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9320" windowHeight="8070"/>
  </bookViews>
  <sheets>
    <sheet name="Base" sheetId="4" r:id="rId1"/>
  </sheets>
  <definedNames>
    <definedName name="_xlnm._FilterDatabase" localSheetId="0" hidden="1">Base!$A$2:$AU$269</definedName>
    <definedName name="ASCOT_LRH_PILOTAGE" localSheetId="0">Base!$A$2:$AD$269</definedName>
    <definedName name="clé">OFFSET(Base!$A$3,,,COUNTA(Base!$A:$A)-2)</definedName>
    <definedName name="division">OFFSET(Base!$M$3,,,COUNTA(Base!$M:$M)-2)</definedName>
    <definedName name="document_HA">OFFSET(Base!$B$3,,,COUNTA(Base!$B:$B)-2)</definedName>
  </definedNames>
  <calcPr calcId="144525" calcMode="manual" calcOnSave="0"/>
</workbook>
</file>

<file path=xl/calcChain.xml><?xml version="1.0" encoding="utf-8"?>
<calcChain xmlns="http://schemas.openxmlformats.org/spreadsheetml/2006/main">
  <c r="AE4" i="4" l="1"/>
  <c r="AF4" i="4"/>
  <c r="AG4" i="4"/>
  <c r="AE5" i="4"/>
  <c r="AF5" i="4"/>
  <c r="AG5" i="4"/>
  <c r="AE6" i="4"/>
  <c r="AF6" i="4"/>
  <c r="AG6" i="4"/>
  <c r="AE7" i="4"/>
  <c r="AF7" i="4"/>
  <c r="AG7" i="4"/>
  <c r="AE8" i="4"/>
  <c r="AF8" i="4"/>
  <c r="AG8" i="4"/>
  <c r="AE9" i="4"/>
  <c r="AF9" i="4"/>
  <c r="AG9" i="4"/>
  <c r="AE10" i="4"/>
  <c r="AF10" i="4"/>
  <c r="AG10" i="4"/>
  <c r="AE11" i="4"/>
  <c r="AF11" i="4"/>
  <c r="AG11" i="4"/>
  <c r="AE12" i="4"/>
  <c r="AF12" i="4"/>
  <c r="AG12" i="4"/>
  <c r="AE13" i="4"/>
  <c r="AF13" i="4"/>
  <c r="AG13" i="4"/>
  <c r="AE14" i="4"/>
  <c r="AF14" i="4"/>
  <c r="AG14" i="4"/>
  <c r="AE15" i="4"/>
  <c r="AF15" i="4"/>
  <c r="AG15" i="4"/>
  <c r="AE16" i="4"/>
  <c r="AF16" i="4"/>
  <c r="AG16" i="4"/>
  <c r="AE17" i="4"/>
  <c r="AF17" i="4"/>
  <c r="AG17" i="4"/>
  <c r="AE18" i="4"/>
  <c r="AF18" i="4"/>
  <c r="AG18" i="4"/>
  <c r="AE19" i="4"/>
  <c r="AF19" i="4"/>
  <c r="AG19" i="4"/>
  <c r="AE20" i="4"/>
  <c r="AF20" i="4"/>
  <c r="AG20" i="4"/>
  <c r="AE21" i="4"/>
  <c r="AF21" i="4"/>
  <c r="AG21" i="4"/>
  <c r="AE22" i="4"/>
  <c r="AF22" i="4"/>
  <c r="AG22" i="4"/>
  <c r="AE23" i="4"/>
  <c r="AF23" i="4"/>
  <c r="AG23" i="4"/>
  <c r="AE24" i="4"/>
  <c r="AF24" i="4"/>
  <c r="AG24" i="4"/>
  <c r="AE25" i="4"/>
  <c r="AF25" i="4"/>
  <c r="AG25" i="4"/>
  <c r="AE26" i="4"/>
  <c r="AF26" i="4"/>
  <c r="AG26" i="4"/>
  <c r="AE27" i="4"/>
  <c r="AF27" i="4"/>
  <c r="AG27" i="4"/>
  <c r="AE28" i="4"/>
  <c r="AF28" i="4"/>
  <c r="AG28" i="4"/>
  <c r="AE29" i="4"/>
  <c r="AF29" i="4"/>
  <c r="AG29" i="4"/>
  <c r="AE30" i="4"/>
  <c r="AF30" i="4"/>
  <c r="AG30" i="4"/>
  <c r="AE31" i="4"/>
  <c r="AF31" i="4"/>
  <c r="AG31" i="4"/>
  <c r="AE32" i="4"/>
  <c r="AF32" i="4"/>
  <c r="AG32" i="4"/>
  <c r="AE33" i="4"/>
  <c r="AF33" i="4"/>
  <c r="AG33" i="4"/>
  <c r="AE34" i="4"/>
  <c r="AF34" i="4"/>
  <c r="AG34" i="4"/>
  <c r="AE35" i="4"/>
  <c r="AF35" i="4"/>
  <c r="AG35" i="4"/>
  <c r="AE36" i="4"/>
  <c r="AF36" i="4"/>
  <c r="AG36" i="4"/>
  <c r="AE37" i="4"/>
  <c r="AF37" i="4"/>
  <c r="AG37" i="4"/>
  <c r="AE38" i="4"/>
  <c r="AF38" i="4"/>
  <c r="AG38" i="4"/>
  <c r="AE39" i="4"/>
  <c r="AF39" i="4"/>
  <c r="AG39" i="4"/>
  <c r="AE40" i="4"/>
  <c r="AF40" i="4"/>
  <c r="AG40" i="4"/>
  <c r="AE41" i="4"/>
  <c r="AF41" i="4"/>
  <c r="AG41" i="4"/>
  <c r="AE42" i="4"/>
  <c r="AF42" i="4"/>
  <c r="AG42" i="4"/>
  <c r="AE43" i="4"/>
  <c r="AF43" i="4"/>
  <c r="AG43" i="4"/>
  <c r="AE44" i="4"/>
  <c r="AF44" i="4"/>
  <c r="AG44" i="4"/>
  <c r="AE45" i="4"/>
  <c r="AF45" i="4"/>
  <c r="AG45" i="4"/>
  <c r="AE46" i="4"/>
  <c r="AF46" i="4"/>
  <c r="AG46" i="4"/>
  <c r="AE47" i="4"/>
  <c r="AF47" i="4"/>
  <c r="AG47" i="4"/>
  <c r="AE48" i="4"/>
  <c r="AF48" i="4"/>
  <c r="AG48" i="4"/>
  <c r="AE49" i="4"/>
  <c r="AF49" i="4"/>
  <c r="AG49" i="4"/>
  <c r="AE50" i="4"/>
  <c r="AF50" i="4"/>
  <c r="AG50" i="4"/>
  <c r="AE51" i="4"/>
  <c r="AF51" i="4"/>
  <c r="AG51" i="4"/>
  <c r="AE52" i="4"/>
  <c r="AF52" i="4"/>
  <c r="AG52" i="4"/>
  <c r="AE53" i="4"/>
  <c r="AF53" i="4"/>
  <c r="AG53" i="4"/>
  <c r="AE54" i="4"/>
  <c r="AF54" i="4"/>
  <c r="AG54" i="4"/>
  <c r="AE55" i="4"/>
  <c r="AF55" i="4"/>
  <c r="AG55" i="4"/>
  <c r="AE56" i="4"/>
  <c r="AF56" i="4"/>
  <c r="AG56" i="4"/>
  <c r="AE57" i="4"/>
  <c r="AF57" i="4"/>
  <c r="AG57" i="4"/>
  <c r="AE58" i="4"/>
  <c r="AF58" i="4"/>
  <c r="AG58" i="4"/>
  <c r="AE59" i="4"/>
  <c r="AF59" i="4"/>
  <c r="AG59" i="4"/>
  <c r="AE60" i="4"/>
  <c r="AF60" i="4"/>
  <c r="AG60" i="4"/>
  <c r="AE61" i="4"/>
  <c r="AF61" i="4"/>
  <c r="AG61" i="4"/>
  <c r="AE62" i="4"/>
  <c r="AF62" i="4"/>
  <c r="AG62" i="4"/>
  <c r="AE63" i="4"/>
  <c r="AF63" i="4"/>
  <c r="AG63" i="4"/>
  <c r="AE64" i="4"/>
  <c r="AF64" i="4"/>
  <c r="AG64" i="4"/>
  <c r="AE65" i="4"/>
  <c r="AF65" i="4"/>
  <c r="AG65" i="4"/>
  <c r="AE66" i="4"/>
  <c r="AF66" i="4"/>
  <c r="AG66" i="4"/>
  <c r="AE67" i="4"/>
  <c r="AF67" i="4"/>
  <c r="AG67" i="4"/>
  <c r="AE68" i="4"/>
  <c r="AF68" i="4"/>
  <c r="AG68" i="4"/>
  <c r="AE69" i="4"/>
  <c r="AF69" i="4"/>
  <c r="AG69" i="4"/>
  <c r="AE70" i="4"/>
  <c r="AF70" i="4"/>
  <c r="AG70" i="4"/>
  <c r="AE71" i="4"/>
  <c r="AF71" i="4"/>
  <c r="AG71" i="4"/>
  <c r="AE72" i="4"/>
  <c r="AF72" i="4"/>
  <c r="AG72" i="4"/>
  <c r="AE73" i="4"/>
  <c r="AF73" i="4"/>
  <c r="AG73" i="4"/>
  <c r="AE74" i="4"/>
  <c r="AF74" i="4"/>
  <c r="AG74" i="4"/>
  <c r="AE75" i="4"/>
  <c r="AF75" i="4"/>
  <c r="AG75" i="4"/>
  <c r="AE76" i="4"/>
  <c r="AF76" i="4"/>
  <c r="AG76" i="4"/>
  <c r="AE77" i="4"/>
  <c r="AF77" i="4"/>
  <c r="AG77" i="4"/>
  <c r="AE78" i="4"/>
  <c r="AF78" i="4"/>
  <c r="AG78" i="4"/>
  <c r="AE79" i="4"/>
  <c r="AF79" i="4"/>
  <c r="AG79" i="4"/>
  <c r="AE80" i="4"/>
  <c r="AF80" i="4"/>
  <c r="AG80" i="4"/>
  <c r="AE81" i="4"/>
  <c r="AF81" i="4"/>
  <c r="AG81" i="4"/>
  <c r="AE82" i="4"/>
  <c r="AF82" i="4"/>
  <c r="AG82" i="4"/>
  <c r="AE83" i="4"/>
  <c r="AF83" i="4"/>
  <c r="AG83" i="4"/>
  <c r="AE84" i="4"/>
  <c r="AF84" i="4"/>
  <c r="AG84" i="4"/>
  <c r="AE85" i="4"/>
  <c r="AF85" i="4"/>
  <c r="AG85" i="4"/>
  <c r="AE86" i="4"/>
  <c r="AF86" i="4"/>
  <c r="AG86" i="4"/>
  <c r="AE87" i="4"/>
  <c r="AF87" i="4"/>
  <c r="AG87" i="4"/>
  <c r="AE88" i="4"/>
  <c r="AF88" i="4"/>
  <c r="AG88" i="4"/>
  <c r="AE89" i="4"/>
  <c r="AF89" i="4"/>
  <c r="AG89" i="4"/>
  <c r="AE90" i="4"/>
  <c r="AF90" i="4"/>
  <c r="AG90" i="4"/>
  <c r="AE91" i="4"/>
  <c r="AF91" i="4"/>
  <c r="AG91" i="4"/>
  <c r="AE92" i="4"/>
  <c r="AF92" i="4"/>
  <c r="AG92" i="4"/>
  <c r="AE93" i="4"/>
  <c r="AF93" i="4"/>
  <c r="AG93" i="4"/>
  <c r="AE94" i="4"/>
  <c r="AF94" i="4"/>
  <c r="AG94" i="4"/>
  <c r="AE95" i="4"/>
  <c r="AF95" i="4"/>
  <c r="AG95" i="4"/>
  <c r="AE96" i="4"/>
  <c r="AF96" i="4"/>
  <c r="AG96" i="4"/>
  <c r="AE97" i="4"/>
  <c r="AF97" i="4"/>
  <c r="AG97" i="4"/>
  <c r="AE98" i="4"/>
  <c r="AF98" i="4"/>
  <c r="AG98" i="4"/>
  <c r="AE99" i="4"/>
  <c r="AF99" i="4"/>
  <c r="AG99" i="4"/>
  <c r="AE100" i="4"/>
  <c r="AF100" i="4"/>
  <c r="AG100" i="4"/>
  <c r="AE101" i="4"/>
  <c r="AF101" i="4"/>
  <c r="AG101" i="4"/>
  <c r="AE102" i="4"/>
  <c r="AF102" i="4"/>
  <c r="AG102" i="4"/>
  <c r="AE103" i="4"/>
  <c r="AF103" i="4"/>
  <c r="AG103" i="4"/>
  <c r="AE104" i="4"/>
  <c r="AF104" i="4"/>
  <c r="AG104" i="4"/>
  <c r="AE105" i="4"/>
  <c r="AF105" i="4"/>
  <c r="AG105" i="4"/>
  <c r="AE106" i="4"/>
  <c r="AF106" i="4"/>
  <c r="AG106" i="4"/>
  <c r="AE107" i="4"/>
  <c r="AF107" i="4"/>
  <c r="AG107" i="4"/>
  <c r="AE108" i="4"/>
  <c r="AF108" i="4"/>
  <c r="AG108" i="4"/>
  <c r="AE109" i="4"/>
  <c r="AF109" i="4"/>
  <c r="AG109" i="4"/>
  <c r="AE110" i="4"/>
  <c r="AF110" i="4"/>
  <c r="AG110" i="4"/>
  <c r="AE111" i="4"/>
  <c r="AF111" i="4"/>
  <c r="AG111" i="4"/>
  <c r="AE112" i="4"/>
  <c r="AF112" i="4"/>
  <c r="AG112" i="4"/>
  <c r="AE113" i="4"/>
  <c r="AF113" i="4"/>
  <c r="AG113" i="4"/>
  <c r="AE114" i="4"/>
  <c r="AF114" i="4"/>
  <c r="AG114" i="4"/>
  <c r="AE115" i="4"/>
  <c r="AF115" i="4"/>
  <c r="AG115" i="4"/>
  <c r="AE116" i="4"/>
  <c r="AF116" i="4"/>
  <c r="AG116" i="4"/>
  <c r="AE117" i="4"/>
  <c r="AF117" i="4"/>
  <c r="AG117" i="4"/>
  <c r="AE118" i="4"/>
  <c r="AF118" i="4"/>
  <c r="AG118" i="4"/>
  <c r="AE119" i="4"/>
  <c r="AF119" i="4"/>
  <c r="AG119" i="4"/>
  <c r="AE120" i="4"/>
  <c r="AF120" i="4"/>
  <c r="AG120" i="4"/>
  <c r="AE121" i="4"/>
  <c r="AF121" i="4"/>
  <c r="AG121" i="4"/>
  <c r="AE122" i="4"/>
  <c r="AF122" i="4"/>
  <c r="AG122" i="4"/>
  <c r="AE123" i="4"/>
  <c r="AF123" i="4"/>
  <c r="AG123" i="4"/>
  <c r="AE124" i="4"/>
  <c r="AF124" i="4"/>
  <c r="AG124" i="4"/>
  <c r="AE125" i="4"/>
  <c r="AF125" i="4"/>
  <c r="AG125" i="4"/>
  <c r="AE126" i="4"/>
  <c r="AF126" i="4"/>
  <c r="AG126" i="4"/>
  <c r="AE127" i="4"/>
  <c r="AF127" i="4"/>
  <c r="AG127" i="4"/>
  <c r="AE128" i="4"/>
  <c r="AF128" i="4"/>
  <c r="AG128" i="4"/>
  <c r="AE129" i="4"/>
  <c r="AF129" i="4"/>
  <c r="AG129" i="4"/>
  <c r="AE130" i="4"/>
  <c r="AF130" i="4"/>
  <c r="AG130" i="4"/>
  <c r="AE131" i="4"/>
  <c r="AF131" i="4"/>
  <c r="AG131" i="4"/>
  <c r="AE132" i="4"/>
  <c r="AF132" i="4"/>
  <c r="AG132" i="4"/>
  <c r="AE133" i="4"/>
  <c r="AF133" i="4"/>
  <c r="AG133" i="4"/>
  <c r="AE134" i="4"/>
  <c r="AF134" i="4"/>
  <c r="AG134" i="4"/>
  <c r="AE135" i="4"/>
  <c r="AF135" i="4"/>
  <c r="AG135" i="4"/>
  <c r="AE136" i="4"/>
  <c r="AF136" i="4"/>
  <c r="AG136" i="4"/>
  <c r="AE137" i="4"/>
  <c r="AF137" i="4"/>
  <c r="AG137" i="4"/>
  <c r="AE138" i="4"/>
  <c r="AF138" i="4"/>
  <c r="AG138" i="4"/>
  <c r="AE139" i="4"/>
  <c r="AF139" i="4"/>
  <c r="AG139" i="4"/>
  <c r="AE140" i="4"/>
  <c r="AF140" i="4"/>
  <c r="AG140" i="4"/>
  <c r="AE141" i="4"/>
  <c r="AF141" i="4"/>
  <c r="AG141" i="4"/>
  <c r="AE142" i="4"/>
  <c r="AF142" i="4"/>
  <c r="AG142" i="4"/>
  <c r="AE143" i="4"/>
  <c r="AF143" i="4"/>
  <c r="AG143" i="4"/>
  <c r="AE144" i="4"/>
  <c r="AF144" i="4"/>
  <c r="AG144" i="4"/>
  <c r="AE145" i="4"/>
  <c r="AF145" i="4"/>
  <c r="AG145" i="4"/>
  <c r="AE146" i="4"/>
  <c r="AF146" i="4"/>
  <c r="AG146" i="4"/>
  <c r="AE147" i="4"/>
  <c r="AF147" i="4"/>
  <c r="AG147" i="4"/>
  <c r="AE148" i="4"/>
  <c r="AF148" i="4"/>
  <c r="AG148" i="4"/>
  <c r="AE149" i="4"/>
  <c r="AF149" i="4"/>
  <c r="AG149" i="4"/>
  <c r="AE150" i="4"/>
  <c r="AF150" i="4"/>
  <c r="AG150" i="4"/>
  <c r="AE151" i="4"/>
  <c r="AF151" i="4"/>
  <c r="AG151" i="4"/>
  <c r="AE152" i="4"/>
  <c r="AF152" i="4"/>
  <c r="AG152" i="4"/>
  <c r="AE153" i="4"/>
  <c r="AF153" i="4"/>
  <c r="AG153" i="4"/>
  <c r="AE154" i="4"/>
  <c r="AF154" i="4"/>
  <c r="AG154" i="4"/>
  <c r="AE155" i="4"/>
  <c r="AF155" i="4"/>
  <c r="AG155" i="4"/>
  <c r="AE156" i="4"/>
  <c r="AF156" i="4"/>
  <c r="AG156" i="4"/>
  <c r="AE157" i="4"/>
  <c r="AF157" i="4"/>
  <c r="AG157" i="4"/>
  <c r="AE158" i="4"/>
  <c r="AF158" i="4"/>
  <c r="AG158" i="4"/>
  <c r="AE159" i="4"/>
  <c r="AF159" i="4"/>
  <c r="AG159" i="4"/>
  <c r="AE160" i="4"/>
  <c r="AF160" i="4"/>
  <c r="AG160" i="4"/>
  <c r="AE161" i="4"/>
  <c r="AF161" i="4"/>
  <c r="AG161" i="4"/>
  <c r="AE162" i="4"/>
  <c r="AF162" i="4"/>
  <c r="AG162" i="4"/>
  <c r="AE163" i="4"/>
  <c r="AF163" i="4"/>
  <c r="AG163" i="4"/>
  <c r="AE164" i="4"/>
  <c r="AF164" i="4"/>
  <c r="AG164" i="4"/>
  <c r="AE165" i="4"/>
  <c r="AF165" i="4"/>
  <c r="AG165" i="4"/>
  <c r="AE166" i="4"/>
  <c r="AF166" i="4"/>
  <c r="AG166" i="4"/>
  <c r="AE167" i="4"/>
  <c r="AF167" i="4"/>
  <c r="AG167" i="4"/>
  <c r="AE168" i="4"/>
  <c r="AF168" i="4"/>
  <c r="AG168" i="4"/>
  <c r="AE169" i="4"/>
  <c r="AF169" i="4"/>
  <c r="AG169" i="4"/>
  <c r="AE170" i="4"/>
  <c r="AF170" i="4"/>
  <c r="AG170" i="4"/>
  <c r="AE171" i="4"/>
  <c r="AF171" i="4"/>
  <c r="AG171" i="4"/>
  <c r="AE172" i="4"/>
  <c r="AF172" i="4"/>
  <c r="AG172" i="4"/>
  <c r="AE173" i="4"/>
  <c r="AF173" i="4"/>
  <c r="AG173" i="4"/>
  <c r="AE174" i="4"/>
  <c r="AF174" i="4"/>
  <c r="AG174" i="4"/>
  <c r="AE175" i="4"/>
  <c r="AF175" i="4"/>
  <c r="AG175" i="4"/>
  <c r="AE176" i="4"/>
  <c r="AF176" i="4"/>
  <c r="AG176" i="4"/>
  <c r="AE177" i="4"/>
  <c r="AF177" i="4"/>
  <c r="AG177" i="4"/>
  <c r="AE178" i="4"/>
  <c r="AF178" i="4"/>
  <c r="AG178" i="4"/>
  <c r="AE179" i="4"/>
  <c r="AF179" i="4"/>
  <c r="AG179" i="4"/>
  <c r="AE180" i="4"/>
  <c r="AF180" i="4"/>
  <c r="AG180" i="4"/>
  <c r="AE181" i="4"/>
  <c r="AF181" i="4"/>
  <c r="AG181" i="4"/>
  <c r="AE182" i="4"/>
  <c r="AF182" i="4"/>
  <c r="AG182" i="4"/>
  <c r="AE183" i="4"/>
  <c r="AF183" i="4"/>
  <c r="AG183" i="4"/>
  <c r="AE184" i="4"/>
  <c r="AF184" i="4"/>
  <c r="AG184" i="4"/>
  <c r="AE185" i="4"/>
  <c r="AF185" i="4"/>
  <c r="AG185" i="4"/>
  <c r="AE186" i="4"/>
  <c r="AF186" i="4"/>
  <c r="AG186" i="4"/>
  <c r="AE187" i="4"/>
  <c r="AF187" i="4"/>
  <c r="AG187" i="4"/>
  <c r="AE188" i="4"/>
  <c r="AF188" i="4"/>
  <c r="AG188" i="4"/>
  <c r="AE189" i="4"/>
  <c r="AF189" i="4"/>
  <c r="AG189" i="4"/>
  <c r="AE190" i="4"/>
  <c r="AF190" i="4"/>
  <c r="AG190" i="4"/>
  <c r="AE191" i="4"/>
  <c r="AF191" i="4"/>
  <c r="AG191" i="4"/>
  <c r="AE192" i="4"/>
  <c r="AF192" i="4"/>
  <c r="AG192" i="4"/>
  <c r="AE193" i="4"/>
  <c r="AF193" i="4"/>
  <c r="AG193" i="4"/>
  <c r="AE194" i="4"/>
  <c r="AF194" i="4"/>
  <c r="AG194" i="4"/>
  <c r="AE195" i="4"/>
  <c r="AF195" i="4"/>
  <c r="AG195" i="4"/>
  <c r="AE196" i="4"/>
  <c r="AF196" i="4"/>
  <c r="AG196" i="4"/>
  <c r="AE197" i="4"/>
  <c r="AF197" i="4"/>
  <c r="AG197" i="4"/>
  <c r="AE198" i="4"/>
  <c r="AF198" i="4"/>
  <c r="AG198" i="4"/>
  <c r="AE199" i="4"/>
  <c r="AF199" i="4"/>
  <c r="AG199" i="4"/>
  <c r="AE200" i="4"/>
  <c r="AF200" i="4"/>
  <c r="AG200" i="4"/>
  <c r="AE201" i="4"/>
  <c r="AF201" i="4"/>
  <c r="AG201" i="4"/>
  <c r="AE202" i="4"/>
  <c r="AF202" i="4"/>
  <c r="AG202" i="4"/>
  <c r="AE203" i="4"/>
  <c r="AF203" i="4"/>
  <c r="AG203" i="4"/>
  <c r="AE204" i="4"/>
  <c r="AF204" i="4"/>
  <c r="AG204" i="4"/>
  <c r="AE205" i="4"/>
  <c r="AF205" i="4"/>
  <c r="AG205" i="4"/>
  <c r="AE206" i="4"/>
  <c r="AF206" i="4"/>
  <c r="AG206" i="4"/>
  <c r="AE207" i="4"/>
  <c r="AF207" i="4"/>
  <c r="AG207" i="4"/>
  <c r="AE208" i="4"/>
  <c r="AF208" i="4"/>
  <c r="AG208" i="4"/>
  <c r="AE209" i="4"/>
  <c r="AF209" i="4"/>
  <c r="AG209" i="4"/>
  <c r="AE210" i="4"/>
  <c r="AF210" i="4"/>
  <c r="AG210" i="4"/>
  <c r="AE211" i="4"/>
  <c r="AF211" i="4"/>
  <c r="AG211" i="4"/>
  <c r="AE212" i="4"/>
  <c r="AF212" i="4"/>
  <c r="AG212" i="4"/>
  <c r="AE213" i="4"/>
  <c r="AF213" i="4"/>
  <c r="AG213" i="4"/>
  <c r="AE214" i="4"/>
  <c r="AF214" i="4"/>
  <c r="AG214" i="4"/>
  <c r="AE215" i="4"/>
  <c r="AF215" i="4"/>
  <c r="AG215" i="4"/>
  <c r="AE216" i="4"/>
  <c r="AF216" i="4"/>
  <c r="AG216" i="4"/>
  <c r="AE217" i="4"/>
  <c r="AF217" i="4"/>
  <c r="AG217" i="4"/>
  <c r="AE218" i="4"/>
  <c r="AF218" i="4"/>
  <c r="AG218" i="4"/>
  <c r="AE219" i="4"/>
  <c r="AF219" i="4"/>
  <c r="AG219" i="4"/>
  <c r="AE220" i="4"/>
  <c r="AF220" i="4"/>
  <c r="AG220" i="4"/>
  <c r="AE221" i="4"/>
  <c r="AF221" i="4"/>
  <c r="AG221" i="4"/>
  <c r="AE222" i="4"/>
  <c r="AF222" i="4"/>
  <c r="AG222" i="4"/>
  <c r="AE223" i="4"/>
  <c r="AF223" i="4"/>
  <c r="AG223" i="4"/>
  <c r="AE224" i="4"/>
  <c r="AF224" i="4"/>
  <c r="AG224" i="4"/>
  <c r="AE225" i="4"/>
  <c r="AF225" i="4"/>
  <c r="AG225" i="4"/>
  <c r="AE226" i="4"/>
  <c r="AF226" i="4"/>
  <c r="AG226" i="4"/>
  <c r="AE227" i="4"/>
  <c r="AF227" i="4"/>
  <c r="AG227" i="4"/>
  <c r="AE228" i="4"/>
  <c r="AF228" i="4"/>
  <c r="AG228" i="4"/>
  <c r="AE229" i="4"/>
  <c r="AF229" i="4"/>
  <c r="AG229" i="4"/>
  <c r="AE230" i="4"/>
  <c r="AF230" i="4"/>
  <c r="AG230" i="4"/>
  <c r="AE231" i="4"/>
  <c r="AF231" i="4"/>
  <c r="AG231" i="4"/>
  <c r="AE232" i="4"/>
  <c r="AF232" i="4"/>
  <c r="AG232" i="4"/>
  <c r="AE233" i="4"/>
  <c r="AF233" i="4"/>
  <c r="AG233" i="4"/>
  <c r="AE234" i="4"/>
  <c r="AF234" i="4"/>
  <c r="AG234" i="4"/>
  <c r="AE235" i="4"/>
  <c r="AF235" i="4"/>
  <c r="AG235" i="4"/>
  <c r="AE236" i="4"/>
  <c r="AF236" i="4"/>
  <c r="AG236" i="4"/>
  <c r="AE237" i="4"/>
  <c r="AF237" i="4"/>
  <c r="AG237" i="4"/>
  <c r="AE238" i="4"/>
  <c r="AF238" i="4"/>
  <c r="AG238" i="4"/>
  <c r="AE239" i="4"/>
  <c r="AF239" i="4"/>
  <c r="AG239" i="4"/>
  <c r="AE240" i="4"/>
  <c r="AF240" i="4"/>
  <c r="AG240" i="4"/>
  <c r="AE241" i="4"/>
  <c r="AF241" i="4"/>
  <c r="AG241" i="4"/>
  <c r="AE242" i="4"/>
  <c r="AF242" i="4"/>
  <c r="AG242" i="4"/>
  <c r="AE243" i="4"/>
  <c r="AF243" i="4"/>
  <c r="AG243" i="4"/>
  <c r="AE244" i="4"/>
  <c r="AF244" i="4"/>
  <c r="AG244" i="4"/>
  <c r="AE245" i="4"/>
  <c r="AF245" i="4"/>
  <c r="AG245" i="4"/>
  <c r="AE246" i="4"/>
  <c r="AF246" i="4"/>
  <c r="AG246" i="4"/>
  <c r="AE247" i="4"/>
  <c r="AF247" i="4"/>
  <c r="AG247" i="4"/>
  <c r="AE248" i="4"/>
  <c r="AF248" i="4"/>
  <c r="AG248" i="4"/>
  <c r="AE249" i="4"/>
  <c r="AF249" i="4"/>
  <c r="AG249" i="4"/>
  <c r="AE250" i="4"/>
  <c r="AF250" i="4"/>
  <c r="AG250" i="4"/>
  <c r="AE251" i="4"/>
  <c r="AF251" i="4"/>
  <c r="AG251" i="4"/>
  <c r="AE252" i="4"/>
  <c r="AF252" i="4"/>
  <c r="AG252" i="4"/>
  <c r="AE253" i="4"/>
  <c r="AF253" i="4"/>
  <c r="AG253" i="4"/>
  <c r="AE254" i="4"/>
  <c r="AF254" i="4"/>
  <c r="AG254" i="4"/>
  <c r="AE255" i="4"/>
  <c r="AF255" i="4"/>
  <c r="AG255" i="4"/>
  <c r="AE256" i="4"/>
  <c r="AF256" i="4"/>
  <c r="AG256" i="4"/>
  <c r="AE257" i="4"/>
  <c r="AF257" i="4"/>
  <c r="AG257" i="4"/>
  <c r="AE258" i="4"/>
  <c r="AF258" i="4"/>
  <c r="AG258" i="4"/>
  <c r="AE259" i="4"/>
  <c r="AF259" i="4"/>
  <c r="AG259" i="4"/>
  <c r="AE260" i="4"/>
  <c r="AF260" i="4"/>
  <c r="AG260" i="4"/>
  <c r="AE261" i="4"/>
  <c r="AF261" i="4"/>
  <c r="AG261" i="4"/>
  <c r="AE262" i="4"/>
  <c r="AF262" i="4"/>
  <c r="AG262" i="4"/>
  <c r="AE263" i="4"/>
  <c r="AF263" i="4"/>
  <c r="AG263" i="4"/>
  <c r="AE264" i="4"/>
  <c r="AF264" i="4"/>
  <c r="AG264" i="4"/>
  <c r="AE265" i="4"/>
  <c r="AF265" i="4"/>
  <c r="AG265" i="4"/>
  <c r="AE266" i="4"/>
  <c r="AF266" i="4"/>
  <c r="AG266" i="4"/>
  <c r="AE267" i="4"/>
  <c r="AF267" i="4"/>
  <c r="AG267" i="4"/>
  <c r="AE268" i="4"/>
  <c r="AF268" i="4"/>
  <c r="AG268" i="4"/>
  <c r="AE269" i="4"/>
  <c r="AF269" i="4"/>
  <c r="AG269" i="4"/>
  <c r="AG3" i="4"/>
  <c r="AF3" i="4"/>
  <c r="AE3" i="4"/>
  <c r="AP4" i="4" l="1"/>
  <c r="AQ4" i="4"/>
  <c r="AR4" i="4"/>
  <c r="AS4" i="4"/>
  <c r="AP5" i="4"/>
  <c r="AQ5" i="4"/>
  <c r="AT5" i="4" s="1"/>
  <c r="AR5" i="4"/>
  <c r="AS5" i="4"/>
  <c r="AP6" i="4"/>
  <c r="AQ6" i="4"/>
  <c r="AR6" i="4"/>
  <c r="AS6" i="4"/>
  <c r="AP7" i="4"/>
  <c r="AQ7" i="4"/>
  <c r="AR7" i="4"/>
  <c r="AS7" i="4"/>
  <c r="AP8" i="4"/>
  <c r="AQ8" i="4"/>
  <c r="AR8" i="4"/>
  <c r="AS8" i="4"/>
  <c r="AP9" i="4"/>
  <c r="AQ9" i="4"/>
  <c r="AR9" i="4"/>
  <c r="AS9" i="4"/>
  <c r="AP10" i="4"/>
  <c r="AQ10" i="4"/>
  <c r="AR10" i="4"/>
  <c r="AS10" i="4"/>
  <c r="AP11" i="4"/>
  <c r="AQ11" i="4"/>
  <c r="AR11" i="4"/>
  <c r="AS11" i="4"/>
  <c r="AP12" i="4"/>
  <c r="AQ12" i="4"/>
  <c r="AR12" i="4"/>
  <c r="AS12" i="4"/>
  <c r="AP13" i="4"/>
  <c r="AQ13" i="4"/>
  <c r="AR13" i="4"/>
  <c r="AS13" i="4"/>
  <c r="AP14" i="4"/>
  <c r="AQ14" i="4"/>
  <c r="AR14" i="4"/>
  <c r="AS14" i="4"/>
  <c r="AP15" i="4"/>
  <c r="AQ15" i="4"/>
  <c r="AR15" i="4"/>
  <c r="AS15" i="4"/>
  <c r="AP16" i="4"/>
  <c r="AQ16" i="4"/>
  <c r="AR16" i="4"/>
  <c r="AS16" i="4"/>
  <c r="AP17" i="4"/>
  <c r="AQ17" i="4"/>
  <c r="AR17" i="4"/>
  <c r="AS17" i="4"/>
  <c r="AP18" i="4"/>
  <c r="AQ18" i="4"/>
  <c r="AR18" i="4"/>
  <c r="AS18" i="4"/>
  <c r="AP19" i="4"/>
  <c r="AQ19" i="4"/>
  <c r="AR19" i="4"/>
  <c r="AS19" i="4"/>
  <c r="AP20" i="4"/>
  <c r="AQ20" i="4"/>
  <c r="AR20" i="4"/>
  <c r="AS20" i="4"/>
  <c r="AP21" i="4"/>
  <c r="AQ21" i="4"/>
  <c r="AR21" i="4"/>
  <c r="AS21" i="4"/>
  <c r="AP22" i="4"/>
  <c r="AQ22" i="4"/>
  <c r="AR22" i="4"/>
  <c r="AS22" i="4"/>
  <c r="AP23" i="4"/>
  <c r="AQ23" i="4"/>
  <c r="AR23" i="4"/>
  <c r="AS23" i="4"/>
  <c r="AP24" i="4"/>
  <c r="AQ24" i="4"/>
  <c r="AR24" i="4"/>
  <c r="AS24" i="4"/>
  <c r="AP25" i="4"/>
  <c r="AQ25" i="4"/>
  <c r="AR25" i="4"/>
  <c r="AS25" i="4"/>
  <c r="AP26" i="4"/>
  <c r="AQ26" i="4"/>
  <c r="AR26" i="4"/>
  <c r="AS26" i="4"/>
  <c r="AP27" i="4"/>
  <c r="AQ27" i="4"/>
  <c r="AR27" i="4"/>
  <c r="AS27" i="4"/>
  <c r="AP28" i="4"/>
  <c r="AQ28" i="4"/>
  <c r="AR28" i="4"/>
  <c r="AS28" i="4"/>
  <c r="AP29" i="4"/>
  <c r="AQ29" i="4"/>
  <c r="AR29" i="4"/>
  <c r="AS29" i="4"/>
  <c r="AP30" i="4"/>
  <c r="AQ30" i="4"/>
  <c r="AR30" i="4"/>
  <c r="AS30" i="4"/>
  <c r="AP31" i="4"/>
  <c r="AQ31" i="4"/>
  <c r="AR31" i="4"/>
  <c r="AS31" i="4"/>
  <c r="AP32" i="4"/>
  <c r="AQ32" i="4"/>
  <c r="AR32" i="4"/>
  <c r="AS32" i="4"/>
  <c r="AP33" i="4"/>
  <c r="AQ33" i="4"/>
  <c r="AR33" i="4"/>
  <c r="AS33" i="4"/>
  <c r="AP34" i="4"/>
  <c r="AQ34" i="4"/>
  <c r="AR34" i="4"/>
  <c r="AS34" i="4"/>
  <c r="AP35" i="4"/>
  <c r="AQ35" i="4"/>
  <c r="AR35" i="4"/>
  <c r="AS35" i="4"/>
  <c r="AP36" i="4"/>
  <c r="AQ36" i="4"/>
  <c r="AR36" i="4"/>
  <c r="AS36" i="4"/>
  <c r="AP37" i="4"/>
  <c r="AQ37" i="4"/>
  <c r="AR37" i="4"/>
  <c r="AS37" i="4"/>
  <c r="AP38" i="4"/>
  <c r="AQ38" i="4"/>
  <c r="AR38" i="4"/>
  <c r="AS38" i="4"/>
  <c r="AP39" i="4"/>
  <c r="AQ39" i="4"/>
  <c r="AT39" i="4" s="1"/>
  <c r="AR39" i="4"/>
  <c r="AS39" i="4"/>
  <c r="AP40" i="4"/>
  <c r="AQ40" i="4"/>
  <c r="AR40" i="4"/>
  <c r="AS40" i="4"/>
  <c r="AP41" i="4"/>
  <c r="AQ41" i="4"/>
  <c r="AR41" i="4"/>
  <c r="AS41" i="4"/>
  <c r="AP42" i="4"/>
  <c r="AQ42" i="4"/>
  <c r="AR42" i="4"/>
  <c r="AS42" i="4"/>
  <c r="AP43" i="4"/>
  <c r="AQ43" i="4"/>
  <c r="AR43" i="4"/>
  <c r="AS43" i="4"/>
  <c r="AP44" i="4"/>
  <c r="AQ44" i="4"/>
  <c r="AR44" i="4"/>
  <c r="AS44" i="4"/>
  <c r="AP45" i="4"/>
  <c r="AQ45" i="4"/>
  <c r="AR45" i="4"/>
  <c r="AS45" i="4"/>
  <c r="AP46" i="4"/>
  <c r="AQ46" i="4"/>
  <c r="AR46" i="4"/>
  <c r="AS46" i="4"/>
  <c r="AP47" i="4"/>
  <c r="AQ47" i="4"/>
  <c r="AR47" i="4"/>
  <c r="AS47" i="4"/>
  <c r="AP48" i="4"/>
  <c r="AQ48" i="4"/>
  <c r="AR48" i="4"/>
  <c r="AS48" i="4"/>
  <c r="AP49" i="4"/>
  <c r="AQ49" i="4"/>
  <c r="AR49" i="4"/>
  <c r="AS49" i="4"/>
  <c r="AP50" i="4"/>
  <c r="AQ50" i="4"/>
  <c r="AR50" i="4"/>
  <c r="AS50" i="4"/>
  <c r="AP51" i="4"/>
  <c r="AQ51" i="4"/>
  <c r="AR51" i="4"/>
  <c r="AS51" i="4"/>
  <c r="AP52" i="4"/>
  <c r="AQ52" i="4"/>
  <c r="AR52" i="4"/>
  <c r="AS52" i="4"/>
  <c r="AP53" i="4"/>
  <c r="AQ53" i="4"/>
  <c r="AR53" i="4"/>
  <c r="AS53" i="4"/>
  <c r="AP54" i="4"/>
  <c r="AQ54" i="4"/>
  <c r="AR54" i="4"/>
  <c r="AS54" i="4"/>
  <c r="AP55" i="4"/>
  <c r="AQ55" i="4"/>
  <c r="AR55" i="4"/>
  <c r="AS55" i="4"/>
  <c r="AP56" i="4"/>
  <c r="AQ56" i="4"/>
  <c r="AR56" i="4"/>
  <c r="AS56" i="4"/>
  <c r="AP57" i="4"/>
  <c r="AQ57" i="4"/>
  <c r="AR57" i="4"/>
  <c r="AS57" i="4"/>
  <c r="AP58" i="4"/>
  <c r="AQ58" i="4"/>
  <c r="AR58" i="4"/>
  <c r="AS58" i="4"/>
  <c r="AP59" i="4"/>
  <c r="AQ59" i="4"/>
  <c r="AR59" i="4"/>
  <c r="AS59" i="4"/>
  <c r="AP60" i="4"/>
  <c r="AQ60" i="4"/>
  <c r="AR60" i="4"/>
  <c r="AS60" i="4"/>
  <c r="AP61" i="4"/>
  <c r="AQ61" i="4"/>
  <c r="AR61" i="4"/>
  <c r="AS61" i="4"/>
  <c r="AP62" i="4"/>
  <c r="AQ62" i="4"/>
  <c r="AR62" i="4"/>
  <c r="AS62" i="4"/>
  <c r="AP63" i="4"/>
  <c r="AQ63" i="4"/>
  <c r="AR63" i="4"/>
  <c r="AS63" i="4"/>
  <c r="AP64" i="4"/>
  <c r="AQ64" i="4"/>
  <c r="AR64" i="4"/>
  <c r="AS64" i="4"/>
  <c r="AP65" i="4"/>
  <c r="AQ65" i="4"/>
  <c r="AR65" i="4"/>
  <c r="AS65" i="4"/>
  <c r="AP66" i="4"/>
  <c r="AQ66" i="4"/>
  <c r="AR66" i="4"/>
  <c r="AS66" i="4"/>
  <c r="AN67" i="4"/>
  <c r="AP67" i="4"/>
  <c r="AQ67" i="4"/>
  <c r="AR67" i="4"/>
  <c r="AS67" i="4"/>
  <c r="AT67" i="4"/>
  <c r="AN68" i="4"/>
  <c r="AP68" i="4"/>
  <c r="AQ68" i="4"/>
  <c r="AR68" i="4"/>
  <c r="AS68" i="4"/>
  <c r="AT68" i="4"/>
  <c r="AN69" i="4"/>
  <c r="AP69" i="4"/>
  <c r="AQ69" i="4"/>
  <c r="AR69" i="4"/>
  <c r="AS69" i="4"/>
  <c r="AT69" i="4"/>
  <c r="AP70" i="4"/>
  <c r="AQ70" i="4"/>
  <c r="AR70" i="4"/>
  <c r="AS70" i="4"/>
  <c r="AN71" i="4"/>
  <c r="AP71" i="4"/>
  <c r="AQ71" i="4"/>
  <c r="AR71" i="4"/>
  <c r="AS71" i="4"/>
  <c r="AT71" i="4"/>
  <c r="AN72" i="4"/>
  <c r="AP72" i="4"/>
  <c r="AQ72" i="4"/>
  <c r="AR72" i="4"/>
  <c r="AS72" i="4"/>
  <c r="AT72" i="4"/>
  <c r="AN73" i="4"/>
  <c r="AP73" i="4"/>
  <c r="AQ73" i="4"/>
  <c r="AR73" i="4"/>
  <c r="AS73" i="4"/>
  <c r="AT73" i="4"/>
  <c r="AN74" i="4"/>
  <c r="AP74" i="4"/>
  <c r="AQ74" i="4"/>
  <c r="AR74" i="4"/>
  <c r="AS74" i="4"/>
  <c r="AT74" i="4"/>
  <c r="AN75" i="4"/>
  <c r="AP75" i="4"/>
  <c r="AQ75" i="4"/>
  <c r="AR75" i="4"/>
  <c r="AS75" i="4"/>
  <c r="AT75" i="4"/>
  <c r="AN76" i="4"/>
  <c r="AP76" i="4"/>
  <c r="AQ76" i="4"/>
  <c r="AR76" i="4"/>
  <c r="AS76" i="4"/>
  <c r="AT76" i="4"/>
  <c r="AP77" i="4"/>
  <c r="AQ77" i="4"/>
  <c r="AR77" i="4"/>
  <c r="AS77" i="4"/>
  <c r="AP78" i="4"/>
  <c r="AQ78" i="4"/>
  <c r="AR78" i="4"/>
  <c r="AS78" i="4"/>
  <c r="AP79" i="4"/>
  <c r="AQ79" i="4"/>
  <c r="AR79" i="4"/>
  <c r="AS79" i="4"/>
  <c r="AP80" i="4"/>
  <c r="AQ80" i="4"/>
  <c r="AR80" i="4"/>
  <c r="AS80" i="4"/>
  <c r="AP81" i="4"/>
  <c r="AQ81" i="4"/>
  <c r="AR81" i="4"/>
  <c r="AS81" i="4"/>
  <c r="AP82" i="4"/>
  <c r="AQ82" i="4"/>
  <c r="AR82" i="4"/>
  <c r="AS82" i="4"/>
  <c r="AP83" i="4"/>
  <c r="AQ83" i="4"/>
  <c r="AR83" i="4"/>
  <c r="AS83" i="4"/>
  <c r="AP84" i="4"/>
  <c r="AQ84" i="4"/>
  <c r="AR84" i="4"/>
  <c r="AS84" i="4"/>
  <c r="AP85" i="4"/>
  <c r="AQ85" i="4"/>
  <c r="AR85" i="4"/>
  <c r="AS85" i="4"/>
  <c r="AP86" i="4"/>
  <c r="AQ86" i="4"/>
  <c r="AR86" i="4"/>
  <c r="AS86" i="4"/>
  <c r="AP87" i="4"/>
  <c r="AQ87" i="4"/>
  <c r="AR87" i="4"/>
  <c r="AS87" i="4"/>
  <c r="AP88" i="4"/>
  <c r="AQ88" i="4"/>
  <c r="AR88" i="4"/>
  <c r="AS88" i="4"/>
  <c r="AP89" i="4"/>
  <c r="AQ89" i="4"/>
  <c r="AR89" i="4"/>
  <c r="AS89" i="4"/>
  <c r="AP90" i="4"/>
  <c r="AQ90" i="4"/>
  <c r="AR90" i="4"/>
  <c r="AS90" i="4"/>
  <c r="AP91" i="4"/>
  <c r="AQ91" i="4"/>
  <c r="AR91" i="4"/>
  <c r="AS91" i="4"/>
  <c r="AP92" i="4"/>
  <c r="AQ92" i="4"/>
  <c r="AR92" i="4"/>
  <c r="AS92" i="4"/>
  <c r="AP93" i="4"/>
  <c r="AQ93" i="4"/>
  <c r="AR93" i="4"/>
  <c r="AS93" i="4"/>
  <c r="AP94" i="4"/>
  <c r="AQ94" i="4"/>
  <c r="AR94" i="4"/>
  <c r="AS94" i="4"/>
  <c r="AP95" i="4"/>
  <c r="AQ95" i="4"/>
  <c r="AR95" i="4"/>
  <c r="AS95" i="4"/>
  <c r="AP96" i="4"/>
  <c r="AQ96" i="4"/>
  <c r="AR96" i="4"/>
  <c r="AS96" i="4"/>
  <c r="AP97" i="4"/>
  <c r="AQ97" i="4"/>
  <c r="AR97" i="4"/>
  <c r="AS97" i="4"/>
  <c r="AP98" i="4"/>
  <c r="AQ98" i="4"/>
  <c r="AR98" i="4"/>
  <c r="AS98" i="4"/>
  <c r="AP99" i="4"/>
  <c r="AQ99" i="4"/>
  <c r="AR99" i="4"/>
  <c r="AS99" i="4"/>
  <c r="AP100" i="4"/>
  <c r="AQ100" i="4"/>
  <c r="AR100" i="4"/>
  <c r="AS100" i="4"/>
  <c r="AP101" i="4"/>
  <c r="AQ101" i="4"/>
  <c r="AR101" i="4"/>
  <c r="AS101" i="4"/>
  <c r="AP102" i="4"/>
  <c r="AQ102" i="4"/>
  <c r="AR102" i="4"/>
  <c r="AS102" i="4"/>
  <c r="AP103" i="4"/>
  <c r="AQ103" i="4"/>
  <c r="AR103" i="4"/>
  <c r="AS103" i="4"/>
  <c r="AP104" i="4"/>
  <c r="AQ104" i="4"/>
  <c r="AR104" i="4"/>
  <c r="AS104" i="4"/>
  <c r="AP105" i="4"/>
  <c r="AQ105" i="4"/>
  <c r="AR105" i="4"/>
  <c r="AS105" i="4"/>
  <c r="AP106" i="4"/>
  <c r="AQ106" i="4"/>
  <c r="AR106" i="4"/>
  <c r="AS106" i="4"/>
  <c r="AP107" i="4"/>
  <c r="AQ107" i="4"/>
  <c r="AR107" i="4"/>
  <c r="AS107" i="4"/>
  <c r="AP108" i="4"/>
  <c r="AQ108" i="4"/>
  <c r="AR108" i="4"/>
  <c r="AS108" i="4"/>
  <c r="AP109" i="4"/>
  <c r="AQ109" i="4"/>
  <c r="AR109" i="4"/>
  <c r="AS109" i="4"/>
  <c r="AP110" i="4"/>
  <c r="AQ110" i="4"/>
  <c r="AR110" i="4"/>
  <c r="AS110" i="4"/>
  <c r="AP111" i="4"/>
  <c r="AQ111" i="4"/>
  <c r="AR111" i="4"/>
  <c r="AS111" i="4"/>
  <c r="AP112" i="4"/>
  <c r="AQ112" i="4"/>
  <c r="AR112" i="4"/>
  <c r="AS112" i="4"/>
  <c r="AP113" i="4"/>
  <c r="AQ113" i="4"/>
  <c r="AR113" i="4"/>
  <c r="AS113" i="4"/>
  <c r="AP114" i="4"/>
  <c r="AQ114" i="4"/>
  <c r="AR114" i="4"/>
  <c r="AS114" i="4"/>
  <c r="AP115" i="4"/>
  <c r="AQ115" i="4"/>
  <c r="AR115" i="4"/>
  <c r="AS115" i="4"/>
  <c r="AP116" i="4"/>
  <c r="AQ116" i="4"/>
  <c r="AR116" i="4"/>
  <c r="AS116" i="4"/>
  <c r="AP117" i="4"/>
  <c r="AQ117" i="4"/>
  <c r="AR117" i="4"/>
  <c r="AS117" i="4"/>
  <c r="AP118" i="4"/>
  <c r="AQ118" i="4"/>
  <c r="AR118" i="4"/>
  <c r="AS118" i="4"/>
  <c r="AP119" i="4"/>
  <c r="AQ119" i="4"/>
  <c r="AR119" i="4"/>
  <c r="AS119" i="4"/>
  <c r="AP120" i="4"/>
  <c r="AQ120" i="4"/>
  <c r="AR120" i="4"/>
  <c r="AS120" i="4"/>
  <c r="AP121" i="4"/>
  <c r="AQ121" i="4"/>
  <c r="AR121" i="4"/>
  <c r="AS121" i="4"/>
  <c r="AP122" i="4"/>
  <c r="AQ122" i="4"/>
  <c r="AR122" i="4"/>
  <c r="AS122" i="4"/>
  <c r="AP123" i="4"/>
  <c r="AQ123" i="4"/>
  <c r="AR123" i="4"/>
  <c r="AS123" i="4"/>
  <c r="AP124" i="4"/>
  <c r="AQ124" i="4"/>
  <c r="AR124" i="4"/>
  <c r="AS124" i="4"/>
  <c r="AP125" i="4"/>
  <c r="AQ125" i="4"/>
  <c r="AR125" i="4"/>
  <c r="AS125" i="4"/>
  <c r="AP126" i="4"/>
  <c r="AQ126" i="4"/>
  <c r="AR126" i="4"/>
  <c r="AS126" i="4"/>
  <c r="AP127" i="4"/>
  <c r="AQ127" i="4"/>
  <c r="AR127" i="4"/>
  <c r="AS127" i="4"/>
  <c r="AP128" i="4"/>
  <c r="AQ128" i="4"/>
  <c r="AR128" i="4"/>
  <c r="AS128" i="4"/>
  <c r="AP129" i="4"/>
  <c r="AQ129" i="4"/>
  <c r="AR129" i="4"/>
  <c r="AS129" i="4"/>
  <c r="AP130" i="4"/>
  <c r="AQ130" i="4"/>
  <c r="AR130" i="4"/>
  <c r="AS130" i="4"/>
  <c r="AP131" i="4"/>
  <c r="AQ131" i="4"/>
  <c r="AR131" i="4"/>
  <c r="AS131" i="4"/>
  <c r="AP132" i="4"/>
  <c r="AQ132" i="4"/>
  <c r="AR132" i="4"/>
  <c r="AS132" i="4"/>
  <c r="AP133" i="4"/>
  <c r="AQ133" i="4"/>
  <c r="AR133" i="4"/>
  <c r="AS133" i="4"/>
  <c r="AP134" i="4"/>
  <c r="AQ134" i="4"/>
  <c r="AR134" i="4"/>
  <c r="AS134" i="4"/>
  <c r="AP135" i="4"/>
  <c r="AQ135" i="4"/>
  <c r="AR135" i="4"/>
  <c r="AS135" i="4"/>
  <c r="AP136" i="4"/>
  <c r="AQ136" i="4"/>
  <c r="AR136" i="4"/>
  <c r="AS136" i="4"/>
  <c r="AP137" i="4"/>
  <c r="AQ137" i="4"/>
  <c r="AR137" i="4"/>
  <c r="AS137" i="4"/>
  <c r="AP138" i="4"/>
  <c r="AQ138" i="4"/>
  <c r="AR138" i="4"/>
  <c r="AS138" i="4"/>
  <c r="AP139" i="4"/>
  <c r="AQ139" i="4"/>
  <c r="AR139" i="4"/>
  <c r="AS139" i="4"/>
  <c r="AP140" i="4"/>
  <c r="AQ140" i="4"/>
  <c r="AR140" i="4"/>
  <c r="AS140" i="4"/>
  <c r="AP141" i="4"/>
  <c r="AQ141" i="4"/>
  <c r="AR141" i="4"/>
  <c r="AS141" i="4"/>
  <c r="AP142" i="4"/>
  <c r="AQ142" i="4"/>
  <c r="AR142" i="4"/>
  <c r="AS142" i="4"/>
  <c r="AP143" i="4"/>
  <c r="AQ143" i="4"/>
  <c r="AR143" i="4"/>
  <c r="AS143" i="4"/>
  <c r="AP144" i="4"/>
  <c r="AQ144" i="4"/>
  <c r="AR144" i="4"/>
  <c r="AS144" i="4"/>
  <c r="AP145" i="4"/>
  <c r="AQ145" i="4"/>
  <c r="AR145" i="4"/>
  <c r="AS145" i="4"/>
  <c r="AP146" i="4"/>
  <c r="AQ146" i="4"/>
  <c r="AR146" i="4"/>
  <c r="AS146" i="4"/>
  <c r="AP147" i="4"/>
  <c r="AQ147" i="4"/>
  <c r="AR147" i="4"/>
  <c r="AS147" i="4"/>
  <c r="AP148" i="4"/>
  <c r="AQ148" i="4"/>
  <c r="AR148" i="4"/>
  <c r="AS148" i="4"/>
  <c r="AP149" i="4"/>
  <c r="AQ149" i="4"/>
  <c r="AR149" i="4"/>
  <c r="AS149" i="4"/>
  <c r="AP150" i="4"/>
  <c r="AQ150" i="4"/>
  <c r="AR150" i="4"/>
  <c r="AS150" i="4"/>
  <c r="AP151" i="4"/>
  <c r="AQ151" i="4"/>
  <c r="AR151" i="4"/>
  <c r="AS151" i="4"/>
  <c r="AP152" i="4"/>
  <c r="AQ152" i="4"/>
  <c r="AR152" i="4"/>
  <c r="AS152" i="4"/>
  <c r="AP153" i="4"/>
  <c r="AQ153" i="4"/>
  <c r="AR153" i="4"/>
  <c r="AS153" i="4"/>
  <c r="AP154" i="4"/>
  <c r="AQ154" i="4"/>
  <c r="AR154" i="4"/>
  <c r="AS154" i="4"/>
  <c r="AP155" i="4"/>
  <c r="AQ155" i="4"/>
  <c r="AR155" i="4"/>
  <c r="AS155" i="4"/>
  <c r="AP156" i="4"/>
  <c r="AQ156" i="4"/>
  <c r="AR156" i="4"/>
  <c r="AS156" i="4"/>
  <c r="AP157" i="4"/>
  <c r="AQ157" i="4"/>
  <c r="AR157" i="4"/>
  <c r="AS157" i="4"/>
  <c r="AP158" i="4"/>
  <c r="AQ158" i="4"/>
  <c r="AR158" i="4"/>
  <c r="AS158" i="4"/>
  <c r="AP159" i="4"/>
  <c r="AQ159" i="4"/>
  <c r="AR159" i="4"/>
  <c r="AS159" i="4"/>
  <c r="AP160" i="4"/>
  <c r="AQ160" i="4"/>
  <c r="AR160" i="4"/>
  <c r="AS160" i="4"/>
  <c r="AP161" i="4"/>
  <c r="AQ161" i="4"/>
  <c r="AR161" i="4"/>
  <c r="AS161" i="4"/>
  <c r="AP162" i="4"/>
  <c r="AQ162" i="4"/>
  <c r="AR162" i="4"/>
  <c r="AS162" i="4"/>
  <c r="AP163" i="4"/>
  <c r="AQ163" i="4"/>
  <c r="AR163" i="4"/>
  <c r="AS163" i="4"/>
  <c r="AP164" i="4"/>
  <c r="AQ164" i="4"/>
  <c r="AR164" i="4"/>
  <c r="AS164" i="4"/>
  <c r="AP165" i="4"/>
  <c r="AQ165" i="4"/>
  <c r="AR165" i="4"/>
  <c r="AS165" i="4"/>
  <c r="AP166" i="4"/>
  <c r="AQ166" i="4"/>
  <c r="AR166" i="4"/>
  <c r="AS166" i="4"/>
  <c r="AP167" i="4"/>
  <c r="AQ167" i="4"/>
  <c r="AR167" i="4"/>
  <c r="AS167" i="4"/>
  <c r="AP168" i="4"/>
  <c r="AQ168" i="4"/>
  <c r="AR168" i="4"/>
  <c r="AS168" i="4"/>
  <c r="AP169" i="4"/>
  <c r="AQ169" i="4"/>
  <c r="AR169" i="4"/>
  <c r="AS169" i="4"/>
  <c r="AP170" i="4"/>
  <c r="AQ170" i="4"/>
  <c r="AR170" i="4"/>
  <c r="AS170" i="4"/>
  <c r="AP171" i="4"/>
  <c r="AQ171" i="4"/>
  <c r="AR171" i="4"/>
  <c r="AS171" i="4"/>
  <c r="AP172" i="4"/>
  <c r="AQ172" i="4"/>
  <c r="AR172" i="4"/>
  <c r="AS172" i="4"/>
  <c r="AP173" i="4"/>
  <c r="AQ173" i="4"/>
  <c r="AR173" i="4"/>
  <c r="AS173" i="4"/>
  <c r="AP174" i="4"/>
  <c r="AQ174" i="4"/>
  <c r="AR174" i="4"/>
  <c r="AS174" i="4"/>
  <c r="AP175" i="4"/>
  <c r="AQ175" i="4"/>
  <c r="AR175" i="4"/>
  <c r="AS175" i="4"/>
  <c r="AP176" i="4"/>
  <c r="AQ176" i="4"/>
  <c r="AR176" i="4"/>
  <c r="AS176" i="4"/>
  <c r="AN177" i="4"/>
  <c r="AP177" i="4"/>
  <c r="AQ177" i="4"/>
  <c r="AR177" i="4"/>
  <c r="AS177" i="4"/>
  <c r="AT177" i="4"/>
  <c r="AP178" i="4"/>
  <c r="AQ178" i="4"/>
  <c r="AR178" i="4"/>
  <c r="AS178" i="4"/>
  <c r="AP179" i="4"/>
  <c r="AQ179" i="4"/>
  <c r="AR179" i="4"/>
  <c r="AS179" i="4"/>
  <c r="AP180" i="4"/>
  <c r="AQ180" i="4"/>
  <c r="AR180" i="4"/>
  <c r="AS180" i="4"/>
  <c r="AP181" i="4"/>
  <c r="AQ181" i="4"/>
  <c r="AR181" i="4"/>
  <c r="AS181" i="4"/>
  <c r="AP182" i="4"/>
  <c r="AQ182" i="4"/>
  <c r="AR182" i="4"/>
  <c r="AS182" i="4"/>
  <c r="AN183" i="4"/>
  <c r="AP183" i="4"/>
  <c r="AQ183" i="4"/>
  <c r="AR183" i="4"/>
  <c r="AS183" i="4"/>
  <c r="AT183" i="4"/>
  <c r="AP184" i="4"/>
  <c r="AQ184" i="4"/>
  <c r="AR184" i="4"/>
  <c r="AS184" i="4"/>
  <c r="AP185" i="4"/>
  <c r="AQ185" i="4"/>
  <c r="AR185" i="4"/>
  <c r="AS185" i="4"/>
  <c r="AP186" i="4"/>
  <c r="AQ186" i="4"/>
  <c r="AR186" i="4"/>
  <c r="AS186" i="4"/>
  <c r="AP187" i="4"/>
  <c r="AQ187" i="4"/>
  <c r="AR187" i="4"/>
  <c r="AS187" i="4"/>
  <c r="AP188" i="4"/>
  <c r="AQ188" i="4"/>
  <c r="AR188" i="4"/>
  <c r="AS188" i="4"/>
  <c r="AN189" i="4"/>
  <c r="AP189" i="4"/>
  <c r="AQ189" i="4"/>
  <c r="AR189" i="4"/>
  <c r="AS189" i="4"/>
  <c r="AT189" i="4"/>
  <c r="AP190" i="4"/>
  <c r="AQ190" i="4"/>
  <c r="AR190" i="4"/>
  <c r="AS190" i="4"/>
  <c r="AN191" i="4"/>
  <c r="AP191" i="4"/>
  <c r="AQ191" i="4"/>
  <c r="AR191" i="4"/>
  <c r="AS191" i="4"/>
  <c r="AT191" i="4"/>
  <c r="AP192" i="4"/>
  <c r="AQ192" i="4"/>
  <c r="AR192" i="4"/>
  <c r="AS192" i="4"/>
  <c r="AP193" i="4"/>
  <c r="AQ193" i="4"/>
  <c r="AR193" i="4"/>
  <c r="AS193" i="4"/>
  <c r="AP194" i="4"/>
  <c r="AQ194" i="4"/>
  <c r="AR194" i="4"/>
  <c r="AS194" i="4"/>
  <c r="AP195" i="4"/>
  <c r="AQ195" i="4"/>
  <c r="AR195" i="4"/>
  <c r="AS195" i="4"/>
  <c r="AP196" i="4"/>
  <c r="AQ196" i="4"/>
  <c r="AR196" i="4"/>
  <c r="AS196" i="4"/>
  <c r="AN197" i="4"/>
  <c r="AP197" i="4"/>
  <c r="AQ197" i="4"/>
  <c r="AR197" i="4"/>
  <c r="AS197" i="4"/>
  <c r="AT197" i="4"/>
  <c r="AP198" i="4"/>
  <c r="AQ198" i="4"/>
  <c r="AR198" i="4"/>
  <c r="AS198" i="4"/>
  <c r="AP199" i="4"/>
  <c r="AQ199" i="4"/>
  <c r="AR199" i="4"/>
  <c r="AS199" i="4"/>
  <c r="AN200" i="4"/>
  <c r="AP200" i="4"/>
  <c r="AQ200" i="4"/>
  <c r="AR200" i="4"/>
  <c r="AS200" i="4"/>
  <c r="AT200" i="4"/>
  <c r="AN201" i="4"/>
  <c r="AP201" i="4"/>
  <c r="AQ201" i="4"/>
  <c r="AR201" i="4"/>
  <c r="AS201" i="4"/>
  <c r="AT201" i="4"/>
  <c r="AP202" i="4"/>
  <c r="AQ202" i="4"/>
  <c r="AR202" i="4"/>
  <c r="AS202" i="4"/>
  <c r="AP203" i="4"/>
  <c r="AQ203" i="4"/>
  <c r="AR203" i="4"/>
  <c r="AS203" i="4"/>
  <c r="AP204" i="4"/>
  <c r="AQ204" i="4"/>
  <c r="AR204" i="4"/>
  <c r="AS204" i="4"/>
  <c r="AP205" i="4"/>
  <c r="AQ205" i="4"/>
  <c r="AR205" i="4"/>
  <c r="AS205" i="4"/>
  <c r="AP206" i="4"/>
  <c r="AQ206" i="4"/>
  <c r="AR206" i="4"/>
  <c r="AS206" i="4"/>
  <c r="AP207" i="4"/>
  <c r="AQ207" i="4"/>
  <c r="AR207" i="4"/>
  <c r="AS207" i="4"/>
  <c r="AP208" i="4"/>
  <c r="AQ208" i="4"/>
  <c r="AR208" i="4"/>
  <c r="AS208" i="4"/>
  <c r="AP209" i="4"/>
  <c r="AQ209" i="4"/>
  <c r="AR209" i="4"/>
  <c r="AS209" i="4"/>
  <c r="AP210" i="4"/>
  <c r="AQ210" i="4"/>
  <c r="AR210" i="4"/>
  <c r="AS210" i="4"/>
  <c r="AN211" i="4"/>
  <c r="AP211" i="4"/>
  <c r="AQ211" i="4"/>
  <c r="AR211" i="4"/>
  <c r="AS211" i="4"/>
  <c r="AT211" i="4"/>
  <c r="AN212" i="4"/>
  <c r="AP212" i="4"/>
  <c r="AQ212" i="4"/>
  <c r="AR212" i="4"/>
  <c r="AS212" i="4"/>
  <c r="AT212" i="4"/>
  <c r="AN213" i="4"/>
  <c r="AP213" i="4"/>
  <c r="AQ213" i="4"/>
  <c r="AR213" i="4"/>
  <c r="AS213" i="4"/>
  <c r="AT213" i="4"/>
  <c r="AP214" i="4"/>
  <c r="AQ214" i="4"/>
  <c r="AR214" i="4"/>
  <c r="AS214" i="4"/>
  <c r="AP215" i="4"/>
  <c r="AQ215" i="4"/>
  <c r="AR215" i="4"/>
  <c r="AS215" i="4"/>
  <c r="AP216" i="4"/>
  <c r="AQ216" i="4"/>
  <c r="AR216" i="4"/>
  <c r="AS216" i="4"/>
  <c r="AN217" i="4"/>
  <c r="AP217" i="4"/>
  <c r="AQ217" i="4"/>
  <c r="AR217" i="4"/>
  <c r="AS217" i="4"/>
  <c r="AT217" i="4"/>
  <c r="AP218" i="4"/>
  <c r="AQ218" i="4"/>
  <c r="AR218" i="4"/>
  <c r="AS218" i="4"/>
  <c r="AP219" i="4"/>
  <c r="AQ219" i="4"/>
  <c r="AR219" i="4"/>
  <c r="AS219" i="4"/>
  <c r="AP220" i="4"/>
  <c r="AQ220" i="4"/>
  <c r="AR220" i="4"/>
  <c r="AS220" i="4"/>
  <c r="AP221" i="4"/>
  <c r="AQ221" i="4"/>
  <c r="AR221" i="4"/>
  <c r="AS221" i="4"/>
  <c r="AP222" i="4"/>
  <c r="AQ222" i="4"/>
  <c r="AR222" i="4"/>
  <c r="AS222" i="4"/>
  <c r="AP223" i="4"/>
  <c r="AQ223" i="4"/>
  <c r="AR223" i="4"/>
  <c r="AS223" i="4"/>
  <c r="AP224" i="4"/>
  <c r="AQ224" i="4"/>
  <c r="AR224" i="4"/>
  <c r="AS224" i="4"/>
  <c r="AP225" i="4"/>
  <c r="AQ225" i="4"/>
  <c r="AR225" i="4"/>
  <c r="AS225" i="4"/>
  <c r="AP226" i="4"/>
  <c r="AQ226" i="4"/>
  <c r="AR226" i="4"/>
  <c r="AS226" i="4"/>
  <c r="AP227" i="4"/>
  <c r="AQ227" i="4"/>
  <c r="AR227" i="4"/>
  <c r="AS227" i="4"/>
  <c r="AP228" i="4"/>
  <c r="AQ228" i="4"/>
  <c r="AR228" i="4"/>
  <c r="AS228" i="4"/>
  <c r="AP229" i="4"/>
  <c r="AQ229" i="4"/>
  <c r="AR229" i="4"/>
  <c r="AS229" i="4"/>
  <c r="AP230" i="4"/>
  <c r="AQ230" i="4"/>
  <c r="AR230" i="4"/>
  <c r="AS230" i="4"/>
  <c r="AP231" i="4"/>
  <c r="AQ231" i="4"/>
  <c r="AR231" i="4"/>
  <c r="AS231" i="4"/>
  <c r="AP232" i="4"/>
  <c r="AQ232" i="4"/>
  <c r="AR232" i="4"/>
  <c r="AS232" i="4"/>
  <c r="AP233" i="4"/>
  <c r="AQ233" i="4"/>
  <c r="AR233" i="4"/>
  <c r="AS233" i="4"/>
  <c r="AP234" i="4"/>
  <c r="AQ234" i="4"/>
  <c r="AR234" i="4"/>
  <c r="AS234" i="4"/>
  <c r="AP235" i="4"/>
  <c r="AQ235" i="4"/>
  <c r="AR235" i="4"/>
  <c r="AS235" i="4"/>
  <c r="AP236" i="4"/>
  <c r="AQ236" i="4"/>
  <c r="AR236" i="4"/>
  <c r="AS236" i="4"/>
  <c r="AP237" i="4"/>
  <c r="AQ237" i="4"/>
  <c r="AR237" i="4"/>
  <c r="AS237" i="4"/>
  <c r="AN238" i="4"/>
  <c r="AP238" i="4"/>
  <c r="AQ238" i="4"/>
  <c r="AR238" i="4"/>
  <c r="AS238" i="4"/>
  <c r="AT238" i="4"/>
  <c r="AN239" i="4"/>
  <c r="AP239" i="4"/>
  <c r="AQ239" i="4"/>
  <c r="AR239" i="4"/>
  <c r="AS239" i="4"/>
  <c r="AT239" i="4"/>
  <c r="AP240" i="4"/>
  <c r="AQ240" i="4"/>
  <c r="AR240" i="4"/>
  <c r="AS240" i="4"/>
  <c r="AN241" i="4"/>
  <c r="AP241" i="4"/>
  <c r="AQ241" i="4"/>
  <c r="AR241" i="4"/>
  <c r="AS241" i="4"/>
  <c r="AT241" i="4"/>
  <c r="AP242" i="4"/>
  <c r="AQ242" i="4"/>
  <c r="AR242" i="4"/>
  <c r="AS242" i="4"/>
  <c r="AP243" i="4"/>
  <c r="AQ243" i="4"/>
  <c r="AR243" i="4"/>
  <c r="AS243" i="4"/>
  <c r="AP244" i="4"/>
  <c r="AQ244" i="4"/>
  <c r="AR244" i="4"/>
  <c r="AS244" i="4"/>
  <c r="AP245" i="4"/>
  <c r="AQ245" i="4"/>
  <c r="AR245" i="4"/>
  <c r="AS245" i="4"/>
  <c r="AP246" i="4"/>
  <c r="AQ246" i="4"/>
  <c r="AR246" i="4"/>
  <c r="AS246" i="4"/>
  <c r="AP247" i="4"/>
  <c r="AQ247" i="4"/>
  <c r="AR247" i="4"/>
  <c r="AS247" i="4"/>
  <c r="AP248" i="4"/>
  <c r="AQ248" i="4"/>
  <c r="AR248" i="4"/>
  <c r="AS248" i="4"/>
  <c r="AN249" i="4"/>
  <c r="AP249" i="4"/>
  <c r="AQ249" i="4"/>
  <c r="AR249" i="4"/>
  <c r="AS249" i="4"/>
  <c r="AT249" i="4"/>
  <c r="AP250" i="4"/>
  <c r="AQ250" i="4"/>
  <c r="AR250" i="4"/>
  <c r="AS250" i="4"/>
  <c r="AP251" i="4"/>
  <c r="AQ251" i="4"/>
  <c r="AR251" i="4"/>
  <c r="AS251" i="4"/>
  <c r="AP252" i="4"/>
  <c r="AQ252" i="4"/>
  <c r="AR252" i="4"/>
  <c r="AS252" i="4"/>
  <c r="AP253" i="4"/>
  <c r="AQ253" i="4"/>
  <c r="AR253" i="4"/>
  <c r="AS253" i="4"/>
  <c r="AP254" i="4"/>
  <c r="AQ254" i="4"/>
  <c r="AR254" i="4"/>
  <c r="AS254" i="4"/>
  <c r="AP255" i="4"/>
  <c r="AQ255" i="4"/>
  <c r="AR255" i="4"/>
  <c r="AS255" i="4"/>
  <c r="AP256" i="4"/>
  <c r="AQ256" i="4"/>
  <c r="AR256" i="4"/>
  <c r="AS256" i="4"/>
  <c r="AP257" i="4"/>
  <c r="AQ257" i="4"/>
  <c r="AR257" i="4"/>
  <c r="AS257" i="4"/>
  <c r="AP258" i="4"/>
  <c r="AQ258" i="4"/>
  <c r="AR258" i="4"/>
  <c r="AS258" i="4"/>
  <c r="AN259" i="4"/>
  <c r="AP259" i="4"/>
  <c r="AQ259" i="4"/>
  <c r="AR259" i="4"/>
  <c r="AS259" i="4"/>
  <c r="AT259" i="4"/>
  <c r="AP260" i="4"/>
  <c r="AQ260" i="4"/>
  <c r="AR260" i="4"/>
  <c r="AS260" i="4"/>
  <c r="AP261" i="4"/>
  <c r="AQ261" i="4"/>
  <c r="AR261" i="4"/>
  <c r="AS261" i="4"/>
  <c r="AN262" i="4"/>
  <c r="AP262" i="4"/>
  <c r="AQ262" i="4"/>
  <c r="AR262" i="4"/>
  <c r="AS262" i="4"/>
  <c r="AT262" i="4"/>
  <c r="AP263" i="4"/>
  <c r="AQ263" i="4"/>
  <c r="AR263" i="4"/>
  <c r="AS263" i="4"/>
  <c r="AP264" i="4"/>
  <c r="AQ264" i="4"/>
  <c r="AR264" i="4"/>
  <c r="AS264" i="4"/>
  <c r="AP265" i="4"/>
  <c r="AQ265" i="4"/>
  <c r="AR265" i="4"/>
  <c r="AS265" i="4"/>
  <c r="AN266" i="4"/>
  <c r="AP266" i="4"/>
  <c r="AQ266" i="4"/>
  <c r="AR266" i="4"/>
  <c r="AS266" i="4"/>
  <c r="AT266" i="4"/>
  <c r="AP267" i="4"/>
  <c r="AQ267" i="4"/>
  <c r="AR267" i="4"/>
  <c r="AS267" i="4"/>
  <c r="AP268" i="4"/>
  <c r="AQ268" i="4"/>
  <c r="AR268" i="4"/>
  <c r="AS268" i="4"/>
  <c r="AP269" i="4"/>
  <c r="AQ269" i="4"/>
  <c r="AR269" i="4"/>
  <c r="AS269" i="4"/>
  <c r="AT160" i="4" l="1"/>
  <c r="AT77" i="4"/>
  <c r="AT8" i="4"/>
  <c r="AT250" i="4"/>
  <c r="AT234" i="4"/>
  <c r="AT173" i="4"/>
  <c r="AT161" i="4"/>
  <c r="AT128" i="4"/>
  <c r="AT119" i="4"/>
  <c r="AT117" i="4"/>
  <c r="AT116" i="4"/>
  <c r="AT113" i="4"/>
  <c r="AT103" i="4"/>
  <c r="AT55" i="4"/>
  <c r="AT47" i="4"/>
  <c r="AT45" i="4"/>
  <c r="AT95" i="4"/>
  <c r="AT23" i="4"/>
  <c r="AT15" i="4"/>
  <c r="AT13" i="4"/>
  <c r="AT264" i="4"/>
  <c r="AT260" i="4"/>
  <c r="AT248" i="4"/>
  <c r="AT242" i="4"/>
  <c r="AT175" i="4"/>
  <c r="AT219" i="4"/>
  <c r="AT207" i="4"/>
  <c r="AT166" i="4"/>
  <c r="AT87" i="4"/>
  <c r="AT85" i="4"/>
  <c r="AT84" i="4"/>
  <c r="AT79" i="4"/>
  <c r="AT31" i="4"/>
  <c r="AT29" i="4"/>
  <c r="AT28" i="4"/>
  <c r="AT25" i="4"/>
  <c r="AT144" i="4"/>
  <c r="AT140" i="4"/>
  <c r="AT12" i="4"/>
  <c r="AT152" i="4"/>
  <c r="AT150" i="4"/>
  <c r="AT149" i="4"/>
  <c r="AT146" i="4"/>
  <c r="AT136" i="4"/>
  <c r="AT111" i="4"/>
  <c r="AT107" i="4"/>
  <c r="AT63" i="4"/>
  <c r="AT61" i="4"/>
  <c r="AT60" i="4"/>
  <c r="AT57" i="4"/>
  <c r="AT51" i="4"/>
  <c r="AT256" i="4"/>
  <c r="AT246" i="4"/>
  <c r="AT222" i="4"/>
  <c r="AT257" i="4"/>
  <c r="AT254" i="4"/>
  <c r="AT224" i="4"/>
  <c r="AT268" i="4"/>
  <c r="AT267" i="4"/>
  <c r="AT240" i="4"/>
  <c r="AT230" i="4"/>
  <c r="AT227" i="4"/>
  <c r="AT226" i="4"/>
  <c r="AT215" i="4"/>
  <c r="AT210" i="4"/>
  <c r="AT220" i="4"/>
  <c r="AT203" i="4"/>
  <c r="AT199" i="4"/>
  <c r="AT194" i="4"/>
  <c r="AT186" i="4"/>
  <c r="AT181" i="4"/>
  <c r="AT180" i="4"/>
  <c r="AT179" i="4"/>
  <c r="AT174" i="4"/>
  <c r="AT170" i="4"/>
  <c r="AT142" i="4"/>
  <c r="AT141" i="4"/>
  <c r="AT138" i="4"/>
  <c r="AT132" i="4"/>
  <c r="AT121" i="4"/>
  <c r="AT109" i="4"/>
  <c r="AT108" i="4"/>
  <c r="AT105" i="4"/>
  <c r="AT99" i="4"/>
  <c r="AT53" i="4"/>
  <c r="AT52" i="4"/>
  <c r="AT49" i="4"/>
  <c r="AT43" i="4"/>
  <c r="AT21" i="4"/>
  <c r="AT20" i="4"/>
  <c r="AT17" i="4"/>
  <c r="AT11" i="4"/>
  <c r="AT156" i="4"/>
  <c r="AT134" i="4"/>
  <c r="AT133" i="4"/>
  <c r="AT130" i="4"/>
  <c r="AT124" i="4"/>
  <c r="AT101" i="4"/>
  <c r="AT100" i="4"/>
  <c r="AT97" i="4"/>
  <c r="AT91" i="4"/>
  <c r="AT78" i="4"/>
  <c r="AT44" i="4"/>
  <c r="AT41" i="4"/>
  <c r="AT35" i="4"/>
  <c r="AT9" i="4"/>
  <c r="AT158" i="4"/>
  <c r="AT157" i="4"/>
  <c r="AT154" i="4"/>
  <c r="AT148" i="4"/>
  <c r="AT126" i="4"/>
  <c r="AT125" i="4"/>
  <c r="AT122" i="4"/>
  <c r="AT115" i="4"/>
  <c r="AT93" i="4"/>
  <c r="AT92" i="4"/>
  <c r="AT89" i="4"/>
  <c r="AT83" i="4"/>
  <c r="AT81" i="4"/>
  <c r="AT65" i="4"/>
  <c r="AT59" i="4"/>
  <c r="AT37" i="4"/>
  <c r="AT36" i="4"/>
  <c r="AT33" i="4"/>
  <c r="AT27" i="4"/>
  <c r="AT19" i="4"/>
  <c r="AT261" i="4"/>
  <c r="AT255" i="4"/>
  <c r="AT252" i="4"/>
  <c r="AT247" i="4"/>
  <c r="AT244" i="4"/>
  <c r="AT237" i="4"/>
  <c r="AT236" i="4"/>
  <c r="AT233" i="4"/>
  <c r="AT223" i="4"/>
  <c r="AT265" i="4"/>
  <c r="AT253" i="4"/>
  <c r="AT251" i="4"/>
  <c r="AT245" i="4"/>
  <c r="AT243" i="4"/>
  <c r="AT235" i="4"/>
  <c r="AT232" i="4"/>
  <c r="AT229" i="4"/>
  <c r="AT269" i="4"/>
  <c r="AT263" i="4"/>
  <c r="AT258" i="4"/>
  <c r="AT231" i="4"/>
  <c r="AT228" i="4"/>
  <c r="AT225" i="4"/>
  <c r="AT221" i="4"/>
  <c r="AT206" i="4"/>
  <c r="AT214" i="4"/>
  <c r="AT209" i="4"/>
  <c r="AT208" i="4"/>
  <c r="AT202" i="4"/>
  <c r="AT198" i="4"/>
  <c r="AT196" i="4"/>
  <c r="AT195" i="4"/>
  <c r="AT193" i="4"/>
  <c r="AT192" i="4"/>
  <c r="AT190" i="4"/>
  <c r="AT188" i="4"/>
  <c r="AT187" i="4"/>
  <c r="AT185" i="4"/>
  <c r="AT184" i="4"/>
  <c r="AT182" i="4"/>
  <c r="AT178" i="4"/>
  <c r="AT176" i="4"/>
  <c r="AT218" i="4"/>
  <c r="AT216" i="4"/>
  <c r="AT205" i="4"/>
  <c r="AT204" i="4"/>
  <c r="AT172" i="4"/>
  <c r="AT171" i="4"/>
  <c r="AT169" i="4"/>
  <c r="AT168" i="4"/>
  <c r="AT167" i="4"/>
  <c r="AT165" i="4"/>
  <c r="AT163" i="4"/>
  <c r="AT164" i="4"/>
  <c r="AT162" i="4"/>
  <c r="AT155" i="4"/>
  <c r="AT147" i="4"/>
  <c r="AT139" i="4"/>
  <c r="AT131" i="4"/>
  <c r="AT123" i="4"/>
  <c r="AT114" i="4"/>
  <c r="AT106" i="4"/>
  <c r="AT98" i="4"/>
  <c r="AT90" i="4"/>
  <c r="AT80" i="4"/>
  <c r="AT66" i="4"/>
  <c r="AT58" i="4"/>
  <c r="AT50" i="4"/>
  <c r="AT42" i="4"/>
  <c r="AT34" i="4"/>
  <c r="AT26" i="4"/>
  <c r="AT18" i="4"/>
  <c r="AT10" i="4"/>
  <c r="AT7" i="4"/>
  <c r="AT4" i="4"/>
  <c r="AT153" i="4"/>
  <c r="AT145" i="4"/>
  <c r="AT137" i="4"/>
  <c r="AT129" i="4"/>
  <c r="AT112" i="4"/>
  <c r="AT104" i="4"/>
  <c r="AT96" i="4"/>
  <c r="AT88" i="4"/>
  <c r="AT64" i="4"/>
  <c r="AT56" i="4"/>
  <c r="AT48" i="4"/>
  <c r="AT40" i="4"/>
  <c r="AT32" i="4"/>
  <c r="AT24" i="4"/>
  <c r="AT16" i="4"/>
  <c r="AT6" i="4"/>
  <c r="AT159" i="4"/>
  <c r="AT151" i="4"/>
  <c r="AT143" i="4"/>
  <c r="AT135" i="4"/>
  <c r="AT127" i="4"/>
  <c r="AT118" i="4"/>
  <c r="AT110" i="4"/>
  <c r="AT102" i="4"/>
  <c r="AT94" i="4"/>
  <c r="AT86" i="4"/>
  <c r="AT82" i="4"/>
  <c r="AT70" i="4"/>
  <c r="AT62" i="4"/>
  <c r="AT54" i="4"/>
  <c r="AT46" i="4"/>
  <c r="AT38" i="4"/>
  <c r="AT30" i="4"/>
  <c r="AT22" i="4"/>
  <c r="AT14" i="4"/>
  <c r="AT120" i="4"/>
  <c r="AD4" i="4"/>
  <c r="AH4" i="4"/>
  <c r="AI4" i="4" s="1"/>
  <c r="AJ4" i="4"/>
  <c r="AK4" i="4"/>
  <c r="AL4" i="4"/>
  <c r="AM4" i="4"/>
  <c r="AD5" i="4"/>
  <c r="AJ5" i="4"/>
  <c r="AK5" i="4"/>
  <c r="AL5" i="4"/>
  <c r="AM5" i="4"/>
  <c r="AD6" i="4"/>
  <c r="AJ6" i="4"/>
  <c r="AK6" i="4"/>
  <c r="AL6" i="4"/>
  <c r="AM6" i="4"/>
  <c r="AD7" i="4"/>
  <c r="AJ7" i="4"/>
  <c r="AK7" i="4"/>
  <c r="AL7" i="4"/>
  <c r="AM7" i="4"/>
  <c r="AD8" i="4"/>
  <c r="AJ8" i="4"/>
  <c r="AK8" i="4"/>
  <c r="AL8" i="4"/>
  <c r="AM8" i="4"/>
  <c r="AD9" i="4"/>
  <c r="AJ9" i="4"/>
  <c r="AK9" i="4"/>
  <c r="AL9" i="4"/>
  <c r="AM9" i="4"/>
  <c r="AD10" i="4"/>
  <c r="AJ10" i="4"/>
  <c r="AK10" i="4"/>
  <c r="AL10" i="4"/>
  <c r="AM10" i="4"/>
  <c r="AD11" i="4"/>
  <c r="AJ11" i="4"/>
  <c r="AK11" i="4"/>
  <c r="AL11" i="4"/>
  <c r="AM11" i="4"/>
  <c r="AD12" i="4"/>
  <c r="AJ12" i="4"/>
  <c r="AK12" i="4"/>
  <c r="AL12" i="4"/>
  <c r="AM12" i="4"/>
  <c r="AD13" i="4"/>
  <c r="AJ13" i="4"/>
  <c r="AK13" i="4"/>
  <c r="AL13" i="4"/>
  <c r="AM13" i="4"/>
  <c r="AD14" i="4"/>
  <c r="AJ14" i="4"/>
  <c r="AK14" i="4"/>
  <c r="AL14" i="4"/>
  <c r="AM14" i="4"/>
  <c r="AD15" i="4"/>
  <c r="AJ15" i="4"/>
  <c r="AK15" i="4"/>
  <c r="AL15" i="4"/>
  <c r="AM15" i="4"/>
  <c r="AD16" i="4"/>
  <c r="AJ16" i="4"/>
  <c r="AK16" i="4"/>
  <c r="AL16" i="4"/>
  <c r="AM16" i="4"/>
  <c r="AD17" i="4"/>
  <c r="AJ17" i="4"/>
  <c r="AK17" i="4"/>
  <c r="AL17" i="4"/>
  <c r="AM17" i="4"/>
  <c r="AD18" i="4"/>
  <c r="AJ18" i="4"/>
  <c r="AK18" i="4"/>
  <c r="AL18" i="4"/>
  <c r="AM18" i="4"/>
  <c r="AD19" i="4"/>
  <c r="AJ19" i="4"/>
  <c r="AK19" i="4"/>
  <c r="AL19" i="4"/>
  <c r="AM19" i="4"/>
  <c r="AD20" i="4"/>
  <c r="AJ20" i="4"/>
  <c r="AK20" i="4"/>
  <c r="AL20" i="4"/>
  <c r="AM20" i="4"/>
  <c r="AD21" i="4"/>
  <c r="AJ21" i="4"/>
  <c r="AK21" i="4"/>
  <c r="AL21" i="4"/>
  <c r="AM21" i="4"/>
  <c r="AD22" i="4"/>
  <c r="AJ22" i="4"/>
  <c r="AK22" i="4"/>
  <c r="AL22" i="4"/>
  <c r="AM22" i="4"/>
  <c r="AD23" i="4"/>
  <c r="AJ23" i="4"/>
  <c r="AK23" i="4"/>
  <c r="AL23" i="4"/>
  <c r="AM23" i="4"/>
  <c r="AD24" i="4"/>
  <c r="AJ24" i="4"/>
  <c r="AK24" i="4"/>
  <c r="AL24" i="4"/>
  <c r="AM24" i="4"/>
  <c r="AD25" i="4"/>
  <c r="AJ25" i="4"/>
  <c r="AK25" i="4"/>
  <c r="AL25" i="4"/>
  <c r="AM25" i="4"/>
  <c r="AD26" i="4"/>
  <c r="AJ26" i="4"/>
  <c r="AK26" i="4"/>
  <c r="AL26" i="4"/>
  <c r="AM26" i="4"/>
  <c r="AD27" i="4"/>
  <c r="AJ27" i="4"/>
  <c r="AK27" i="4"/>
  <c r="AL27" i="4"/>
  <c r="AM27" i="4"/>
  <c r="AD28" i="4"/>
  <c r="AJ28" i="4"/>
  <c r="AK28" i="4"/>
  <c r="AL28" i="4"/>
  <c r="AM28" i="4"/>
  <c r="AD29" i="4"/>
  <c r="AJ29" i="4"/>
  <c r="AK29" i="4"/>
  <c r="AL29" i="4"/>
  <c r="AM29" i="4"/>
  <c r="AD30" i="4"/>
  <c r="AJ30" i="4"/>
  <c r="AK30" i="4"/>
  <c r="AL30" i="4"/>
  <c r="AM30" i="4"/>
  <c r="AD31" i="4"/>
  <c r="AJ31" i="4"/>
  <c r="AK31" i="4"/>
  <c r="AL31" i="4"/>
  <c r="AM31" i="4"/>
  <c r="AD32" i="4"/>
  <c r="AJ32" i="4"/>
  <c r="AK32" i="4"/>
  <c r="AL32" i="4"/>
  <c r="AM32" i="4"/>
  <c r="AD33" i="4"/>
  <c r="AJ33" i="4"/>
  <c r="AK33" i="4"/>
  <c r="AL33" i="4"/>
  <c r="AM33" i="4"/>
  <c r="AD34" i="4"/>
  <c r="AJ34" i="4"/>
  <c r="AK34" i="4"/>
  <c r="AL34" i="4"/>
  <c r="AM34" i="4"/>
  <c r="AD35" i="4"/>
  <c r="AJ35" i="4"/>
  <c r="AK35" i="4"/>
  <c r="AL35" i="4"/>
  <c r="AM35" i="4"/>
  <c r="AD36" i="4"/>
  <c r="AJ36" i="4"/>
  <c r="AK36" i="4"/>
  <c r="AL36" i="4"/>
  <c r="AM36" i="4"/>
  <c r="AD37" i="4"/>
  <c r="AJ37" i="4"/>
  <c r="AK37" i="4"/>
  <c r="AL37" i="4"/>
  <c r="AM37" i="4"/>
  <c r="AD38" i="4"/>
  <c r="AJ38" i="4"/>
  <c r="AK38" i="4"/>
  <c r="AL38" i="4"/>
  <c r="AM38" i="4"/>
  <c r="AD39" i="4"/>
  <c r="AJ39" i="4"/>
  <c r="AK39" i="4"/>
  <c r="AL39" i="4"/>
  <c r="AM39" i="4"/>
  <c r="AD40" i="4"/>
  <c r="AJ40" i="4"/>
  <c r="AK40" i="4"/>
  <c r="AL40" i="4"/>
  <c r="AM40" i="4"/>
  <c r="AD41" i="4"/>
  <c r="AJ41" i="4"/>
  <c r="AK41" i="4"/>
  <c r="AL41" i="4"/>
  <c r="AM41" i="4"/>
  <c r="AD42" i="4"/>
  <c r="AJ42" i="4"/>
  <c r="AK42" i="4"/>
  <c r="AL42" i="4"/>
  <c r="AM42" i="4"/>
  <c r="AD43" i="4"/>
  <c r="AJ43" i="4"/>
  <c r="AK43" i="4"/>
  <c r="AL43" i="4"/>
  <c r="AM43" i="4"/>
  <c r="AD44" i="4"/>
  <c r="AJ44" i="4"/>
  <c r="AK44" i="4"/>
  <c r="AL44" i="4"/>
  <c r="AM44" i="4"/>
  <c r="AD45" i="4"/>
  <c r="AJ45" i="4"/>
  <c r="AK45" i="4"/>
  <c r="AL45" i="4"/>
  <c r="AM45" i="4"/>
  <c r="AD46" i="4"/>
  <c r="AJ46" i="4"/>
  <c r="AK46" i="4"/>
  <c r="AL46" i="4"/>
  <c r="AM46" i="4"/>
  <c r="AD47" i="4"/>
  <c r="AJ47" i="4"/>
  <c r="AK47" i="4"/>
  <c r="AL47" i="4"/>
  <c r="AM47" i="4"/>
  <c r="AD48" i="4"/>
  <c r="AJ48" i="4"/>
  <c r="AK48" i="4"/>
  <c r="AL48" i="4"/>
  <c r="AM48" i="4"/>
  <c r="AD49" i="4"/>
  <c r="AJ49" i="4"/>
  <c r="AK49" i="4"/>
  <c r="AL49" i="4"/>
  <c r="AM49" i="4"/>
  <c r="AD50" i="4"/>
  <c r="AJ50" i="4"/>
  <c r="AK50" i="4"/>
  <c r="AL50" i="4"/>
  <c r="AM50" i="4"/>
  <c r="AD51" i="4"/>
  <c r="AJ51" i="4"/>
  <c r="AK51" i="4"/>
  <c r="AL51" i="4"/>
  <c r="AM51" i="4"/>
  <c r="AD52" i="4"/>
  <c r="AJ52" i="4"/>
  <c r="AK52" i="4"/>
  <c r="AL52" i="4"/>
  <c r="AM52" i="4"/>
  <c r="AD53" i="4"/>
  <c r="AJ53" i="4"/>
  <c r="AK53" i="4"/>
  <c r="AL53" i="4"/>
  <c r="AM53" i="4"/>
  <c r="AD54" i="4"/>
  <c r="AJ54" i="4"/>
  <c r="AK54" i="4"/>
  <c r="AL54" i="4"/>
  <c r="AM54" i="4"/>
  <c r="AD55" i="4"/>
  <c r="AJ55" i="4"/>
  <c r="AK55" i="4"/>
  <c r="AL55" i="4"/>
  <c r="AM55" i="4"/>
  <c r="AD56" i="4"/>
  <c r="AJ56" i="4"/>
  <c r="AK56" i="4"/>
  <c r="AL56" i="4"/>
  <c r="AM56" i="4"/>
  <c r="AD57" i="4"/>
  <c r="AJ57" i="4"/>
  <c r="AK57" i="4"/>
  <c r="AL57" i="4"/>
  <c r="AM57" i="4"/>
  <c r="AD58" i="4"/>
  <c r="AJ58" i="4"/>
  <c r="AK58" i="4"/>
  <c r="AL58" i="4"/>
  <c r="AM58" i="4"/>
  <c r="AD59" i="4"/>
  <c r="AJ59" i="4"/>
  <c r="AK59" i="4"/>
  <c r="AL59" i="4"/>
  <c r="AM59" i="4"/>
  <c r="AD60" i="4"/>
  <c r="AJ60" i="4"/>
  <c r="AK60" i="4"/>
  <c r="AL60" i="4"/>
  <c r="AM60" i="4"/>
  <c r="AD61" i="4"/>
  <c r="AJ61" i="4"/>
  <c r="AK61" i="4"/>
  <c r="AL61" i="4"/>
  <c r="AM61" i="4"/>
  <c r="AD62" i="4"/>
  <c r="AJ62" i="4"/>
  <c r="AK62" i="4"/>
  <c r="AL62" i="4"/>
  <c r="AM62" i="4"/>
  <c r="AD63" i="4"/>
  <c r="AJ63" i="4"/>
  <c r="AK63" i="4"/>
  <c r="AL63" i="4"/>
  <c r="AM63" i="4"/>
  <c r="AD64" i="4"/>
  <c r="AJ64" i="4"/>
  <c r="AK64" i="4"/>
  <c r="AL64" i="4"/>
  <c r="AM64" i="4"/>
  <c r="AD65" i="4"/>
  <c r="AJ65" i="4"/>
  <c r="AK65" i="4"/>
  <c r="AL65" i="4"/>
  <c r="AM65" i="4"/>
  <c r="AD66" i="4"/>
  <c r="AJ66" i="4"/>
  <c r="AK66" i="4"/>
  <c r="AL66" i="4"/>
  <c r="AM66" i="4"/>
  <c r="AD67" i="4"/>
  <c r="AJ67" i="4"/>
  <c r="AK67" i="4"/>
  <c r="AL67" i="4"/>
  <c r="AM67" i="4"/>
  <c r="AD68" i="4"/>
  <c r="AJ68" i="4"/>
  <c r="AK68" i="4"/>
  <c r="AL68" i="4"/>
  <c r="AM68" i="4"/>
  <c r="AD69" i="4"/>
  <c r="AJ69" i="4"/>
  <c r="AK69" i="4"/>
  <c r="AL69" i="4"/>
  <c r="AM69" i="4"/>
  <c r="AD70" i="4"/>
  <c r="AJ70" i="4"/>
  <c r="AK70" i="4"/>
  <c r="AL70" i="4"/>
  <c r="AM70" i="4"/>
  <c r="AD71" i="4"/>
  <c r="AH71" i="4"/>
  <c r="AI71" i="4" s="1"/>
  <c r="AU71" i="4" s="1"/>
  <c r="AJ71" i="4"/>
  <c r="AK71" i="4"/>
  <c r="AL71" i="4"/>
  <c r="AM71" i="4"/>
  <c r="AD72" i="4"/>
  <c r="AJ72" i="4"/>
  <c r="AK72" i="4"/>
  <c r="AL72" i="4"/>
  <c r="AM72" i="4"/>
  <c r="AD73" i="4"/>
  <c r="AJ73" i="4"/>
  <c r="AK73" i="4"/>
  <c r="AL73" i="4"/>
  <c r="AM73" i="4"/>
  <c r="AD74" i="4"/>
  <c r="AJ74" i="4"/>
  <c r="AK74" i="4"/>
  <c r="AL74" i="4"/>
  <c r="AM74" i="4"/>
  <c r="AD75" i="4"/>
  <c r="AJ75" i="4"/>
  <c r="AK75" i="4"/>
  <c r="AL75" i="4"/>
  <c r="AM75" i="4"/>
  <c r="AD76" i="4"/>
  <c r="AJ76" i="4"/>
  <c r="AK76" i="4"/>
  <c r="AL76" i="4"/>
  <c r="AM76" i="4"/>
  <c r="AD77" i="4"/>
  <c r="AJ77" i="4"/>
  <c r="AK77" i="4"/>
  <c r="AL77" i="4"/>
  <c r="AM77" i="4"/>
  <c r="AD78" i="4"/>
  <c r="AJ78" i="4"/>
  <c r="AK78" i="4"/>
  <c r="AL78" i="4"/>
  <c r="AM78" i="4"/>
  <c r="AD79" i="4"/>
  <c r="AJ79" i="4"/>
  <c r="AK79" i="4"/>
  <c r="AL79" i="4"/>
  <c r="AM79" i="4"/>
  <c r="AD80" i="4"/>
  <c r="AJ80" i="4"/>
  <c r="AK80" i="4"/>
  <c r="AL80" i="4"/>
  <c r="AM80" i="4"/>
  <c r="AD81" i="4"/>
  <c r="AJ81" i="4"/>
  <c r="AK81" i="4"/>
  <c r="AL81" i="4"/>
  <c r="AM81" i="4"/>
  <c r="AD82" i="4"/>
  <c r="AJ82" i="4"/>
  <c r="AK82" i="4"/>
  <c r="AL82" i="4"/>
  <c r="AM82" i="4"/>
  <c r="AD83" i="4"/>
  <c r="AJ83" i="4"/>
  <c r="AK83" i="4"/>
  <c r="AL83" i="4"/>
  <c r="AM83" i="4"/>
  <c r="AD84" i="4"/>
  <c r="AJ84" i="4"/>
  <c r="AK84" i="4"/>
  <c r="AL84" i="4"/>
  <c r="AM84" i="4"/>
  <c r="AD85" i="4"/>
  <c r="AJ85" i="4"/>
  <c r="AK85" i="4"/>
  <c r="AL85" i="4"/>
  <c r="AM85" i="4"/>
  <c r="AD86" i="4"/>
  <c r="AJ86" i="4"/>
  <c r="AK86" i="4"/>
  <c r="AL86" i="4"/>
  <c r="AM86" i="4"/>
  <c r="AD87" i="4"/>
  <c r="AJ87" i="4"/>
  <c r="AK87" i="4"/>
  <c r="AL87" i="4"/>
  <c r="AM87" i="4"/>
  <c r="AD88" i="4"/>
  <c r="AJ88" i="4"/>
  <c r="AK88" i="4"/>
  <c r="AL88" i="4"/>
  <c r="AM88" i="4"/>
  <c r="AD89" i="4"/>
  <c r="AJ89" i="4"/>
  <c r="AK89" i="4"/>
  <c r="AL89" i="4"/>
  <c r="AM89" i="4"/>
  <c r="AD90" i="4"/>
  <c r="AJ90" i="4"/>
  <c r="AK90" i="4"/>
  <c r="AL90" i="4"/>
  <c r="AM90" i="4"/>
  <c r="AD91" i="4"/>
  <c r="AJ91" i="4"/>
  <c r="AK91" i="4"/>
  <c r="AL91" i="4"/>
  <c r="AM91" i="4"/>
  <c r="AD92" i="4"/>
  <c r="AJ92" i="4"/>
  <c r="AK92" i="4"/>
  <c r="AL92" i="4"/>
  <c r="AM92" i="4"/>
  <c r="AD93" i="4"/>
  <c r="AJ93" i="4"/>
  <c r="AK93" i="4"/>
  <c r="AL93" i="4"/>
  <c r="AM93" i="4"/>
  <c r="AD94" i="4"/>
  <c r="AJ94" i="4"/>
  <c r="AK94" i="4"/>
  <c r="AL94" i="4"/>
  <c r="AM94" i="4"/>
  <c r="AD95" i="4"/>
  <c r="AJ95" i="4"/>
  <c r="AK95" i="4"/>
  <c r="AL95" i="4"/>
  <c r="AM95" i="4"/>
  <c r="AD96" i="4"/>
  <c r="AJ96" i="4"/>
  <c r="AK96" i="4"/>
  <c r="AL96" i="4"/>
  <c r="AM96" i="4"/>
  <c r="AD97" i="4"/>
  <c r="AJ97" i="4"/>
  <c r="AK97" i="4"/>
  <c r="AL97" i="4"/>
  <c r="AM97" i="4"/>
  <c r="AD98" i="4"/>
  <c r="AJ98" i="4"/>
  <c r="AK98" i="4"/>
  <c r="AL98" i="4"/>
  <c r="AM98" i="4"/>
  <c r="AD99" i="4"/>
  <c r="AJ99" i="4"/>
  <c r="AK99" i="4"/>
  <c r="AL99" i="4"/>
  <c r="AM99" i="4"/>
  <c r="AD100" i="4"/>
  <c r="AJ100" i="4"/>
  <c r="AK100" i="4"/>
  <c r="AL100" i="4"/>
  <c r="AM100" i="4"/>
  <c r="AD101" i="4"/>
  <c r="AJ101" i="4"/>
  <c r="AK101" i="4"/>
  <c r="AL101" i="4"/>
  <c r="AM101" i="4"/>
  <c r="AD102" i="4"/>
  <c r="AJ102" i="4"/>
  <c r="AK102" i="4"/>
  <c r="AL102" i="4"/>
  <c r="AM102" i="4"/>
  <c r="AD103" i="4"/>
  <c r="AJ103" i="4"/>
  <c r="AK103" i="4"/>
  <c r="AL103" i="4"/>
  <c r="AM103" i="4"/>
  <c r="AD104" i="4"/>
  <c r="AJ104" i="4"/>
  <c r="AK104" i="4"/>
  <c r="AL104" i="4"/>
  <c r="AM104" i="4"/>
  <c r="AD105" i="4"/>
  <c r="AJ105" i="4"/>
  <c r="AK105" i="4"/>
  <c r="AL105" i="4"/>
  <c r="AM105" i="4"/>
  <c r="AD106" i="4"/>
  <c r="AJ106" i="4"/>
  <c r="AK106" i="4"/>
  <c r="AL106" i="4"/>
  <c r="AM106" i="4"/>
  <c r="AD107" i="4"/>
  <c r="AJ107" i="4"/>
  <c r="AK107" i="4"/>
  <c r="AL107" i="4"/>
  <c r="AM107" i="4"/>
  <c r="AD108" i="4"/>
  <c r="AJ108" i="4"/>
  <c r="AK108" i="4"/>
  <c r="AL108" i="4"/>
  <c r="AM108" i="4"/>
  <c r="AD109" i="4"/>
  <c r="AJ109" i="4"/>
  <c r="AK109" i="4"/>
  <c r="AL109" i="4"/>
  <c r="AM109" i="4"/>
  <c r="AD110" i="4"/>
  <c r="AJ110" i="4"/>
  <c r="AK110" i="4"/>
  <c r="AL110" i="4"/>
  <c r="AM110" i="4"/>
  <c r="AD111" i="4"/>
  <c r="AJ111" i="4"/>
  <c r="AK111" i="4"/>
  <c r="AL111" i="4"/>
  <c r="AM111" i="4"/>
  <c r="AD112" i="4"/>
  <c r="AJ112" i="4"/>
  <c r="AK112" i="4"/>
  <c r="AL112" i="4"/>
  <c r="AM112" i="4"/>
  <c r="AD113" i="4"/>
  <c r="AJ113" i="4"/>
  <c r="AK113" i="4"/>
  <c r="AL113" i="4"/>
  <c r="AM113" i="4"/>
  <c r="AD114" i="4"/>
  <c r="AJ114" i="4"/>
  <c r="AK114" i="4"/>
  <c r="AL114" i="4"/>
  <c r="AM114" i="4"/>
  <c r="AD115" i="4"/>
  <c r="AJ115" i="4"/>
  <c r="AK115" i="4"/>
  <c r="AL115" i="4"/>
  <c r="AM115" i="4"/>
  <c r="AD116" i="4"/>
  <c r="AJ116" i="4"/>
  <c r="AK116" i="4"/>
  <c r="AL116" i="4"/>
  <c r="AM116" i="4"/>
  <c r="AD117" i="4"/>
  <c r="AJ117" i="4"/>
  <c r="AK117" i="4"/>
  <c r="AL117" i="4"/>
  <c r="AM117" i="4"/>
  <c r="AD118" i="4"/>
  <c r="AJ118" i="4"/>
  <c r="AK118" i="4"/>
  <c r="AL118" i="4"/>
  <c r="AM118" i="4"/>
  <c r="AD119" i="4"/>
  <c r="AJ119" i="4"/>
  <c r="AK119" i="4"/>
  <c r="AL119" i="4"/>
  <c r="AM119" i="4"/>
  <c r="AD120" i="4"/>
  <c r="AJ120" i="4"/>
  <c r="AK120" i="4"/>
  <c r="AL120" i="4"/>
  <c r="AM120" i="4"/>
  <c r="AD121" i="4"/>
  <c r="AJ121" i="4"/>
  <c r="AK121" i="4"/>
  <c r="AL121" i="4"/>
  <c r="AM121" i="4"/>
  <c r="AD122" i="4"/>
  <c r="AJ122" i="4"/>
  <c r="AK122" i="4"/>
  <c r="AL122" i="4"/>
  <c r="AM122" i="4"/>
  <c r="AD123" i="4"/>
  <c r="AJ123" i="4"/>
  <c r="AK123" i="4"/>
  <c r="AL123" i="4"/>
  <c r="AM123" i="4"/>
  <c r="AD124" i="4"/>
  <c r="AJ124" i="4"/>
  <c r="AK124" i="4"/>
  <c r="AL124" i="4"/>
  <c r="AM124" i="4"/>
  <c r="AD125" i="4"/>
  <c r="AJ125" i="4"/>
  <c r="AK125" i="4"/>
  <c r="AL125" i="4"/>
  <c r="AM125" i="4"/>
  <c r="AD126" i="4"/>
  <c r="AJ126" i="4"/>
  <c r="AK126" i="4"/>
  <c r="AL126" i="4"/>
  <c r="AM126" i="4"/>
  <c r="AD127" i="4"/>
  <c r="AJ127" i="4"/>
  <c r="AK127" i="4"/>
  <c r="AL127" i="4"/>
  <c r="AM127" i="4"/>
  <c r="AD128" i="4"/>
  <c r="AJ128" i="4"/>
  <c r="AK128" i="4"/>
  <c r="AL128" i="4"/>
  <c r="AM128" i="4"/>
  <c r="AD129" i="4"/>
  <c r="AJ129" i="4"/>
  <c r="AK129" i="4"/>
  <c r="AL129" i="4"/>
  <c r="AM129" i="4"/>
  <c r="AD130" i="4"/>
  <c r="AJ130" i="4"/>
  <c r="AK130" i="4"/>
  <c r="AL130" i="4"/>
  <c r="AM130" i="4"/>
  <c r="AD131" i="4"/>
  <c r="AJ131" i="4"/>
  <c r="AK131" i="4"/>
  <c r="AL131" i="4"/>
  <c r="AM131" i="4"/>
  <c r="AD132" i="4"/>
  <c r="AJ132" i="4"/>
  <c r="AK132" i="4"/>
  <c r="AL132" i="4"/>
  <c r="AM132" i="4"/>
  <c r="AD133" i="4"/>
  <c r="AJ133" i="4"/>
  <c r="AK133" i="4"/>
  <c r="AL133" i="4"/>
  <c r="AM133" i="4"/>
  <c r="AD134" i="4"/>
  <c r="AH134" i="4"/>
  <c r="AI134" i="4" s="1"/>
  <c r="AJ134" i="4"/>
  <c r="AK134" i="4"/>
  <c r="AL134" i="4"/>
  <c r="AM134" i="4"/>
  <c r="AD135" i="4"/>
  <c r="AJ135" i="4"/>
  <c r="AK135" i="4"/>
  <c r="AL135" i="4"/>
  <c r="AM135" i="4"/>
  <c r="AD136" i="4"/>
  <c r="AH136" i="4"/>
  <c r="AI136" i="4" s="1"/>
  <c r="AJ136" i="4"/>
  <c r="AK136" i="4"/>
  <c r="AL136" i="4"/>
  <c r="AM136" i="4"/>
  <c r="AD137" i="4"/>
  <c r="AH137" i="4"/>
  <c r="AI137" i="4" s="1"/>
  <c r="AJ137" i="4"/>
  <c r="AK137" i="4"/>
  <c r="AL137" i="4"/>
  <c r="AM137" i="4"/>
  <c r="AD138" i="4"/>
  <c r="AH138" i="4"/>
  <c r="AI138" i="4" s="1"/>
  <c r="AJ138" i="4"/>
  <c r="AK138" i="4"/>
  <c r="AL138" i="4"/>
  <c r="AM138" i="4"/>
  <c r="AD139" i="4"/>
  <c r="AJ139" i="4"/>
  <c r="AK139" i="4"/>
  <c r="AL139" i="4"/>
  <c r="AM139" i="4"/>
  <c r="AD140" i="4"/>
  <c r="AH140" i="4"/>
  <c r="AI140" i="4" s="1"/>
  <c r="AJ140" i="4"/>
  <c r="AK140" i="4"/>
  <c r="AL140" i="4"/>
  <c r="AM140" i="4"/>
  <c r="AD141" i="4"/>
  <c r="AH141" i="4"/>
  <c r="AI141" i="4" s="1"/>
  <c r="AJ141" i="4"/>
  <c r="AK141" i="4"/>
  <c r="AL141" i="4"/>
  <c r="AM141" i="4"/>
  <c r="AD142" i="4"/>
  <c r="AH142" i="4"/>
  <c r="AI142" i="4" s="1"/>
  <c r="AJ142" i="4"/>
  <c r="AK142" i="4"/>
  <c r="AL142" i="4"/>
  <c r="AM142" i="4"/>
  <c r="AD143" i="4"/>
  <c r="AJ143" i="4"/>
  <c r="AK143" i="4"/>
  <c r="AL143" i="4"/>
  <c r="AM143" i="4"/>
  <c r="AD144" i="4"/>
  <c r="AH144" i="4"/>
  <c r="AI144" i="4" s="1"/>
  <c r="AJ144" i="4"/>
  <c r="AK144" i="4"/>
  <c r="AL144" i="4"/>
  <c r="AM144" i="4"/>
  <c r="AD145" i="4"/>
  <c r="AH145" i="4"/>
  <c r="AI145" i="4" s="1"/>
  <c r="AJ145" i="4"/>
  <c r="AK145" i="4"/>
  <c r="AL145" i="4"/>
  <c r="AM145" i="4"/>
  <c r="AD146" i="4"/>
  <c r="AH146" i="4"/>
  <c r="AI146" i="4" s="1"/>
  <c r="AJ146" i="4"/>
  <c r="AK146" i="4"/>
  <c r="AL146" i="4"/>
  <c r="AM146" i="4"/>
  <c r="AD147" i="4"/>
  <c r="AJ147" i="4"/>
  <c r="AK147" i="4"/>
  <c r="AL147" i="4"/>
  <c r="AM147" i="4"/>
  <c r="AD148" i="4"/>
  <c r="AH148" i="4"/>
  <c r="AI148" i="4" s="1"/>
  <c r="AJ148" i="4"/>
  <c r="AK148" i="4"/>
  <c r="AL148" i="4"/>
  <c r="AM148" i="4"/>
  <c r="AD149" i="4"/>
  <c r="AH149" i="4"/>
  <c r="AI149" i="4" s="1"/>
  <c r="AJ149" i="4"/>
  <c r="AK149" i="4"/>
  <c r="AL149" i="4"/>
  <c r="AM149" i="4"/>
  <c r="AD150" i="4"/>
  <c r="AH150" i="4"/>
  <c r="AI150" i="4" s="1"/>
  <c r="AJ150" i="4"/>
  <c r="AK150" i="4"/>
  <c r="AL150" i="4"/>
  <c r="AM150" i="4"/>
  <c r="AD151" i="4"/>
  <c r="AJ151" i="4"/>
  <c r="AK151" i="4"/>
  <c r="AL151" i="4"/>
  <c r="AM151" i="4"/>
  <c r="AD152" i="4"/>
  <c r="AH152" i="4"/>
  <c r="AI152" i="4" s="1"/>
  <c r="AJ152" i="4"/>
  <c r="AK152" i="4"/>
  <c r="AL152" i="4"/>
  <c r="AM152" i="4"/>
  <c r="AD153" i="4"/>
  <c r="AH153" i="4"/>
  <c r="AI153" i="4" s="1"/>
  <c r="AJ153" i="4"/>
  <c r="AK153" i="4"/>
  <c r="AL153" i="4"/>
  <c r="AM153" i="4"/>
  <c r="AD154" i="4"/>
  <c r="AH154" i="4"/>
  <c r="AI154" i="4" s="1"/>
  <c r="AJ154" i="4"/>
  <c r="AK154" i="4"/>
  <c r="AL154" i="4"/>
  <c r="AM154" i="4"/>
  <c r="AD155" i="4"/>
  <c r="AJ155" i="4"/>
  <c r="AK155" i="4"/>
  <c r="AL155" i="4"/>
  <c r="AM155" i="4"/>
  <c r="AD156" i="4"/>
  <c r="AH156" i="4"/>
  <c r="AI156" i="4" s="1"/>
  <c r="AJ156" i="4"/>
  <c r="AK156" i="4"/>
  <c r="AL156" i="4"/>
  <c r="AM156" i="4"/>
  <c r="AD157" i="4"/>
  <c r="AH157" i="4"/>
  <c r="AI157" i="4" s="1"/>
  <c r="AJ157" i="4"/>
  <c r="AK157" i="4"/>
  <c r="AL157" i="4"/>
  <c r="AM157" i="4"/>
  <c r="AD158" i="4"/>
  <c r="AH158" i="4"/>
  <c r="AI158" i="4" s="1"/>
  <c r="AJ158" i="4"/>
  <c r="AK158" i="4"/>
  <c r="AL158" i="4"/>
  <c r="AM158" i="4"/>
  <c r="AD159" i="4"/>
  <c r="AJ159" i="4"/>
  <c r="AK159" i="4"/>
  <c r="AL159" i="4"/>
  <c r="AM159" i="4"/>
  <c r="AD160" i="4"/>
  <c r="AH160" i="4"/>
  <c r="AI160" i="4" s="1"/>
  <c r="AJ160" i="4"/>
  <c r="AK160" i="4"/>
  <c r="AL160" i="4"/>
  <c r="AM160" i="4"/>
  <c r="AD161" i="4"/>
  <c r="AH161" i="4"/>
  <c r="AI161" i="4" s="1"/>
  <c r="AJ161" i="4"/>
  <c r="AK161" i="4"/>
  <c r="AL161" i="4"/>
  <c r="AM161" i="4"/>
  <c r="AD162" i="4"/>
  <c r="AJ162" i="4"/>
  <c r="AK162" i="4"/>
  <c r="AL162" i="4"/>
  <c r="AM162" i="4"/>
  <c r="AD163" i="4"/>
  <c r="AH163" i="4"/>
  <c r="AI163" i="4" s="1"/>
  <c r="AJ163" i="4"/>
  <c r="AK163" i="4"/>
  <c r="AL163" i="4"/>
  <c r="AM163" i="4"/>
  <c r="AD164" i="4"/>
  <c r="AJ164" i="4"/>
  <c r="AK164" i="4"/>
  <c r="AL164" i="4"/>
  <c r="AM164" i="4"/>
  <c r="AD165" i="4"/>
  <c r="AJ165" i="4"/>
  <c r="AK165" i="4"/>
  <c r="AL165" i="4"/>
  <c r="AM165" i="4"/>
  <c r="AD166" i="4"/>
  <c r="AJ166" i="4"/>
  <c r="AK166" i="4"/>
  <c r="AL166" i="4"/>
  <c r="AM166" i="4"/>
  <c r="AD167" i="4"/>
  <c r="AJ167" i="4"/>
  <c r="AK167" i="4"/>
  <c r="AL167" i="4"/>
  <c r="AM167" i="4"/>
  <c r="AD168" i="4"/>
  <c r="AJ168" i="4"/>
  <c r="AK168" i="4"/>
  <c r="AL168" i="4"/>
  <c r="AM168" i="4"/>
  <c r="AD169" i="4"/>
  <c r="AJ169" i="4"/>
  <c r="AK169" i="4"/>
  <c r="AL169" i="4"/>
  <c r="AM169" i="4"/>
  <c r="AD170" i="4"/>
  <c r="AJ170" i="4"/>
  <c r="AK170" i="4"/>
  <c r="AL170" i="4"/>
  <c r="AM170" i="4"/>
  <c r="AD171" i="4"/>
  <c r="AJ171" i="4"/>
  <c r="AK171" i="4"/>
  <c r="AL171" i="4"/>
  <c r="AM171" i="4"/>
  <c r="AD172" i="4"/>
  <c r="AJ172" i="4"/>
  <c r="AK172" i="4"/>
  <c r="AL172" i="4"/>
  <c r="AM172" i="4"/>
  <c r="AD173" i="4"/>
  <c r="AJ173" i="4"/>
  <c r="AK173" i="4"/>
  <c r="AL173" i="4"/>
  <c r="AM173" i="4"/>
  <c r="AD174" i="4"/>
  <c r="AJ174" i="4"/>
  <c r="AK174" i="4"/>
  <c r="AL174" i="4"/>
  <c r="AM174" i="4"/>
  <c r="AD175" i="4"/>
  <c r="AH175" i="4"/>
  <c r="AI175" i="4" s="1"/>
  <c r="AJ175" i="4"/>
  <c r="AK175" i="4"/>
  <c r="AL175" i="4"/>
  <c r="AM175" i="4"/>
  <c r="AD176" i="4"/>
  <c r="AJ176" i="4"/>
  <c r="AK176" i="4"/>
  <c r="AL176" i="4"/>
  <c r="AM176" i="4"/>
  <c r="AD177" i="4"/>
  <c r="AH177" i="4"/>
  <c r="AI177" i="4" s="1"/>
  <c r="AU177" i="4" s="1"/>
  <c r="AJ177" i="4"/>
  <c r="AK177" i="4"/>
  <c r="AL177" i="4"/>
  <c r="AM177" i="4"/>
  <c r="AD178" i="4"/>
  <c r="AH178" i="4"/>
  <c r="AI178" i="4" s="1"/>
  <c r="AJ178" i="4"/>
  <c r="AK178" i="4"/>
  <c r="AL178" i="4"/>
  <c r="AM178" i="4"/>
  <c r="AD179" i="4"/>
  <c r="AH179" i="4"/>
  <c r="AI179" i="4" s="1"/>
  <c r="AJ179" i="4"/>
  <c r="AK179" i="4"/>
  <c r="AL179" i="4"/>
  <c r="AM179" i="4"/>
  <c r="AD180" i="4"/>
  <c r="AJ180" i="4"/>
  <c r="AK180" i="4"/>
  <c r="AL180" i="4"/>
  <c r="AM180" i="4"/>
  <c r="AD181" i="4"/>
  <c r="AJ181" i="4"/>
  <c r="AK181" i="4"/>
  <c r="AL181" i="4"/>
  <c r="AM181" i="4"/>
  <c r="AD182" i="4"/>
  <c r="AJ182" i="4"/>
  <c r="AK182" i="4"/>
  <c r="AL182" i="4"/>
  <c r="AM182" i="4"/>
  <c r="AD183" i="4"/>
  <c r="AH183" i="4"/>
  <c r="AI183" i="4" s="1"/>
  <c r="AU183" i="4" s="1"/>
  <c r="AJ183" i="4"/>
  <c r="AK183" i="4"/>
  <c r="AL183" i="4"/>
  <c r="AM183" i="4"/>
  <c r="AD184" i="4"/>
  <c r="AJ184" i="4"/>
  <c r="AK184" i="4"/>
  <c r="AL184" i="4"/>
  <c r="AM184" i="4"/>
  <c r="AD185" i="4"/>
  <c r="AJ185" i="4"/>
  <c r="AK185" i="4"/>
  <c r="AL185" i="4"/>
  <c r="AM185" i="4"/>
  <c r="AD186" i="4"/>
  <c r="AJ186" i="4"/>
  <c r="AK186" i="4"/>
  <c r="AL186" i="4"/>
  <c r="AM186" i="4"/>
  <c r="AD187" i="4"/>
  <c r="AJ187" i="4"/>
  <c r="AK187" i="4"/>
  <c r="AL187" i="4"/>
  <c r="AM187" i="4"/>
  <c r="AD188" i="4"/>
  <c r="AJ188" i="4"/>
  <c r="AK188" i="4"/>
  <c r="AL188" i="4"/>
  <c r="AM188" i="4"/>
  <c r="AD189" i="4"/>
  <c r="AJ189" i="4"/>
  <c r="AK189" i="4"/>
  <c r="AL189" i="4"/>
  <c r="AM189" i="4"/>
  <c r="AD190" i="4"/>
  <c r="AJ190" i="4"/>
  <c r="AK190" i="4"/>
  <c r="AL190" i="4"/>
  <c r="AM190" i="4"/>
  <c r="AD191" i="4"/>
  <c r="AJ191" i="4"/>
  <c r="AK191" i="4"/>
  <c r="AL191" i="4"/>
  <c r="AM191" i="4"/>
  <c r="AD192" i="4"/>
  <c r="AJ192" i="4"/>
  <c r="AK192" i="4"/>
  <c r="AL192" i="4"/>
  <c r="AM192" i="4"/>
  <c r="AD193" i="4"/>
  <c r="AJ193" i="4"/>
  <c r="AK193" i="4"/>
  <c r="AL193" i="4"/>
  <c r="AM193" i="4"/>
  <c r="AD194" i="4"/>
  <c r="AJ194" i="4"/>
  <c r="AK194" i="4"/>
  <c r="AL194" i="4"/>
  <c r="AM194" i="4"/>
  <c r="AD195" i="4"/>
  <c r="AJ195" i="4"/>
  <c r="AK195" i="4"/>
  <c r="AL195" i="4"/>
  <c r="AM195" i="4"/>
  <c r="AD196" i="4"/>
  <c r="AJ196" i="4"/>
  <c r="AK196" i="4"/>
  <c r="AL196" i="4"/>
  <c r="AM196" i="4"/>
  <c r="AD197" i="4"/>
  <c r="AJ197" i="4"/>
  <c r="AK197" i="4"/>
  <c r="AL197" i="4"/>
  <c r="AM197" i="4"/>
  <c r="AD198" i="4"/>
  <c r="AJ198" i="4"/>
  <c r="AK198" i="4"/>
  <c r="AL198" i="4"/>
  <c r="AM198" i="4"/>
  <c r="AD199" i="4"/>
  <c r="AH199" i="4"/>
  <c r="AI199" i="4" s="1"/>
  <c r="AJ199" i="4"/>
  <c r="AK199" i="4"/>
  <c r="AL199" i="4"/>
  <c r="AM199" i="4"/>
  <c r="AD200" i="4"/>
  <c r="AJ200" i="4"/>
  <c r="AK200" i="4"/>
  <c r="AL200" i="4"/>
  <c r="AM200" i="4"/>
  <c r="AD201" i="4"/>
  <c r="AJ201" i="4"/>
  <c r="AK201" i="4"/>
  <c r="AL201" i="4"/>
  <c r="AM201" i="4"/>
  <c r="AD202" i="4"/>
  <c r="AJ202" i="4"/>
  <c r="AK202" i="4"/>
  <c r="AL202" i="4"/>
  <c r="AM202" i="4"/>
  <c r="AD203" i="4"/>
  <c r="AJ203" i="4"/>
  <c r="AK203" i="4"/>
  <c r="AL203" i="4"/>
  <c r="AM203" i="4"/>
  <c r="AD204" i="4"/>
  <c r="AJ204" i="4"/>
  <c r="AK204" i="4"/>
  <c r="AL204" i="4"/>
  <c r="AM204" i="4"/>
  <c r="AD205" i="4"/>
  <c r="AJ205" i="4"/>
  <c r="AK205" i="4"/>
  <c r="AL205" i="4"/>
  <c r="AM205" i="4"/>
  <c r="AD206" i="4"/>
  <c r="AJ206" i="4"/>
  <c r="AK206" i="4"/>
  <c r="AL206" i="4"/>
  <c r="AM206" i="4"/>
  <c r="AD207" i="4"/>
  <c r="AJ207" i="4"/>
  <c r="AK207" i="4"/>
  <c r="AL207" i="4"/>
  <c r="AM207" i="4"/>
  <c r="AD208" i="4"/>
  <c r="AJ208" i="4"/>
  <c r="AK208" i="4"/>
  <c r="AL208" i="4"/>
  <c r="AM208" i="4"/>
  <c r="AD209" i="4"/>
  <c r="AJ209" i="4"/>
  <c r="AK209" i="4"/>
  <c r="AL209" i="4"/>
  <c r="AM209" i="4"/>
  <c r="AD210" i="4"/>
  <c r="AJ210" i="4"/>
  <c r="AK210" i="4"/>
  <c r="AL210" i="4"/>
  <c r="AM210" i="4"/>
  <c r="AD211" i="4"/>
  <c r="AJ211" i="4"/>
  <c r="AK211" i="4"/>
  <c r="AL211" i="4"/>
  <c r="AM211" i="4"/>
  <c r="AD212" i="4"/>
  <c r="AJ212" i="4"/>
  <c r="AK212" i="4"/>
  <c r="AL212" i="4"/>
  <c r="AM212" i="4"/>
  <c r="AD213" i="4"/>
  <c r="AJ213" i="4"/>
  <c r="AK213" i="4"/>
  <c r="AL213" i="4"/>
  <c r="AM213" i="4"/>
  <c r="AD214" i="4"/>
  <c r="AJ214" i="4"/>
  <c r="AK214" i="4"/>
  <c r="AL214" i="4"/>
  <c r="AM214" i="4"/>
  <c r="AD215" i="4"/>
  <c r="AH215" i="4"/>
  <c r="AI215" i="4" s="1"/>
  <c r="AJ215" i="4"/>
  <c r="AK215" i="4"/>
  <c r="AL215" i="4"/>
  <c r="AM215" i="4"/>
  <c r="AD216" i="4"/>
  <c r="AJ216" i="4"/>
  <c r="AK216" i="4"/>
  <c r="AL216" i="4"/>
  <c r="AM216" i="4"/>
  <c r="AD217" i="4"/>
  <c r="AJ217" i="4"/>
  <c r="AK217" i="4"/>
  <c r="AL217" i="4"/>
  <c r="AM217" i="4"/>
  <c r="AD218" i="4"/>
  <c r="AJ218" i="4"/>
  <c r="AK218" i="4"/>
  <c r="AL218" i="4"/>
  <c r="AM218" i="4"/>
  <c r="AD219" i="4"/>
  <c r="AJ219" i="4"/>
  <c r="AK219" i="4"/>
  <c r="AL219" i="4"/>
  <c r="AM219" i="4"/>
  <c r="AD220" i="4"/>
  <c r="AH220" i="4"/>
  <c r="AI220" i="4" s="1"/>
  <c r="AJ220" i="4"/>
  <c r="AK220" i="4"/>
  <c r="AL220" i="4"/>
  <c r="AM220" i="4"/>
  <c r="AD221" i="4"/>
  <c r="AJ221" i="4"/>
  <c r="AK221" i="4"/>
  <c r="AL221" i="4"/>
  <c r="AM221" i="4"/>
  <c r="AD222" i="4"/>
  <c r="AJ222" i="4"/>
  <c r="AK222" i="4"/>
  <c r="AL222" i="4"/>
  <c r="AM222" i="4"/>
  <c r="AD223" i="4"/>
  <c r="AJ223" i="4"/>
  <c r="AK223" i="4"/>
  <c r="AL223" i="4"/>
  <c r="AM223" i="4"/>
  <c r="AD224" i="4"/>
  <c r="AJ224" i="4"/>
  <c r="AK224" i="4"/>
  <c r="AL224" i="4"/>
  <c r="AM224" i="4"/>
  <c r="AD225" i="4"/>
  <c r="AJ225" i="4"/>
  <c r="AK225" i="4"/>
  <c r="AL225" i="4"/>
  <c r="AM225" i="4"/>
  <c r="AD226" i="4"/>
  <c r="AH226" i="4"/>
  <c r="AI226" i="4" s="1"/>
  <c r="AJ226" i="4"/>
  <c r="AK226" i="4"/>
  <c r="AL226" i="4"/>
  <c r="AM226" i="4"/>
  <c r="AD227" i="4"/>
  <c r="AJ227" i="4"/>
  <c r="AK227" i="4"/>
  <c r="AL227" i="4"/>
  <c r="AM227" i="4"/>
  <c r="AD228" i="4"/>
  <c r="AJ228" i="4"/>
  <c r="AK228" i="4"/>
  <c r="AL228" i="4"/>
  <c r="AM228" i="4"/>
  <c r="AD229" i="4"/>
  <c r="AJ229" i="4"/>
  <c r="AK229" i="4"/>
  <c r="AL229" i="4"/>
  <c r="AM229" i="4"/>
  <c r="AD230" i="4"/>
  <c r="AJ230" i="4"/>
  <c r="AK230" i="4"/>
  <c r="AL230" i="4"/>
  <c r="AM230" i="4"/>
  <c r="AD231" i="4"/>
  <c r="AJ231" i="4"/>
  <c r="AK231" i="4"/>
  <c r="AL231" i="4"/>
  <c r="AM231" i="4"/>
  <c r="AD232" i="4"/>
  <c r="AJ232" i="4"/>
  <c r="AK232" i="4"/>
  <c r="AL232" i="4"/>
  <c r="AM232" i="4"/>
  <c r="AD233" i="4"/>
  <c r="AJ233" i="4"/>
  <c r="AK233" i="4"/>
  <c r="AL233" i="4"/>
  <c r="AM233" i="4"/>
  <c r="AD234" i="4"/>
  <c r="AH234" i="4"/>
  <c r="AI234" i="4" s="1"/>
  <c r="AJ234" i="4"/>
  <c r="AK234" i="4"/>
  <c r="AL234" i="4"/>
  <c r="AM234" i="4"/>
  <c r="AD235" i="4"/>
  <c r="AJ235" i="4"/>
  <c r="AK235" i="4"/>
  <c r="AL235" i="4"/>
  <c r="AM235" i="4"/>
  <c r="AD236" i="4"/>
  <c r="AJ236" i="4"/>
  <c r="AK236" i="4"/>
  <c r="AL236" i="4"/>
  <c r="AM236" i="4"/>
  <c r="AD237" i="4"/>
  <c r="AJ237" i="4"/>
  <c r="AK237" i="4"/>
  <c r="AL237" i="4"/>
  <c r="AM237" i="4"/>
  <c r="AD238" i="4"/>
  <c r="AJ238" i="4"/>
  <c r="AK238" i="4"/>
  <c r="AL238" i="4"/>
  <c r="AM238" i="4"/>
  <c r="AD239" i="4"/>
  <c r="AJ239" i="4"/>
  <c r="AK239" i="4"/>
  <c r="AL239" i="4"/>
  <c r="AM239" i="4"/>
  <c r="AD240" i="4"/>
  <c r="AJ240" i="4"/>
  <c r="AK240" i="4"/>
  <c r="AL240" i="4"/>
  <c r="AM240" i="4"/>
  <c r="AD241" i="4"/>
  <c r="AJ241" i="4"/>
  <c r="AK241" i="4"/>
  <c r="AL241" i="4"/>
  <c r="AM241" i="4"/>
  <c r="AD242" i="4"/>
  <c r="AH242" i="4"/>
  <c r="AI242" i="4" s="1"/>
  <c r="AJ242" i="4"/>
  <c r="AK242" i="4"/>
  <c r="AL242" i="4"/>
  <c r="AM242" i="4"/>
  <c r="AD243" i="4"/>
  <c r="AJ243" i="4"/>
  <c r="AK243" i="4"/>
  <c r="AL243" i="4"/>
  <c r="AM243" i="4"/>
  <c r="AD244" i="4"/>
  <c r="AH244" i="4"/>
  <c r="AI244" i="4" s="1"/>
  <c r="AJ244" i="4"/>
  <c r="AK244" i="4"/>
  <c r="AL244" i="4"/>
  <c r="AM244" i="4"/>
  <c r="AD245" i="4"/>
  <c r="AH245" i="4"/>
  <c r="AI245" i="4" s="1"/>
  <c r="AJ245" i="4"/>
  <c r="AK245" i="4"/>
  <c r="AL245" i="4"/>
  <c r="AM245" i="4"/>
  <c r="AD246" i="4"/>
  <c r="AH246" i="4"/>
  <c r="AI246" i="4" s="1"/>
  <c r="AJ246" i="4"/>
  <c r="AK246" i="4"/>
  <c r="AL246" i="4"/>
  <c r="AM246" i="4"/>
  <c r="AD247" i="4"/>
  <c r="AJ247" i="4"/>
  <c r="AK247" i="4"/>
  <c r="AL247" i="4"/>
  <c r="AM247" i="4"/>
  <c r="AD248" i="4"/>
  <c r="AJ248" i="4"/>
  <c r="AK248" i="4"/>
  <c r="AL248" i="4"/>
  <c r="AM248" i="4"/>
  <c r="AD249" i="4"/>
  <c r="AJ249" i="4"/>
  <c r="AK249" i="4"/>
  <c r="AL249" i="4"/>
  <c r="AM249" i="4"/>
  <c r="AD250" i="4"/>
  <c r="AH250" i="4"/>
  <c r="AI250" i="4" s="1"/>
  <c r="AJ250" i="4"/>
  <c r="AK250" i="4"/>
  <c r="AL250" i="4"/>
  <c r="AM250" i="4"/>
  <c r="AD251" i="4"/>
  <c r="AJ251" i="4"/>
  <c r="AK251" i="4"/>
  <c r="AL251" i="4"/>
  <c r="AM251" i="4"/>
  <c r="AD252" i="4"/>
  <c r="AJ252" i="4"/>
  <c r="AK252" i="4"/>
  <c r="AL252" i="4"/>
  <c r="AM252" i="4"/>
  <c r="AD253" i="4"/>
  <c r="AJ253" i="4"/>
  <c r="AK253" i="4"/>
  <c r="AL253" i="4"/>
  <c r="AM253" i="4"/>
  <c r="AD254" i="4"/>
  <c r="AH254" i="4"/>
  <c r="AI254" i="4" s="1"/>
  <c r="AJ254" i="4"/>
  <c r="AK254" i="4"/>
  <c r="AL254" i="4"/>
  <c r="AM254" i="4"/>
  <c r="AD255" i="4"/>
  <c r="AJ255" i="4"/>
  <c r="AK255" i="4"/>
  <c r="AL255" i="4"/>
  <c r="AM255" i="4"/>
  <c r="AD256" i="4"/>
  <c r="AJ256" i="4"/>
  <c r="AK256" i="4"/>
  <c r="AL256" i="4"/>
  <c r="AM256" i="4"/>
  <c r="AD257" i="4"/>
  <c r="AJ257" i="4"/>
  <c r="AK257" i="4"/>
  <c r="AL257" i="4"/>
  <c r="AM257" i="4"/>
  <c r="AD258" i="4"/>
  <c r="AJ258" i="4"/>
  <c r="AK258" i="4"/>
  <c r="AL258" i="4"/>
  <c r="AM258" i="4"/>
  <c r="AD259" i="4"/>
  <c r="AJ259" i="4"/>
  <c r="AK259" i="4"/>
  <c r="AL259" i="4"/>
  <c r="AM259" i="4"/>
  <c r="AD260" i="4"/>
  <c r="AJ260" i="4"/>
  <c r="AK260" i="4"/>
  <c r="AL260" i="4"/>
  <c r="AM260" i="4"/>
  <c r="AD261" i="4"/>
  <c r="AJ261" i="4"/>
  <c r="AK261" i="4"/>
  <c r="AL261" i="4"/>
  <c r="AM261" i="4"/>
  <c r="AD262" i="4"/>
  <c r="AJ262" i="4"/>
  <c r="AK262" i="4"/>
  <c r="AL262" i="4"/>
  <c r="AM262" i="4"/>
  <c r="AD263" i="4"/>
  <c r="AJ263" i="4"/>
  <c r="AK263" i="4"/>
  <c r="AL263" i="4"/>
  <c r="AM263" i="4"/>
  <c r="AD264" i="4"/>
  <c r="AH264" i="4"/>
  <c r="AI264" i="4" s="1"/>
  <c r="AJ264" i="4"/>
  <c r="AK264" i="4"/>
  <c r="AL264" i="4"/>
  <c r="AM264" i="4"/>
  <c r="AD265" i="4"/>
  <c r="AH265" i="4"/>
  <c r="AI265" i="4" s="1"/>
  <c r="AJ265" i="4"/>
  <c r="AK265" i="4"/>
  <c r="AL265" i="4"/>
  <c r="AM265" i="4"/>
  <c r="AD266" i="4"/>
  <c r="AJ266" i="4"/>
  <c r="AK266" i="4"/>
  <c r="AL266" i="4"/>
  <c r="AM266" i="4"/>
  <c r="AD267" i="4"/>
  <c r="AJ267" i="4"/>
  <c r="AK267" i="4"/>
  <c r="AL267" i="4"/>
  <c r="AM267" i="4"/>
  <c r="AD268" i="4"/>
  <c r="AJ268" i="4"/>
  <c r="AK268" i="4"/>
  <c r="AL268" i="4"/>
  <c r="AM268" i="4"/>
  <c r="AD269" i="4"/>
  <c r="AJ269" i="4"/>
  <c r="AK269" i="4"/>
  <c r="AL269" i="4"/>
  <c r="AM269" i="4"/>
  <c r="AH268" i="4" l="1"/>
  <c r="AI268" i="4" s="1"/>
  <c r="AH261" i="4"/>
  <c r="AI261" i="4" s="1"/>
  <c r="AH251" i="4"/>
  <c r="AI251" i="4" s="1"/>
  <c r="AH222" i="4"/>
  <c r="AI222" i="4" s="1"/>
  <c r="AH247" i="4"/>
  <c r="AI247" i="4" s="1"/>
  <c r="AH227" i="4"/>
  <c r="AI227" i="4" s="1"/>
  <c r="AH260" i="4"/>
  <c r="AI260" i="4" s="1"/>
  <c r="AH259" i="4"/>
  <c r="AI259" i="4" s="1"/>
  <c r="AU259" i="4" s="1"/>
  <c r="AH258" i="4"/>
  <c r="AI258" i="4" s="1"/>
  <c r="AH256" i="4"/>
  <c r="AI256" i="4" s="1"/>
  <c r="AH238" i="4"/>
  <c r="AI238" i="4" s="1"/>
  <c r="AU238" i="4" s="1"/>
  <c r="AH232" i="4"/>
  <c r="AI232" i="4" s="1"/>
  <c r="AH230" i="4"/>
  <c r="AI230" i="4" s="1"/>
  <c r="AH223" i="4"/>
  <c r="AI223" i="4" s="1"/>
  <c r="AH221" i="4"/>
  <c r="AI221" i="4" s="1"/>
  <c r="AH219" i="4"/>
  <c r="AI219" i="4" s="1"/>
  <c r="AH204" i="4"/>
  <c r="AI204" i="4" s="1"/>
  <c r="AH211" i="4"/>
  <c r="AI211" i="4" s="1"/>
  <c r="AU211" i="4" s="1"/>
  <c r="AH210" i="4"/>
  <c r="AI210" i="4" s="1"/>
  <c r="AH209" i="4"/>
  <c r="AI209" i="4" s="1"/>
  <c r="AH207" i="4"/>
  <c r="AI207" i="4" s="1"/>
  <c r="AH203" i="4"/>
  <c r="AI203" i="4" s="1"/>
  <c r="AH188" i="4"/>
  <c r="AI188" i="4" s="1"/>
  <c r="AH195" i="4"/>
  <c r="AI195" i="4" s="1"/>
  <c r="AH194" i="4"/>
  <c r="AI194" i="4" s="1"/>
  <c r="AH193" i="4"/>
  <c r="AI193" i="4" s="1"/>
  <c r="AH191" i="4"/>
  <c r="AI191" i="4" s="1"/>
  <c r="AU191" i="4" s="1"/>
  <c r="AH187" i="4"/>
  <c r="AI187" i="4" s="1"/>
  <c r="AH133" i="4"/>
  <c r="AI133" i="4" s="1"/>
  <c r="AH132" i="4"/>
  <c r="AI132" i="4" s="1"/>
  <c r="AH131" i="4"/>
  <c r="AI131" i="4" s="1"/>
  <c r="AH130" i="4"/>
  <c r="AI130" i="4" s="1"/>
  <c r="AH129" i="4"/>
  <c r="AI129" i="4" s="1"/>
  <c r="AH128" i="4"/>
  <c r="AI128" i="4" s="1"/>
  <c r="AH127" i="4"/>
  <c r="AI127" i="4" s="1"/>
  <c r="AH126" i="4"/>
  <c r="AI126" i="4" s="1"/>
  <c r="AH125" i="4"/>
  <c r="AI125" i="4" s="1"/>
  <c r="AH124" i="4"/>
  <c r="AI124" i="4" s="1"/>
  <c r="AH123" i="4"/>
  <c r="AI123" i="4" s="1"/>
  <c r="AH122" i="4"/>
  <c r="AI122" i="4" s="1"/>
  <c r="AH121" i="4"/>
  <c r="AI121" i="4" s="1"/>
  <c r="AH120" i="4"/>
  <c r="AI120" i="4" s="1"/>
  <c r="AH119" i="4"/>
  <c r="AI119" i="4" s="1"/>
  <c r="AH118" i="4"/>
  <c r="AI118" i="4" s="1"/>
  <c r="AH117" i="4"/>
  <c r="AI117" i="4" s="1"/>
  <c r="AH116" i="4"/>
  <c r="AI116" i="4" s="1"/>
  <c r="AH115" i="4"/>
  <c r="AI115" i="4" s="1"/>
  <c r="AH114" i="4"/>
  <c r="AI114" i="4" s="1"/>
  <c r="AH113" i="4"/>
  <c r="AI113" i="4" s="1"/>
  <c r="AH112" i="4"/>
  <c r="AI112" i="4" s="1"/>
  <c r="AH111" i="4"/>
  <c r="AI111" i="4" s="1"/>
  <c r="AH110" i="4"/>
  <c r="AI110" i="4" s="1"/>
  <c r="AH109" i="4"/>
  <c r="AI109" i="4" s="1"/>
  <c r="AH108" i="4"/>
  <c r="AI108" i="4" s="1"/>
  <c r="AH107" i="4"/>
  <c r="AI107" i="4" s="1"/>
  <c r="AH106" i="4"/>
  <c r="AI106" i="4" s="1"/>
  <c r="AH105" i="4"/>
  <c r="AI105" i="4" s="1"/>
  <c r="AH104" i="4"/>
  <c r="AI104" i="4" s="1"/>
  <c r="AH103" i="4"/>
  <c r="AI103" i="4" s="1"/>
  <c r="AH102" i="4"/>
  <c r="AI102" i="4" s="1"/>
  <c r="AH101" i="4"/>
  <c r="AI101" i="4" s="1"/>
  <c r="AH100" i="4"/>
  <c r="AI100" i="4" s="1"/>
  <c r="AH99" i="4"/>
  <c r="AI99" i="4" s="1"/>
  <c r="AH98" i="4"/>
  <c r="AI98" i="4" s="1"/>
  <c r="AH97" i="4"/>
  <c r="AI97" i="4" s="1"/>
  <c r="AH96" i="4"/>
  <c r="AI96" i="4" s="1"/>
  <c r="AH95" i="4"/>
  <c r="AI95" i="4" s="1"/>
  <c r="AH94" i="4"/>
  <c r="AI94" i="4" s="1"/>
  <c r="AH93" i="4"/>
  <c r="AI93" i="4" s="1"/>
  <c r="AH92" i="4"/>
  <c r="AI92" i="4" s="1"/>
  <c r="AH91" i="4"/>
  <c r="AI91" i="4" s="1"/>
  <c r="AH90" i="4"/>
  <c r="AI90" i="4" s="1"/>
  <c r="AH89" i="4"/>
  <c r="AI89" i="4" s="1"/>
  <c r="AH88" i="4"/>
  <c r="AI88" i="4" s="1"/>
  <c r="AH87" i="4"/>
  <c r="AI87" i="4" s="1"/>
  <c r="AH86" i="4"/>
  <c r="AI86" i="4" s="1"/>
  <c r="AH85" i="4"/>
  <c r="AI85" i="4" s="1"/>
  <c r="AH84" i="4"/>
  <c r="AI84" i="4" s="1"/>
  <c r="AH83" i="4"/>
  <c r="AI83" i="4" s="1"/>
  <c r="AH82" i="4"/>
  <c r="AI82" i="4" s="1"/>
  <c r="AH81" i="4"/>
  <c r="AI81" i="4" s="1"/>
  <c r="AH80" i="4"/>
  <c r="AI80" i="4" s="1"/>
  <c r="AH79" i="4"/>
  <c r="AI79" i="4" s="1"/>
  <c r="AH78" i="4"/>
  <c r="AI78" i="4" s="1"/>
  <c r="AH77" i="4"/>
  <c r="AI77" i="4" s="1"/>
  <c r="AH76" i="4"/>
  <c r="AI76" i="4" s="1"/>
  <c r="AU76" i="4" s="1"/>
  <c r="AH75" i="4"/>
  <c r="AI75" i="4" s="1"/>
  <c r="AU75" i="4" s="1"/>
  <c r="AH74" i="4"/>
  <c r="AI74" i="4" s="1"/>
  <c r="AU74" i="4" s="1"/>
  <c r="AH73" i="4"/>
  <c r="AI73" i="4" s="1"/>
  <c r="AU73" i="4" s="1"/>
  <c r="AH72" i="4"/>
  <c r="AI72" i="4" s="1"/>
  <c r="AU72" i="4" s="1"/>
  <c r="AH70" i="4"/>
  <c r="AI70" i="4" s="1"/>
  <c r="AH69" i="4"/>
  <c r="AI69" i="4" s="1"/>
  <c r="AU69" i="4" s="1"/>
  <c r="AH68" i="4"/>
  <c r="AI68" i="4" s="1"/>
  <c r="AU68" i="4" s="1"/>
  <c r="AH67" i="4"/>
  <c r="AI67" i="4" s="1"/>
  <c r="AU67" i="4" s="1"/>
  <c r="AH66" i="4"/>
  <c r="AI66" i="4" s="1"/>
  <c r="AH65" i="4"/>
  <c r="AI65" i="4" s="1"/>
  <c r="AH64" i="4"/>
  <c r="AI64" i="4" s="1"/>
  <c r="AH63" i="4"/>
  <c r="AI63" i="4" s="1"/>
  <c r="AH62" i="4"/>
  <c r="AI62" i="4" s="1"/>
  <c r="AH61" i="4"/>
  <c r="AI61" i="4" s="1"/>
  <c r="AH60" i="4"/>
  <c r="AI60" i="4" s="1"/>
  <c r="AH59" i="4"/>
  <c r="AI59" i="4" s="1"/>
  <c r="AH58" i="4"/>
  <c r="AI58" i="4" s="1"/>
  <c r="AH57" i="4"/>
  <c r="AI57" i="4" s="1"/>
  <c r="AH56" i="4"/>
  <c r="AI56" i="4" s="1"/>
  <c r="AH55" i="4"/>
  <c r="AI55" i="4" s="1"/>
  <c r="AH54" i="4"/>
  <c r="AI54" i="4" s="1"/>
  <c r="AH53" i="4"/>
  <c r="AI53" i="4" s="1"/>
  <c r="AH52" i="4"/>
  <c r="AI52" i="4" s="1"/>
  <c r="AH51" i="4"/>
  <c r="AI51" i="4" s="1"/>
  <c r="AH50" i="4"/>
  <c r="AI50" i="4" s="1"/>
  <c r="AH49" i="4"/>
  <c r="AI49" i="4" s="1"/>
  <c r="AH48" i="4"/>
  <c r="AI48" i="4" s="1"/>
  <c r="AH47" i="4"/>
  <c r="AI47" i="4" s="1"/>
  <c r="AH46" i="4"/>
  <c r="AI46" i="4" s="1"/>
  <c r="AH45" i="4"/>
  <c r="AI45" i="4" s="1"/>
  <c r="AH44" i="4"/>
  <c r="AI44" i="4" s="1"/>
  <c r="AH43" i="4"/>
  <c r="AI43" i="4" s="1"/>
  <c r="AH42" i="4"/>
  <c r="AI42" i="4" s="1"/>
  <c r="AH41" i="4"/>
  <c r="AI41" i="4" s="1"/>
  <c r="AH40" i="4"/>
  <c r="AI40" i="4" s="1"/>
  <c r="AH39" i="4"/>
  <c r="AI39" i="4" s="1"/>
  <c r="AH38" i="4"/>
  <c r="AI38" i="4" s="1"/>
  <c r="AH37" i="4"/>
  <c r="AI37" i="4" s="1"/>
  <c r="AH36" i="4"/>
  <c r="AI36" i="4" s="1"/>
  <c r="AH35" i="4"/>
  <c r="AI35" i="4" s="1"/>
  <c r="AH34" i="4"/>
  <c r="AI34" i="4" s="1"/>
  <c r="AH33" i="4"/>
  <c r="AI33" i="4" s="1"/>
  <c r="AH32" i="4"/>
  <c r="AI32" i="4" s="1"/>
  <c r="AH31" i="4"/>
  <c r="AI31" i="4" s="1"/>
  <c r="AH30" i="4"/>
  <c r="AI30" i="4" s="1"/>
  <c r="AH29" i="4"/>
  <c r="AI29" i="4" s="1"/>
  <c r="AH28" i="4"/>
  <c r="AI28" i="4" s="1"/>
  <c r="AH27" i="4"/>
  <c r="AI27" i="4" s="1"/>
  <c r="AH26" i="4"/>
  <c r="AI26" i="4" s="1"/>
  <c r="AH25" i="4"/>
  <c r="AI25" i="4" s="1"/>
  <c r="AH24" i="4"/>
  <c r="AI24" i="4" s="1"/>
  <c r="AH23" i="4"/>
  <c r="AI23" i="4" s="1"/>
  <c r="AH22" i="4"/>
  <c r="AI22" i="4" s="1"/>
  <c r="AH21" i="4"/>
  <c r="AI21" i="4" s="1"/>
  <c r="AH20" i="4"/>
  <c r="AI20" i="4" s="1"/>
  <c r="AH19" i="4"/>
  <c r="AI19" i="4" s="1"/>
  <c r="AH18" i="4"/>
  <c r="AI18" i="4" s="1"/>
  <c r="AH17" i="4"/>
  <c r="AI17" i="4" s="1"/>
  <c r="AH16" i="4"/>
  <c r="AI16" i="4" s="1"/>
  <c r="AH15" i="4"/>
  <c r="AI15" i="4" s="1"/>
  <c r="AH14" i="4"/>
  <c r="AI14" i="4" s="1"/>
  <c r="AH13" i="4"/>
  <c r="AI13" i="4" s="1"/>
  <c r="AH12" i="4"/>
  <c r="AI12" i="4" s="1"/>
  <c r="AH11" i="4"/>
  <c r="AI11" i="4" s="1"/>
  <c r="AH10" i="4"/>
  <c r="AI10" i="4" s="1"/>
  <c r="AH9" i="4"/>
  <c r="AI9" i="4" s="1"/>
  <c r="AH8" i="4"/>
  <c r="AI8" i="4" s="1"/>
  <c r="AH7" i="4"/>
  <c r="AI7" i="4" s="1"/>
  <c r="AH6" i="4"/>
  <c r="AI6" i="4" s="1"/>
  <c r="AH5" i="4"/>
  <c r="AI5" i="4" s="1"/>
  <c r="AH174" i="4"/>
  <c r="AI174" i="4" s="1"/>
  <c r="AH170" i="4"/>
  <c r="AI170" i="4" s="1"/>
  <c r="AH166" i="4"/>
  <c r="AI166" i="4" s="1"/>
  <c r="AH159" i="4"/>
  <c r="AI159" i="4" s="1"/>
  <c r="AH155" i="4"/>
  <c r="AI155" i="4" s="1"/>
  <c r="AH151" i="4"/>
  <c r="AI151" i="4" s="1"/>
  <c r="AH147" i="4"/>
  <c r="AI147" i="4" s="1"/>
  <c r="AH143" i="4"/>
  <c r="AI143" i="4" s="1"/>
  <c r="AH139" i="4"/>
  <c r="AI139" i="4" s="1"/>
  <c r="AH135" i="4"/>
  <c r="AI135" i="4" s="1"/>
  <c r="AH241" i="4"/>
  <c r="AI241" i="4" s="1"/>
  <c r="AU241" i="4" s="1"/>
  <c r="AH240" i="4"/>
  <c r="AI240" i="4" s="1"/>
  <c r="AH233" i="4"/>
  <c r="AI233" i="4" s="1"/>
  <c r="AH228" i="4"/>
  <c r="AI228" i="4" s="1"/>
  <c r="AH267" i="4"/>
  <c r="AI267" i="4" s="1"/>
  <c r="AH266" i="4"/>
  <c r="AI266" i="4" s="1"/>
  <c r="AU266" i="4" s="1"/>
  <c r="AH257" i="4"/>
  <c r="AI257" i="4" s="1"/>
  <c r="AH253" i="4"/>
  <c r="AI253" i="4" s="1"/>
  <c r="AH252" i="4"/>
  <c r="AI252" i="4" s="1"/>
  <c r="AH243" i="4"/>
  <c r="AI243" i="4" s="1"/>
  <c r="AH237" i="4"/>
  <c r="AI237" i="4" s="1"/>
  <c r="AH235" i="4"/>
  <c r="AI235" i="4" s="1"/>
  <c r="AN235" i="4" s="1"/>
  <c r="AU235" i="4" s="1"/>
  <c r="AH229" i="4"/>
  <c r="AI229" i="4" s="1"/>
  <c r="AH224" i="4"/>
  <c r="AI224" i="4" s="1"/>
  <c r="AH269" i="4"/>
  <c r="AI269" i="4" s="1"/>
  <c r="AH263" i="4"/>
  <c r="AI263" i="4" s="1"/>
  <c r="AH262" i="4"/>
  <c r="AI262" i="4" s="1"/>
  <c r="AU262" i="4" s="1"/>
  <c r="AH255" i="4"/>
  <c r="AI255" i="4" s="1"/>
  <c r="AH249" i="4"/>
  <c r="AI249" i="4" s="1"/>
  <c r="AU249" i="4" s="1"/>
  <c r="AH248" i="4"/>
  <c r="AI248" i="4" s="1"/>
  <c r="AH239" i="4"/>
  <c r="AI239" i="4" s="1"/>
  <c r="AU239" i="4" s="1"/>
  <c r="AH236" i="4"/>
  <c r="AI236" i="4" s="1"/>
  <c r="AH231" i="4"/>
  <c r="AI231" i="4" s="1"/>
  <c r="AN231" i="4" s="1"/>
  <c r="AU231" i="4" s="1"/>
  <c r="AH225" i="4"/>
  <c r="AI225" i="4" s="1"/>
  <c r="AH214" i="4"/>
  <c r="AI214" i="4" s="1"/>
  <c r="AH213" i="4"/>
  <c r="AI213" i="4" s="1"/>
  <c r="AU213" i="4" s="1"/>
  <c r="AH208" i="4"/>
  <c r="AI208" i="4" s="1"/>
  <c r="AN208" i="4" s="1"/>
  <c r="AU208" i="4" s="1"/>
  <c r="AH198" i="4"/>
  <c r="AI198" i="4" s="1"/>
  <c r="AH197" i="4"/>
  <c r="AI197" i="4" s="1"/>
  <c r="AU197" i="4" s="1"/>
  <c r="AH192" i="4"/>
  <c r="AI192" i="4" s="1"/>
  <c r="AH182" i="4"/>
  <c r="AI182" i="4" s="1"/>
  <c r="AH181" i="4"/>
  <c r="AI181" i="4" s="1"/>
  <c r="AH176" i="4"/>
  <c r="AI176" i="4" s="1"/>
  <c r="AH216" i="4"/>
  <c r="AI216" i="4" s="1"/>
  <c r="AH206" i="4"/>
  <c r="AI206" i="4" s="1"/>
  <c r="AH205" i="4"/>
  <c r="AI205" i="4" s="1"/>
  <c r="AH200" i="4"/>
  <c r="AI200" i="4" s="1"/>
  <c r="AU200" i="4" s="1"/>
  <c r="AH190" i="4"/>
  <c r="AI190" i="4" s="1"/>
  <c r="AH189" i="4"/>
  <c r="AI189" i="4" s="1"/>
  <c r="AU189" i="4" s="1"/>
  <c r="AH184" i="4"/>
  <c r="AI184" i="4" s="1"/>
  <c r="AN184" i="4" s="1"/>
  <c r="AU184" i="4" s="1"/>
  <c r="AH218" i="4"/>
  <c r="AI218" i="4" s="1"/>
  <c r="AH217" i="4"/>
  <c r="AI217" i="4" s="1"/>
  <c r="AU217" i="4" s="1"/>
  <c r="AH212" i="4"/>
  <c r="AI212" i="4" s="1"/>
  <c r="AU212" i="4" s="1"/>
  <c r="AH202" i="4"/>
  <c r="AI202" i="4" s="1"/>
  <c r="AN202" i="4" s="1"/>
  <c r="AU202" i="4" s="1"/>
  <c r="AH201" i="4"/>
  <c r="AI201" i="4" s="1"/>
  <c r="AU201" i="4" s="1"/>
  <c r="AH196" i="4"/>
  <c r="AI196" i="4" s="1"/>
  <c r="AH186" i="4"/>
  <c r="AI186" i="4" s="1"/>
  <c r="AN186" i="4" s="1"/>
  <c r="AU186" i="4" s="1"/>
  <c r="AH185" i="4"/>
  <c r="AI185" i="4" s="1"/>
  <c r="AN185" i="4" s="1"/>
  <c r="AU185" i="4" s="1"/>
  <c r="AH180" i="4"/>
  <c r="AI180" i="4" s="1"/>
  <c r="AH173" i="4"/>
  <c r="AI173" i="4" s="1"/>
  <c r="AH172" i="4"/>
  <c r="AI172" i="4" s="1"/>
  <c r="AH171" i="4"/>
  <c r="AI171" i="4" s="1"/>
  <c r="AN171" i="4" s="1"/>
  <c r="AU171" i="4" s="1"/>
  <c r="AH169" i="4"/>
  <c r="AI169" i="4" s="1"/>
  <c r="AH168" i="4"/>
  <c r="AI168" i="4" s="1"/>
  <c r="AH167" i="4"/>
  <c r="AI167" i="4" s="1"/>
  <c r="AH165" i="4"/>
  <c r="AI165" i="4" s="1"/>
  <c r="AN165" i="4" s="1"/>
  <c r="AU165" i="4" s="1"/>
  <c r="AH164" i="4"/>
  <c r="AI164" i="4" s="1"/>
  <c r="AH162" i="4"/>
  <c r="AI162" i="4" s="1"/>
  <c r="AN269" i="4"/>
  <c r="AU269" i="4" s="1"/>
  <c r="AN268" i="4"/>
  <c r="AU268" i="4" s="1"/>
  <c r="AN267" i="4"/>
  <c r="AU267" i="4" s="1"/>
  <c r="AN265" i="4"/>
  <c r="AU265" i="4" s="1"/>
  <c r="AN264" i="4"/>
  <c r="AU264" i="4" s="1"/>
  <c r="AN263" i="4"/>
  <c r="AU263" i="4" s="1"/>
  <c r="AN261" i="4"/>
  <c r="AU261" i="4" s="1"/>
  <c r="AN260" i="4"/>
  <c r="AU260" i="4" s="1"/>
  <c r="AN258" i="4"/>
  <c r="AU258" i="4" s="1"/>
  <c r="AN257" i="4"/>
  <c r="AU257" i="4" s="1"/>
  <c r="AN256" i="4"/>
  <c r="AU256" i="4" s="1"/>
  <c r="AN255" i="4"/>
  <c r="AU255" i="4" s="1"/>
  <c r="AN254" i="4"/>
  <c r="AU254" i="4" s="1"/>
  <c r="AN253" i="4"/>
  <c r="AU253" i="4" s="1"/>
  <c r="AN252" i="4"/>
  <c r="AU252" i="4" s="1"/>
  <c r="AN251" i="4"/>
  <c r="AU251" i="4" s="1"/>
  <c r="AN250" i="4"/>
  <c r="AU250" i="4" s="1"/>
  <c r="AN248" i="4"/>
  <c r="AU248" i="4" s="1"/>
  <c r="AN247" i="4"/>
  <c r="AU247" i="4" s="1"/>
  <c r="AN246" i="4"/>
  <c r="AU246" i="4" s="1"/>
  <c r="AN245" i="4"/>
  <c r="AU245" i="4" s="1"/>
  <c r="AN244" i="4"/>
  <c r="AU244" i="4" s="1"/>
  <c r="AN243" i="4"/>
  <c r="AU243" i="4" s="1"/>
  <c r="AN242" i="4"/>
  <c r="AU242" i="4" s="1"/>
  <c r="AN240" i="4"/>
  <c r="AU240" i="4" s="1"/>
  <c r="AN237" i="4"/>
  <c r="AU237" i="4" s="1"/>
  <c r="AN236" i="4"/>
  <c r="AU236" i="4" s="1"/>
  <c r="AN234" i="4"/>
  <c r="AU234" i="4" s="1"/>
  <c r="AN233" i="4"/>
  <c r="AU233" i="4" s="1"/>
  <c r="AN232" i="4"/>
  <c r="AU232" i="4" s="1"/>
  <c r="AN230" i="4"/>
  <c r="AU230" i="4" s="1"/>
  <c r="AN229" i="4"/>
  <c r="AU229" i="4" s="1"/>
  <c r="AN228" i="4"/>
  <c r="AU228" i="4" s="1"/>
  <c r="AN227" i="4"/>
  <c r="AU227" i="4" s="1"/>
  <c r="AN226" i="4"/>
  <c r="AU226" i="4" s="1"/>
  <c r="AN225" i="4"/>
  <c r="AU225" i="4" s="1"/>
  <c r="AN224" i="4"/>
  <c r="AU224" i="4" s="1"/>
  <c r="AN223" i="4"/>
  <c r="AU223" i="4" s="1"/>
  <c r="AN222" i="4"/>
  <c r="AU222" i="4" s="1"/>
  <c r="AN221" i="4"/>
  <c r="AU221" i="4" s="1"/>
  <c r="AN220" i="4"/>
  <c r="AU220" i="4" s="1"/>
  <c r="AN219" i="4"/>
  <c r="AU219" i="4" s="1"/>
  <c r="AN218" i="4"/>
  <c r="AU218" i="4" s="1"/>
  <c r="AN216" i="4"/>
  <c r="AU216" i="4" s="1"/>
  <c r="AN215" i="4"/>
  <c r="AU215" i="4" s="1"/>
  <c r="AN214" i="4"/>
  <c r="AU214" i="4" s="1"/>
  <c r="AN210" i="4"/>
  <c r="AU210" i="4" s="1"/>
  <c r="AN209" i="4"/>
  <c r="AU209" i="4" s="1"/>
  <c r="AN207" i="4"/>
  <c r="AU207" i="4" s="1"/>
  <c r="AN206" i="4"/>
  <c r="AU206" i="4" s="1"/>
  <c r="AN205" i="4"/>
  <c r="AU205" i="4" s="1"/>
  <c r="AN204" i="4"/>
  <c r="AU204" i="4" s="1"/>
  <c r="AN203" i="4"/>
  <c r="AU203" i="4" s="1"/>
  <c r="AN199" i="4"/>
  <c r="AU199" i="4" s="1"/>
  <c r="AN198" i="4"/>
  <c r="AU198" i="4" s="1"/>
  <c r="AN196" i="4"/>
  <c r="AU196" i="4" s="1"/>
  <c r="AN195" i="4"/>
  <c r="AU195" i="4" s="1"/>
  <c r="AN194" i="4"/>
  <c r="AU194" i="4" s="1"/>
  <c r="AN193" i="4"/>
  <c r="AU193" i="4" s="1"/>
  <c r="AN192" i="4"/>
  <c r="AU192" i="4" s="1"/>
  <c r="AN190" i="4"/>
  <c r="AU190" i="4" s="1"/>
  <c r="AN188" i="4"/>
  <c r="AU188" i="4" s="1"/>
  <c r="AN187" i="4"/>
  <c r="AU187" i="4" s="1"/>
  <c r="AN182" i="4"/>
  <c r="AU182" i="4" s="1"/>
  <c r="AN181" i="4"/>
  <c r="AU181" i="4" s="1"/>
  <c r="AN180" i="4"/>
  <c r="AU180" i="4" s="1"/>
  <c r="AN179" i="4"/>
  <c r="AU179" i="4" s="1"/>
  <c r="AN178" i="4"/>
  <c r="AU178" i="4" s="1"/>
  <c r="AN176" i="4"/>
  <c r="AU176" i="4" s="1"/>
  <c r="AN175" i="4"/>
  <c r="AU175" i="4" s="1"/>
  <c r="AN174" i="4"/>
  <c r="AU174" i="4" s="1"/>
  <c r="AN173" i="4"/>
  <c r="AU173" i="4" s="1"/>
  <c r="AN172" i="4"/>
  <c r="AU172" i="4" s="1"/>
  <c r="AN170" i="4"/>
  <c r="AU170" i="4" s="1"/>
  <c r="AN169" i="4"/>
  <c r="AU169" i="4" s="1"/>
  <c r="AN168" i="4"/>
  <c r="AU168" i="4" s="1"/>
  <c r="AN167" i="4"/>
  <c r="AU167" i="4" s="1"/>
  <c r="AN166" i="4"/>
  <c r="AU166" i="4" s="1"/>
  <c r="AN164" i="4"/>
  <c r="AU164" i="4" s="1"/>
  <c r="AN163" i="4"/>
  <c r="AU163" i="4" s="1"/>
  <c r="AN162" i="4"/>
  <c r="AU162" i="4" s="1"/>
  <c r="AN161" i="4"/>
  <c r="AU161" i="4" s="1"/>
  <c r="AN160" i="4"/>
  <c r="AU160" i="4" s="1"/>
  <c r="AN159" i="4"/>
  <c r="AU159" i="4" s="1"/>
  <c r="AN158" i="4"/>
  <c r="AU158" i="4" s="1"/>
  <c r="AN157" i="4"/>
  <c r="AU157" i="4" s="1"/>
  <c r="AN156" i="4"/>
  <c r="AU156" i="4" s="1"/>
  <c r="AN155" i="4"/>
  <c r="AU155" i="4" s="1"/>
  <c r="AN154" i="4"/>
  <c r="AU154" i="4" s="1"/>
  <c r="AN153" i="4"/>
  <c r="AU153" i="4" s="1"/>
  <c r="AN152" i="4"/>
  <c r="AU152" i="4" s="1"/>
  <c r="AN151" i="4"/>
  <c r="AU151" i="4" s="1"/>
  <c r="AN150" i="4"/>
  <c r="AU150" i="4" s="1"/>
  <c r="AN149" i="4"/>
  <c r="AU149" i="4" s="1"/>
  <c r="AN148" i="4"/>
  <c r="AU148" i="4" s="1"/>
  <c r="AN147" i="4"/>
  <c r="AU147" i="4" s="1"/>
  <c r="AN146" i="4"/>
  <c r="AU146" i="4" s="1"/>
  <c r="AN145" i="4"/>
  <c r="AU145" i="4" s="1"/>
  <c r="AN144" i="4"/>
  <c r="AU144" i="4" s="1"/>
  <c r="AN143" i="4"/>
  <c r="AU143" i="4" s="1"/>
  <c r="AN142" i="4"/>
  <c r="AU142" i="4" s="1"/>
  <c r="AN141" i="4"/>
  <c r="AU141" i="4" s="1"/>
  <c r="AN140" i="4"/>
  <c r="AU140" i="4" s="1"/>
  <c r="AN139" i="4"/>
  <c r="AU139" i="4" s="1"/>
  <c r="AN138" i="4"/>
  <c r="AU138" i="4" s="1"/>
  <c r="AN137" i="4"/>
  <c r="AU137" i="4" s="1"/>
  <c r="AN136" i="4"/>
  <c r="AU136" i="4" s="1"/>
  <c r="AN135" i="4"/>
  <c r="AU135" i="4" s="1"/>
  <c r="AN134" i="4"/>
  <c r="AU134" i="4" s="1"/>
  <c r="AN133" i="4"/>
  <c r="AU133" i="4" s="1"/>
  <c r="AN132" i="4"/>
  <c r="AU132" i="4" s="1"/>
  <c r="AN131" i="4"/>
  <c r="AU131" i="4" s="1"/>
  <c r="AN130" i="4"/>
  <c r="AU130" i="4" s="1"/>
  <c r="AN129" i="4"/>
  <c r="AU129" i="4" s="1"/>
  <c r="AN128" i="4"/>
  <c r="AU128" i="4" s="1"/>
  <c r="AN127" i="4"/>
  <c r="AU127" i="4" s="1"/>
  <c r="AN126" i="4"/>
  <c r="AU126" i="4" s="1"/>
  <c r="AN125" i="4"/>
  <c r="AU125" i="4" s="1"/>
  <c r="AN124" i="4"/>
  <c r="AU124" i="4" s="1"/>
  <c r="AN123" i="4"/>
  <c r="AU123" i="4" s="1"/>
  <c r="AN122" i="4"/>
  <c r="AU122" i="4" s="1"/>
  <c r="AN121" i="4"/>
  <c r="AU121" i="4" s="1"/>
  <c r="AN120" i="4"/>
  <c r="AU120" i="4" s="1"/>
  <c r="AN119" i="4"/>
  <c r="AU119" i="4" s="1"/>
  <c r="AN118" i="4"/>
  <c r="AU118" i="4" s="1"/>
  <c r="AN117" i="4"/>
  <c r="AU117" i="4" s="1"/>
  <c r="AN116" i="4"/>
  <c r="AU116" i="4" s="1"/>
  <c r="AN115" i="4"/>
  <c r="AU115" i="4" s="1"/>
  <c r="AN114" i="4"/>
  <c r="AU114" i="4" s="1"/>
  <c r="AN113" i="4"/>
  <c r="AU113" i="4" s="1"/>
  <c r="AN112" i="4"/>
  <c r="AU112" i="4" s="1"/>
  <c r="AN111" i="4"/>
  <c r="AU111" i="4" s="1"/>
  <c r="AN110" i="4"/>
  <c r="AU110" i="4" s="1"/>
  <c r="AN109" i="4"/>
  <c r="AU109" i="4" s="1"/>
  <c r="AN108" i="4"/>
  <c r="AU108" i="4" s="1"/>
  <c r="AN107" i="4"/>
  <c r="AU107" i="4" s="1"/>
  <c r="AN106" i="4"/>
  <c r="AU106" i="4" s="1"/>
  <c r="AN105" i="4"/>
  <c r="AU105" i="4" s="1"/>
  <c r="AN104" i="4"/>
  <c r="AU104" i="4" s="1"/>
  <c r="AN103" i="4"/>
  <c r="AU103" i="4" s="1"/>
  <c r="AN102" i="4"/>
  <c r="AU102" i="4" s="1"/>
  <c r="AN101" i="4"/>
  <c r="AU101" i="4" s="1"/>
  <c r="AN100" i="4"/>
  <c r="AU100" i="4" s="1"/>
  <c r="AN99" i="4"/>
  <c r="AU99" i="4" s="1"/>
  <c r="AN98" i="4"/>
  <c r="AU98" i="4" s="1"/>
  <c r="AN97" i="4"/>
  <c r="AU97" i="4" s="1"/>
  <c r="AN96" i="4"/>
  <c r="AU96" i="4" s="1"/>
  <c r="AN95" i="4"/>
  <c r="AU95" i="4" s="1"/>
  <c r="AN94" i="4"/>
  <c r="AU94" i="4" s="1"/>
  <c r="AN93" i="4"/>
  <c r="AU93" i="4" s="1"/>
  <c r="AN92" i="4"/>
  <c r="AU92" i="4" s="1"/>
  <c r="AN91" i="4"/>
  <c r="AU91" i="4" s="1"/>
  <c r="AN90" i="4"/>
  <c r="AU90" i="4" s="1"/>
  <c r="AN89" i="4"/>
  <c r="AU89" i="4" s="1"/>
  <c r="AN88" i="4"/>
  <c r="AU88" i="4" s="1"/>
  <c r="AN87" i="4"/>
  <c r="AU87" i="4" s="1"/>
  <c r="AN86" i="4"/>
  <c r="AU86" i="4" s="1"/>
  <c r="AN85" i="4"/>
  <c r="AU85" i="4" s="1"/>
  <c r="AN84" i="4"/>
  <c r="AU84" i="4" s="1"/>
  <c r="AN83" i="4"/>
  <c r="AU83" i="4" s="1"/>
  <c r="AN82" i="4"/>
  <c r="AU82" i="4" s="1"/>
  <c r="AN81" i="4"/>
  <c r="AU81" i="4" s="1"/>
  <c r="AN80" i="4"/>
  <c r="AU80" i="4" s="1"/>
  <c r="AN79" i="4"/>
  <c r="AU79" i="4" s="1"/>
  <c r="AN78" i="4"/>
  <c r="AU78" i="4" s="1"/>
  <c r="AN77" i="4"/>
  <c r="AU77" i="4" s="1"/>
  <c r="AN70" i="4"/>
  <c r="AU70" i="4" s="1"/>
  <c r="AN66" i="4"/>
  <c r="AU66" i="4" s="1"/>
  <c r="AN65" i="4"/>
  <c r="AU65" i="4" s="1"/>
  <c r="AN64" i="4"/>
  <c r="AU64" i="4" s="1"/>
  <c r="AN63" i="4"/>
  <c r="AU63" i="4" s="1"/>
  <c r="AN62" i="4"/>
  <c r="AU62" i="4" s="1"/>
  <c r="AN61" i="4"/>
  <c r="AU61" i="4" s="1"/>
  <c r="AN60" i="4"/>
  <c r="AU60" i="4" s="1"/>
  <c r="AN59" i="4"/>
  <c r="AU59" i="4" s="1"/>
  <c r="AN58" i="4"/>
  <c r="AU58" i="4" s="1"/>
  <c r="AN57" i="4"/>
  <c r="AU57" i="4" s="1"/>
  <c r="AN56" i="4"/>
  <c r="AU56" i="4" s="1"/>
  <c r="AN55" i="4"/>
  <c r="AU55" i="4" s="1"/>
  <c r="AN54" i="4"/>
  <c r="AU54" i="4" s="1"/>
  <c r="AN53" i="4"/>
  <c r="AU53" i="4" s="1"/>
  <c r="AN52" i="4"/>
  <c r="AU52" i="4" s="1"/>
  <c r="AN51" i="4"/>
  <c r="AU51" i="4" s="1"/>
  <c r="AN50" i="4"/>
  <c r="AU50" i="4" s="1"/>
  <c r="AN49" i="4"/>
  <c r="AU49" i="4" s="1"/>
  <c r="AN48" i="4"/>
  <c r="AU48" i="4" s="1"/>
  <c r="AN47" i="4"/>
  <c r="AU47" i="4" s="1"/>
  <c r="AN46" i="4"/>
  <c r="AU46" i="4" s="1"/>
  <c r="AN45" i="4"/>
  <c r="AU45" i="4" s="1"/>
  <c r="AN44" i="4"/>
  <c r="AU44" i="4" s="1"/>
  <c r="AN43" i="4"/>
  <c r="AU43" i="4" s="1"/>
  <c r="AN42" i="4"/>
  <c r="AU42" i="4" s="1"/>
  <c r="AN41" i="4"/>
  <c r="AU41" i="4" s="1"/>
  <c r="AN40" i="4"/>
  <c r="AU40" i="4" s="1"/>
  <c r="AN39" i="4"/>
  <c r="AU39" i="4" s="1"/>
  <c r="AN38" i="4"/>
  <c r="AU38" i="4" s="1"/>
  <c r="AN37" i="4"/>
  <c r="AU37" i="4" s="1"/>
  <c r="AN36" i="4"/>
  <c r="AU36" i="4" s="1"/>
  <c r="AN35" i="4"/>
  <c r="AU35" i="4" s="1"/>
  <c r="AN34" i="4"/>
  <c r="AU34" i="4" s="1"/>
  <c r="AN33" i="4"/>
  <c r="AU33" i="4" s="1"/>
  <c r="AN32" i="4"/>
  <c r="AU32" i="4" s="1"/>
  <c r="AN31" i="4"/>
  <c r="AU31" i="4" s="1"/>
  <c r="AN30" i="4"/>
  <c r="AU30" i="4" s="1"/>
  <c r="AN29" i="4"/>
  <c r="AU29" i="4" s="1"/>
  <c r="AN28" i="4"/>
  <c r="AU28" i="4" s="1"/>
  <c r="AN27" i="4"/>
  <c r="AU27" i="4" s="1"/>
  <c r="AN26" i="4"/>
  <c r="AU26" i="4" s="1"/>
  <c r="AN25" i="4"/>
  <c r="AU25" i="4" s="1"/>
  <c r="AN24" i="4"/>
  <c r="AU24" i="4" s="1"/>
  <c r="AN23" i="4"/>
  <c r="AU23" i="4" s="1"/>
  <c r="AN22" i="4"/>
  <c r="AU22" i="4" s="1"/>
  <c r="AN21" i="4"/>
  <c r="AU21" i="4" s="1"/>
  <c r="AN20" i="4"/>
  <c r="AU20" i="4" s="1"/>
  <c r="AN19" i="4"/>
  <c r="AU19" i="4" s="1"/>
  <c r="AN18" i="4"/>
  <c r="AU18" i="4" s="1"/>
  <c r="AN17" i="4"/>
  <c r="AU17" i="4" s="1"/>
  <c r="AN16" i="4"/>
  <c r="AU16" i="4" s="1"/>
  <c r="AN15" i="4"/>
  <c r="AU15" i="4" s="1"/>
  <c r="AN14" i="4"/>
  <c r="AU14" i="4" s="1"/>
  <c r="AN13" i="4"/>
  <c r="AU13" i="4" s="1"/>
  <c r="AN12" i="4"/>
  <c r="AU12" i="4" s="1"/>
  <c r="AN11" i="4"/>
  <c r="AU11" i="4" s="1"/>
  <c r="AN10" i="4"/>
  <c r="AU10" i="4" s="1"/>
  <c r="AN9" i="4"/>
  <c r="AU9" i="4" s="1"/>
  <c r="AN8" i="4"/>
  <c r="AU8" i="4" s="1"/>
  <c r="AN7" i="4"/>
  <c r="AU7" i="4" s="1"/>
  <c r="AN6" i="4"/>
  <c r="AU6" i="4" s="1"/>
  <c r="AN5" i="4"/>
  <c r="AU5" i="4" s="1"/>
  <c r="AN4" i="4"/>
  <c r="AU4" i="4" s="1"/>
  <c r="AD3" i="4"/>
  <c r="AS3" i="4"/>
  <c r="AQ3" i="4"/>
  <c r="AP3" i="4"/>
  <c r="AM3" i="4"/>
  <c r="AK3" i="4"/>
  <c r="AJ3" i="4"/>
  <c r="AH3" i="4" l="1"/>
  <c r="AI3" i="4" s="1"/>
  <c r="AN3" i="4" s="1"/>
  <c r="AR3" i="4"/>
  <c r="AT3" i="4" s="1"/>
  <c r="AL3" i="4"/>
  <c r="AU3" i="4" l="1"/>
</calcChain>
</file>

<file path=xl/connections.xml><?xml version="1.0" encoding="utf-8"?>
<connections xmlns="http://schemas.openxmlformats.org/spreadsheetml/2006/main">
  <connection id="1" name="ASCOT_LRH_PILOTAGE" type="6" refreshedVersion="4" background="1" saveData="1">
    <textPr sourceFile="K:\020- Procurement\0231-ASCOT\09- Indicateurs - Analyses\Indicateurs\Nouveau dossier\ASCOT_LRH_PILOTAGE.txt" decimal="," thousands=" " tab="0" delimiter="|">
      <textFields count="33">
        <textField/>
        <textField/>
        <textField/>
        <textField/>
        <textField type="DMY"/>
        <textField type="DMY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DMY"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<sst xmlns="http://schemas.openxmlformats.org/spreadsheetml/2006/main" count="3987" uniqueCount="350">
  <si>
    <t xml:space="preserve">Clé </t>
  </si>
  <si>
    <t xml:space="preserve">Doc achat </t>
  </si>
  <si>
    <t>Poste</t>
  </si>
  <si>
    <t xml:space="preserve">Date doc. </t>
  </si>
  <si>
    <t>DateModif.</t>
  </si>
  <si>
    <t>Supp</t>
  </si>
  <si>
    <t xml:space="preserve">Article      </t>
  </si>
  <si>
    <t>Tol.livr.inc.</t>
  </si>
  <si>
    <t xml:space="preserve">Confirmation        </t>
  </si>
  <si>
    <t xml:space="preserve"> D.1</t>
  </si>
  <si>
    <t xml:space="preserve"> D.2</t>
  </si>
  <si>
    <t>Engag. pl.</t>
  </si>
  <si>
    <t>Div.</t>
  </si>
  <si>
    <t>Type</t>
  </si>
  <si>
    <t>Fourn.</t>
  </si>
  <si>
    <t>LiF</t>
  </si>
  <si>
    <t>FcF</t>
  </si>
  <si>
    <t>Message envoi SNC</t>
  </si>
  <si>
    <t xml:space="preserve">Elément OTP           </t>
  </si>
  <si>
    <t>GAc</t>
  </si>
  <si>
    <t>Gestionnaire</t>
  </si>
  <si>
    <t xml:space="preserve"> Qté cible</t>
  </si>
  <si>
    <t>UAc</t>
  </si>
  <si>
    <t>Qté commande</t>
  </si>
  <si>
    <t xml:space="preserve">  Qté reçue</t>
  </si>
  <si>
    <t>Qté facturéee</t>
  </si>
  <si>
    <t>poste soldé</t>
  </si>
  <si>
    <t xml:space="preserve">   </t>
  </si>
  <si>
    <t>CM00000018450</t>
  </si>
  <si>
    <t xml:space="preserve">15.01.2009          </t>
  </si>
  <si>
    <t xml:space="preserve">          </t>
  </si>
  <si>
    <t xml:space="preserve">ZM  </t>
  </si>
  <si>
    <t xml:space="preserve">00.00.0000       </t>
  </si>
  <si>
    <t>AM2</t>
  </si>
  <si>
    <t xml:space="preserve">AEH         </t>
  </si>
  <si>
    <t>PCE</t>
  </si>
  <si>
    <t xml:space="preserve">0210057-115000C130    </t>
  </si>
  <si>
    <t>AD3</t>
  </si>
  <si>
    <t xml:space="preserve">            </t>
  </si>
  <si>
    <t>PRSC501991010</t>
  </si>
  <si>
    <t xml:space="preserve">nok 04.02.09        </t>
  </si>
  <si>
    <t>PRSC501981010</t>
  </si>
  <si>
    <t>PRSC501701020</t>
  </si>
  <si>
    <t xml:space="preserve">26.01.2009          </t>
  </si>
  <si>
    <t xml:space="preserve">0210057-115000W330    </t>
  </si>
  <si>
    <t xml:space="preserve">OK                  </t>
  </si>
  <si>
    <t xml:space="preserve">0210067-115200F2190   </t>
  </si>
  <si>
    <t>AD7</t>
  </si>
  <si>
    <t xml:space="preserve">02.02.2009          </t>
  </si>
  <si>
    <t xml:space="preserve">0210018-A21           </t>
  </si>
  <si>
    <t xml:space="preserve">10.04.2009          </t>
  </si>
  <si>
    <t xml:space="preserve">01.12.2009          </t>
  </si>
  <si>
    <t xml:space="preserve">0210018-115000W310    </t>
  </si>
  <si>
    <t>TRAC052701010</t>
  </si>
  <si>
    <t>AD2</t>
  </si>
  <si>
    <t xml:space="preserve">TOP         </t>
  </si>
  <si>
    <t xml:space="preserve">ok 09.12.2010       </t>
  </si>
  <si>
    <t>A36</t>
  </si>
  <si>
    <t xml:space="preserve">AZ3         </t>
  </si>
  <si>
    <t>CM00000018774</t>
  </si>
  <si>
    <t>CM00000033629</t>
  </si>
  <si>
    <t>CM00000033633</t>
  </si>
  <si>
    <t>CM00000033634</t>
  </si>
  <si>
    <t>PRR1G00000129</t>
  </si>
  <si>
    <t>TRAC113681010</t>
  </si>
  <si>
    <t xml:space="preserve">ok 05.06.09         </t>
  </si>
  <si>
    <t>A24</t>
  </si>
  <si>
    <t xml:space="preserve">A96         </t>
  </si>
  <si>
    <t>TRAC118401010</t>
  </si>
  <si>
    <t>TRAC113681020</t>
  </si>
  <si>
    <t>TRAC118401020</t>
  </si>
  <si>
    <t>TRAC118411010</t>
  </si>
  <si>
    <t>TRAC118421010</t>
  </si>
  <si>
    <t>TRAC050051020</t>
  </si>
  <si>
    <t>PRA8043080000</t>
  </si>
  <si>
    <t xml:space="preserve">AR OK 19.01.10      </t>
  </si>
  <si>
    <t xml:space="preserve">AB6         </t>
  </si>
  <si>
    <t>PRA8042600000</t>
  </si>
  <si>
    <t>PRA8042120000</t>
  </si>
  <si>
    <t>PRA8043600000</t>
  </si>
  <si>
    <t>PDB8043320000</t>
  </si>
  <si>
    <t xml:space="preserve">ok 19.05.09         </t>
  </si>
  <si>
    <t xml:space="preserve">AZD         </t>
  </si>
  <si>
    <t>PDB8042360000</t>
  </si>
  <si>
    <t>PDB8042840000</t>
  </si>
  <si>
    <t>TRAC039491020</t>
  </si>
  <si>
    <t xml:space="preserve">ok 22.10.2010       </t>
  </si>
  <si>
    <t>AL1</t>
  </si>
  <si>
    <t xml:space="preserve">A9T         </t>
  </si>
  <si>
    <t>TRAC039491030</t>
  </si>
  <si>
    <t>TRAC039491040</t>
  </si>
  <si>
    <t>TRAC039691011</t>
  </si>
  <si>
    <t>TRAC067811010</t>
  </si>
  <si>
    <t>TRAC067811020</t>
  </si>
  <si>
    <t>TRAC039591010</t>
  </si>
  <si>
    <t xml:space="preserve">                      </t>
  </si>
  <si>
    <t>TRAC039591020</t>
  </si>
  <si>
    <t>TRAC039591110</t>
  </si>
  <si>
    <t>TRAC058511050</t>
  </si>
  <si>
    <t>TRAC058511090</t>
  </si>
  <si>
    <t>TRAC098441010</t>
  </si>
  <si>
    <t xml:space="preserve">SOLDE EN MASSE      </t>
  </si>
  <si>
    <t xml:space="preserve">0210062-114200E200    </t>
  </si>
  <si>
    <t>AP1</t>
  </si>
  <si>
    <t xml:space="preserve">0210061-114200E200    </t>
  </si>
  <si>
    <t xml:space="preserve">                    </t>
  </si>
  <si>
    <t xml:space="preserve">0210079-115200F2190   </t>
  </si>
  <si>
    <t>PRN1000215950</t>
  </si>
  <si>
    <t xml:space="preserve">ok 17.02.2011       </t>
  </si>
  <si>
    <t xml:space="preserve">A9Z         </t>
  </si>
  <si>
    <t xml:space="preserve">ok 12.07.2011       </t>
  </si>
  <si>
    <t>P031000215950</t>
  </si>
  <si>
    <t xml:space="preserve">A9Y         </t>
  </si>
  <si>
    <t>PRA0608397970</t>
  </si>
  <si>
    <t xml:space="preserve">ok 07.07.09         </t>
  </si>
  <si>
    <t xml:space="preserve">A9J         </t>
  </si>
  <si>
    <t>PRA0608397960</t>
  </si>
  <si>
    <t>PRA0609059900</t>
  </si>
  <si>
    <t>PRA0609060910</t>
  </si>
  <si>
    <t>PRA0609057900</t>
  </si>
  <si>
    <t>PRA0609058900</t>
  </si>
  <si>
    <t xml:space="preserve">AE3         </t>
  </si>
  <si>
    <t xml:space="preserve">ok 22.07.2010       </t>
  </si>
  <si>
    <t xml:space="preserve">0210067-115100E200    </t>
  </si>
  <si>
    <t>PRA0608429950</t>
  </si>
  <si>
    <t xml:space="preserve">ok 23.03.2010       </t>
  </si>
  <si>
    <t>PRA0608429960</t>
  </si>
  <si>
    <t>PRA0608865950</t>
  </si>
  <si>
    <t>PRA0609646950</t>
  </si>
  <si>
    <t>TRAC071731010</t>
  </si>
  <si>
    <t>ZSNC</t>
  </si>
  <si>
    <t>DTR001MA75D00</t>
  </si>
  <si>
    <t xml:space="preserve">ok 03.09.2010       </t>
  </si>
  <si>
    <t>AG2</t>
  </si>
  <si>
    <t xml:space="preserve">AEP         </t>
  </si>
  <si>
    <t xml:space="preserve">KG </t>
  </si>
  <si>
    <t>DTR001MB75A1F</t>
  </si>
  <si>
    <t xml:space="preserve">L  </t>
  </si>
  <si>
    <t>DTR001MB75F1F</t>
  </si>
  <si>
    <t>DTR001MB75F2F</t>
  </si>
  <si>
    <t>DTR001MB75V1F</t>
  </si>
  <si>
    <t>DTR001MB75X1F</t>
  </si>
  <si>
    <t>DTR001MF750L0</t>
  </si>
  <si>
    <t>DTR001MF75D00</t>
  </si>
  <si>
    <t>DTR001ML75DL0</t>
  </si>
  <si>
    <t>DTR001ML75F1A</t>
  </si>
  <si>
    <t>DTR001MP750E0</t>
  </si>
  <si>
    <t>DTR001MP75DE0</t>
  </si>
  <si>
    <t>DTR001MV750L0</t>
  </si>
  <si>
    <t>DTR001MV75DL0</t>
  </si>
  <si>
    <t>DTRMBSLLZ0121</t>
  </si>
  <si>
    <t>DTRMDEK0E0280</t>
  </si>
  <si>
    <t>DTRMDSKE04800</t>
  </si>
  <si>
    <t>DTRMFHDZ01Z00</t>
  </si>
  <si>
    <t>DTRMFHLZ03300</t>
  </si>
  <si>
    <t>DTRMMSDZ03Z00</t>
  </si>
  <si>
    <t>DTRMMSLZ078L2</t>
  </si>
  <si>
    <t>DTRMPHDE06Z00</t>
  </si>
  <si>
    <t>DTR001ML75T00</t>
  </si>
  <si>
    <t>DTR001MA750E0</t>
  </si>
  <si>
    <t>DTR001MM75X3D</t>
  </si>
  <si>
    <t>DTRM0ST003Z00</t>
  </si>
  <si>
    <t>DTR001MP750R0</t>
  </si>
  <si>
    <t>DTR001MP75DR0</t>
  </si>
  <si>
    <t>DTR001MN830L2</t>
  </si>
  <si>
    <t>DTR001ML75V1C</t>
  </si>
  <si>
    <t>DTR001ML75N1A</t>
  </si>
  <si>
    <t>DTR001ML75X1B</t>
  </si>
  <si>
    <t>DTR001ML75J2B</t>
  </si>
  <si>
    <t>DTR001ML75F6B</t>
  </si>
  <si>
    <t>DTR001ML75X2B</t>
  </si>
  <si>
    <t>DTR001ML75R1B</t>
  </si>
  <si>
    <t>DTR001ML75A1A</t>
  </si>
  <si>
    <t>DTR001ML75F9B</t>
  </si>
  <si>
    <t>DTR001ML75X3B</t>
  </si>
  <si>
    <t>DTR001ML75F3B</t>
  </si>
  <si>
    <t>DTR001ML75R2B</t>
  </si>
  <si>
    <t>DTRMPHLE09400</t>
  </si>
  <si>
    <t>DTRM00T002Z00</t>
  </si>
  <si>
    <t>DTRMLSLZ168L3</t>
  </si>
  <si>
    <t>DTR001MN813L2</t>
  </si>
  <si>
    <t>PO2C099651010</t>
  </si>
  <si>
    <t xml:space="preserve">AZQ         </t>
  </si>
  <si>
    <t>PO2C013940011</t>
  </si>
  <si>
    <t>PO2C013940021</t>
  </si>
  <si>
    <t>PO2C015210011</t>
  </si>
  <si>
    <t>PO2C015210021</t>
  </si>
  <si>
    <t>PO2C016070010</t>
  </si>
  <si>
    <t>PO2C013920011</t>
  </si>
  <si>
    <t>PO2C013920021</t>
  </si>
  <si>
    <t>PO2C041080010</t>
  </si>
  <si>
    <t>PO2C041080020</t>
  </si>
  <si>
    <t>TRAC099651020</t>
  </si>
  <si>
    <t>PRSC099651010</t>
  </si>
  <si>
    <t>PRSC013940011</t>
  </si>
  <si>
    <t>PRSC013940021</t>
  </si>
  <si>
    <t>PRSC015210011</t>
  </si>
  <si>
    <t>PRSC015210021</t>
  </si>
  <si>
    <t>PRSC016070010</t>
  </si>
  <si>
    <t>PRSC099651020</t>
  </si>
  <si>
    <t>PRSC013920011</t>
  </si>
  <si>
    <t>PRSC013920021</t>
  </si>
  <si>
    <t>PRSC041080010</t>
  </si>
  <si>
    <t>PRSC041080020</t>
  </si>
  <si>
    <t>PRIM123930020</t>
  </si>
  <si>
    <t>PRIM123930010</t>
  </si>
  <si>
    <t>PZAA123920012</t>
  </si>
  <si>
    <t>A33</t>
  </si>
  <si>
    <t xml:space="preserve">AA3         </t>
  </si>
  <si>
    <t>AM1</t>
  </si>
  <si>
    <t>TRA0112714200</t>
  </si>
  <si>
    <t xml:space="preserve">ok 01.09.09         </t>
  </si>
  <si>
    <t xml:space="preserve">AZ7         </t>
  </si>
  <si>
    <t>TRA0211053201</t>
  </si>
  <si>
    <t>TRA0211053202</t>
  </si>
  <si>
    <t>TRA0A14676201</t>
  </si>
  <si>
    <t xml:space="preserve">GEO         </t>
  </si>
  <si>
    <t xml:space="preserve">AZ1         </t>
  </si>
  <si>
    <t>TRAC125171010</t>
  </si>
  <si>
    <t xml:space="preserve">nok 27.11.09        </t>
  </si>
  <si>
    <t>TRAC125171020</t>
  </si>
  <si>
    <t>TRAC125171030</t>
  </si>
  <si>
    <t>TRAC125171040</t>
  </si>
  <si>
    <t>PDBC093221010</t>
  </si>
  <si>
    <t>PDBC093221020</t>
  </si>
  <si>
    <t>PDBC101021010</t>
  </si>
  <si>
    <t>PDBC101021020</t>
  </si>
  <si>
    <t>PDBC101021030</t>
  </si>
  <si>
    <t>PDBC101021040</t>
  </si>
  <si>
    <t xml:space="preserve">A91         </t>
  </si>
  <si>
    <t>AK2</t>
  </si>
  <si>
    <t xml:space="preserve">A95         </t>
  </si>
  <si>
    <t>AK3</t>
  </si>
  <si>
    <t xml:space="preserve">AEQ         </t>
  </si>
  <si>
    <t>AJ1</t>
  </si>
  <si>
    <t>AO1</t>
  </si>
  <si>
    <t xml:space="preserve">AZF         </t>
  </si>
  <si>
    <t xml:space="preserve">A9A         </t>
  </si>
  <si>
    <t>CM00000366142</t>
  </si>
  <si>
    <t xml:space="preserve">GKT         </t>
  </si>
  <si>
    <t>CM00000196623</t>
  </si>
  <si>
    <t>CM00000232628</t>
  </si>
  <si>
    <t>CM00000253448</t>
  </si>
  <si>
    <t>CM00000320501</t>
  </si>
  <si>
    <t>CM00000325064</t>
  </si>
  <si>
    <t>CM00000351429</t>
  </si>
  <si>
    <t>CM00000358613</t>
  </si>
  <si>
    <t>CM00000414332</t>
  </si>
  <si>
    <t>CM00000414501</t>
  </si>
  <si>
    <t>CM00000414596</t>
  </si>
  <si>
    <t>CM00000414782</t>
  </si>
  <si>
    <t>CM00000414787</t>
  </si>
  <si>
    <t>CM00000374302</t>
  </si>
  <si>
    <t xml:space="preserve">A9L         </t>
  </si>
  <si>
    <t xml:space="preserve">ok 09.03.2011       </t>
  </si>
  <si>
    <t>CA00000070663</t>
  </si>
  <si>
    <t xml:space="preserve">ZL  </t>
  </si>
  <si>
    <t>CD00000107635</t>
  </si>
  <si>
    <t>CD00000110196</t>
  </si>
  <si>
    <t xml:space="preserve">ok 11.09.09         </t>
  </si>
  <si>
    <t>CD00000124004</t>
  </si>
  <si>
    <t>CD00000128183</t>
  </si>
  <si>
    <t>CD00000129028</t>
  </si>
  <si>
    <t>CD00000129318</t>
  </si>
  <si>
    <t>CM00000062678</t>
  </si>
  <si>
    <t>CM00000204825</t>
  </si>
  <si>
    <t>CM00000224057</t>
  </si>
  <si>
    <t>CM00000328074</t>
  </si>
  <si>
    <t>CM00000183986</t>
  </si>
  <si>
    <t>CM00000126356</t>
  </si>
  <si>
    <t>CM00000126387</t>
  </si>
  <si>
    <t>CM00000126406</t>
  </si>
  <si>
    <t>CM00000126506</t>
  </si>
  <si>
    <t>CM00000141228</t>
  </si>
  <si>
    <t>CM00000202072</t>
  </si>
  <si>
    <t>CM00000242567</t>
  </si>
  <si>
    <t>CM00000311722</t>
  </si>
  <si>
    <t>CM00000325098</t>
  </si>
  <si>
    <t>CM00000330803</t>
  </si>
  <si>
    <t>CM00000520332</t>
  </si>
  <si>
    <t>CM00000784139</t>
  </si>
  <si>
    <t xml:space="preserve">ok 10.02.2010       </t>
  </si>
  <si>
    <t>CM00000858598</t>
  </si>
  <si>
    <t>CM00000274326</t>
  </si>
  <si>
    <t>CM00000601916</t>
  </si>
  <si>
    <t>CM00000601975</t>
  </si>
  <si>
    <t>CM00000604599</t>
  </si>
  <si>
    <t>CM00000607605</t>
  </si>
  <si>
    <t>CM00000607750</t>
  </si>
  <si>
    <t>CM00000933048</t>
  </si>
  <si>
    <t>AG3</t>
  </si>
  <si>
    <t>PRR1001050113</t>
  </si>
  <si>
    <t>PRR1001050428</t>
  </si>
  <si>
    <t>PRR1A01050293</t>
  </si>
  <si>
    <t>CM00000474427</t>
  </si>
  <si>
    <t>CM00001168802</t>
  </si>
  <si>
    <t>CM00001168307</t>
  </si>
  <si>
    <t>CM00000136024</t>
  </si>
  <si>
    <t>CM00000144209</t>
  </si>
  <si>
    <t>CM00000144219</t>
  </si>
  <si>
    <t>CM00000697394</t>
  </si>
  <si>
    <t>CM00000694367</t>
  </si>
  <si>
    <t xml:space="preserve">AR OK 04.01.10      </t>
  </si>
  <si>
    <t>CM00000274340</t>
  </si>
  <si>
    <t>CD00000404925</t>
  </si>
  <si>
    <t>CM00001348815</t>
  </si>
  <si>
    <t>CM00001789255</t>
  </si>
  <si>
    <t>CM00001900789</t>
  </si>
  <si>
    <t xml:space="preserve">0210071-115204X100    </t>
  </si>
  <si>
    <t>CM00001823729</t>
  </si>
  <si>
    <t>CM00001929372</t>
  </si>
  <si>
    <t>CM00001929492</t>
  </si>
  <si>
    <t>CM00002009253</t>
  </si>
  <si>
    <t>CM00001979881</t>
  </si>
  <si>
    <t>CM00001979906</t>
  </si>
  <si>
    <t>CM00001990825</t>
  </si>
  <si>
    <t>CM00001981852</t>
  </si>
  <si>
    <t>CM00001981826</t>
  </si>
  <si>
    <t>CM00002287378</t>
  </si>
  <si>
    <t>CM00002131914</t>
  </si>
  <si>
    <t>CM00002292714</t>
  </si>
  <si>
    <t>AC00000070381</t>
  </si>
  <si>
    <t>AC00000070382</t>
  </si>
  <si>
    <t>AC00000070655</t>
  </si>
  <si>
    <t>CM00000009353</t>
  </si>
  <si>
    <t>CM00002188428</t>
  </si>
  <si>
    <t>CM00002184160</t>
  </si>
  <si>
    <t>CD00000043778</t>
  </si>
  <si>
    <t>CM00002623547</t>
  </si>
  <si>
    <t>CM00002734360</t>
  </si>
  <si>
    <t>CM00002643238</t>
  </si>
  <si>
    <t>CM00001946549</t>
  </si>
  <si>
    <t>CM00002610266</t>
  </si>
  <si>
    <t>CM00001873462</t>
  </si>
  <si>
    <t>Total Anomalies</t>
  </si>
  <si>
    <t>Engagement de planification</t>
  </si>
  <si>
    <t>Tolérance de livraison</t>
  </si>
  <si>
    <t>Période ferme 1 = Période ferme 2</t>
  </si>
  <si>
    <t>Cohérence délai période ferme</t>
  </si>
  <si>
    <t>test zsnc (issue TCD)</t>
  </si>
  <si>
    <t>test clé ZSNC (contrôle au poste)</t>
  </si>
  <si>
    <t>DANS LE CAS POSTE ZSNC OK</t>
  </si>
  <si>
    <t>DANS LE CAS CLE A CHANGER EN ZSNC</t>
  </si>
  <si>
    <t>GLOBAL ANOMALIES</t>
  </si>
  <si>
    <t>clé 4</t>
  </si>
  <si>
    <t>clé vide</t>
  </si>
  <si>
    <t>clé ZSNC</t>
  </si>
  <si>
    <t xml:space="preserve">    </t>
  </si>
  <si>
    <t xml:space="preserve">S   </t>
  </si>
  <si>
    <t>Formules SOMMEPROD à remplacer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</si>
</sst>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lstom"/>
    </font>
    <font>
      <sz val="10"/>
      <name val="Alstom"/>
    </font>
    <font>
      <b/>
      <sz val="10"/>
      <color theme="1"/>
      <name val="Alstom"/>
    </font>
    <font>
      <b/>
      <sz val="10"/>
      <color theme="0"/>
      <name val="Alstom"/>
    </font>
    <font>
      <b/>
      <sz val="10"/>
      <name val="Alstom"/>
    </font>
    <font>
      <b/>
      <sz val="12"/>
      <color theme="1"/>
      <name val="Alstom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4" fontId="1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ASCOT_LRH_PILOTAG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U269"/>
  <sheetViews>
    <sheetView tabSelected="1" topLeftCell="V1" zoomScaleNormal="100" workbookViewId="0">
      <pane ySplit="2" topLeftCell="A3" activePane="bottomLeft" state="frozen"/>
      <selection activeCell="AK1" sqref="AK1"/>
      <selection pane="bottomLeft" activeCell="AF3" sqref="AF3"/>
    </sheetView>
  </sheetViews>
  <sheetFormatPr baseColWidth="10" defaultColWidth="8.28515625" defaultRowHeight="14.25" x14ac:dyDescent="0.25"/>
  <cols>
    <col min="1" max="1" width="7.5703125" style="15" bestFit="1" customWidth="1"/>
    <col min="2" max="2" width="12.85546875" style="15" bestFit="1" customWidth="1"/>
    <col min="3" max="3" width="9.7109375" style="15" bestFit="1" customWidth="1"/>
    <col min="4" max="4" width="12.42578125" style="15" bestFit="1" customWidth="1"/>
    <col min="5" max="5" width="13.7109375" style="15" bestFit="1" customWidth="1"/>
    <col min="6" max="6" width="9.140625" style="15" bestFit="1" customWidth="1"/>
    <col min="7" max="7" width="15.7109375" style="15" bestFit="1" customWidth="1"/>
    <col min="8" max="8" width="13.28515625" style="15" bestFit="1" customWidth="1"/>
    <col min="9" max="9" width="19.28515625" style="15" bestFit="1" customWidth="1"/>
    <col min="10" max="10" width="8.28515625" style="15" bestFit="1" customWidth="1"/>
    <col min="11" max="11" width="8.140625" style="15" bestFit="1" customWidth="1"/>
    <col min="12" max="12" width="13" style="15" bestFit="1" customWidth="1"/>
    <col min="13" max="13" width="8.140625" style="15" bestFit="1" customWidth="1"/>
    <col min="14" max="14" width="8.7109375" style="15" bestFit="1" customWidth="1"/>
    <col min="15" max="15" width="10.140625" style="15" bestFit="1" customWidth="1"/>
    <col min="16" max="16" width="7.5703125" style="15" bestFit="1" customWidth="1"/>
    <col min="17" max="17" width="8" style="15" bestFit="1" customWidth="1"/>
    <col min="18" max="18" width="16.7109375" style="15" bestFit="1" customWidth="1"/>
    <col min="19" max="19" width="23.140625" style="15" bestFit="1" customWidth="1"/>
    <col min="20" max="20" width="8.140625" style="15" bestFit="1" customWidth="1"/>
    <col min="21" max="21" width="15" style="15" bestFit="1" customWidth="1"/>
    <col min="22" max="22" width="12.140625" style="15" bestFit="1" customWidth="1"/>
    <col min="23" max="23" width="8.140625" style="15" bestFit="1" customWidth="1"/>
    <col min="24" max="24" width="13.42578125" style="15" bestFit="1" customWidth="1"/>
    <col min="25" max="25" width="8.140625" style="15" bestFit="1" customWidth="1"/>
    <col min="26" max="26" width="13" style="15" bestFit="1" customWidth="1"/>
    <col min="27" max="27" width="8.140625" style="15" bestFit="1" customWidth="1"/>
    <col min="28" max="28" width="12.140625" style="15" bestFit="1" customWidth="1"/>
    <col min="29" max="29" width="8.140625" style="15" bestFit="1" customWidth="1"/>
    <col min="30" max="30" width="9.5703125" style="15" bestFit="1" customWidth="1"/>
    <col min="31" max="31" width="7.85546875" style="22" bestFit="1" customWidth="1"/>
    <col min="32" max="32" width="10" style="22" bestFit="1" customWidth="1"/>
    <col min="33" max="33" width="11" style="22" bestFit="1" customWidth="1"/>
    <col min="34" max="34" width="16.7109375" style="15" bestFit="1" customWidth="1"/>
    <col min="35" max="35" width="15.140625" style="16" bestFit="1" customWidth="1"/>
    <col min="36" max="37" width="14.85546875" style="15" bestFit="1" customWidth="1"/>
    <col min="38" max="38" width="15.7109375" style="15" bestFit="1" customWidth="1"/>
    <col min="39" max="39" width="15.140625" style="15" bestFit="1" customWidth="1"/>
    <col min="40" max="40" width="13.140625" style="15" bestFit="1" customWidth="1"/>
    <col min="41" max="41" width="2.140625" style="20" customWidth="1"/>
    <col min="42" max="43" width="14.85546875" style="15" bestFit="1" customWidth="1"/>
    <col min="44" max="44" width="15.7109375" style="15" bestFit="1" customWidth="1"/>
    <col min="45" max="45" width="15.140625" style="15" bestFit="1" customWidth="1"/>
    <col min="46" max="46" width="13.140625" style="15" bestFit="1" customWidth="1"/>
    <col min="47" max="47" width="14.7109375" style="15" bestFit="1" customWidth="1"/>
    <col min="48" max="16384" width="8.28515625" style="20"/>
  </cols>
  <sheetData>
    <row r="1" spans="1:47" ht="18" thickBot="1" x14ac:dyDescent="0.3">
      <c r="AE1" s="27" t="s">
        <v>349</v>
      </c>
      <c r="AF1" s="28"/>
      <c r="AG1" s="29"/>
      <c r="AJ1" s="24" t="s">
        <v>341</v>
      </c>
      <c r="AK1" s="25"/>
      <c r="AL1" s="25"/>
      <c r="AM1" s="26"/>
      <c r="AP1" s="24" t="s">
        <v>342</v>
      </c>
      <c r="AQ1" s="25"/>
      <c r="AR1" s="25"/>
      <c r="AS1" s="26"/>
    </row>
    <row r="2" spans="1:47" s="21" customFormat="1" ht="29.2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22</v>
      </c>
      <c r="Z2" s="1" t="s">
        <v>24</v>
      </c>
      <c r="AA2" s="1" t="s">
        <v>22</v>
      </c>
      <c r="AB2" s="1" t="s">
        <v>25</v>
      </c>
      <c r="AC2" s="1" t="s">
        <v>22</v>
      </c>
      <c r="AD2" s="1" t="s">
        <v>26</v>
      </c>
      <c r="AE2" s="23" t="s">
        <v>344</v>
      </c>
      <c r="AF2" s="23" t="s">
        <v>345</v>
      </c>
      <c r="AG2" s="23" t="s">
        <v>346</v>
      </c>
      <c r="AH2" s="1" t="s">
        <v>339</v>
      </c>
      <c r="AI2" s="2" t="s">
        <v>340</v>
      </c>
      <c r="AJ2" s="3" t="s">
        <v>336</v>
      </c>
      <c r="AK2" s="4" t="s">
        <v>335</v>
      </c>
      <c r="AL2" s="4" t="s">
        <v>337</v>
      </c>
      <c r="AM2" s="5" t="s">
        <v>338</v>
      </c>
      <c r="AN2" s="2" t="s">
        <v>334</v>
      </c>
      <c r="AP2" s="3" t="s">
        <v>336</v>
      </c>
      <c r="AQ2" s="4" t="s">
        <v>335</v>
      </c>
      <c r="AR2" s="4" t="s">
        <v>337</v>
      </c>
      <c r="AS2" s="5" t="s">
        <v>338</v>
      </c>
      <c r="AT2" s="2" t="s">
        <v>334</v>
      </c>
      <c r="AU2" s="14" t="s">
        <v>343</v>
      </c>
    </row>
    <row r="3" spans="1:47" x14ac:dyDescent="0.25">
      <c r="A3" s="15" t="s">
        <v>347</v>
      </c>
      <c r="B3" s="15">
        <v>4600002724</v>
      </c>
      <c r="C3" s="15">
        <v>10</v>
      </c>
      <c r="D3" s="17">
        <v>39818</v>
      </c>
      <c r="E3" s="17">
        <v>39828</v>
      </c>
      <c r="F3" s="18" t="s">
        <v>347</v>
      </c>
      <c r="G3" s="15">
        <v>759</v>
      </c>
      <c r="H3" s="15">
        <v>0</v>
      </c>
      <c r="I3" s="15" t="s">
        <v>29</v>
      </c>
      <c r="J3" s="15">
        <v>0</v>
      </c>
      <c r="K3" s="15">
        <v>0</v>
      </c>
      <c r="L3" s="15" t="s">
        <v>30</v>
      </c>
      <c r="M3" s="15">
        <v>2</v>
      </c>
      <c r="N3" s="15" t="s">
        <v>31</v>
      </c>
      <c r="O3" s="15">
        <v>37041</v>
      </c>
      <c r="P3" s="15" t="s">
        <v>27</v>
      </c>
      <c r="Q3" s="15" t="s">
        <v>27</v>
      </c>
      <c r="R3" s="15" t="s">
        <v>32</v>
      </c>
      <c r="S3" s="15" t="s">
        <v>36</v>
      </c>
      <c r="T3" s="15" t="s">
        <v>37</v>
      </c>
      <c r="U3" s="15" t="s">
        <v>38</v>
      </c>
      <c r="V3" s="15">
        <v>5</v>
      </c>
      <c r="W3" s="15" t="s">
        <v>35</v>
      </c>
      <c r="X3" s="15">
        <v>5</v>
      </c>
      <c r="Y3" s="15" t="s">
        <v>35</v>
      </c>
      <c r="Z3" s="15">
        <v>5</v>
      </c>
      <c r="AA3" s="15" t="s">
        <v>35</v>
      </c>
      <c r="AB3" s="15">
        <v>5</v>
      </c>
      <c r="AC3" s="15" t="s">
        <v>35</v>
      </c>
      <c r="AD3" s="15">
        <f>IF(N3="ZM  ",V3-Z3,X3-Z3)</f>
        <v>0</v>
      </c>
      <c r="AE3" s="22">
        <f t="shared" ref="AE3:AE66" ca="1" si="0">SUMPRODUCT((clé=4)*(document_HA=$B3)*(division))/2</f>
        <v>0</v>
      </c>
      <c r="AF3" s="22">
        <f t="shared" ref="AF3:AF66" ca="1" si="1">SUMPRODUCT((clé="    ")*(document_HA=$B3)*(division))/2</f>
        <v>1</v>
      </c>
      <c r="AG3" s="22">
        <f t="shared" ref="AG3:AG66" ca="1" si="2">SUMPRODUCT((clé="ZSNC")*(document_HA=$B3)*(division))/2</f>
        <v>0</v>
      </c>
      <c r="AH3" s="15" t="str">
        <f ca="1">IF(COUNTIF(AE3:AG3,"&gt;0")&gt;1,"erreur clé ZSNC","ok")</f>
        <v>ok</v>
      </c>
      <c r="AI3" s="8">
        <f ca="1">IF(AH3="ok",0,IF(AND(AH3="erreur clé ZSNC",A3="ZSNC"),0,1))</f>
        <v>0</v>
      </c>
      <c r="AJ3" s="9">
        <f>IF(AND(A3="ZSNC",N3="ZM  ",H3=0),0,IF(AND(A3="    ",N3="ZM  ",H3=0),0,IF(AND(A3="ZSNC",N3="ZL  ",H3=99.9),0,IF(AND(A3="    ",N3="ZL  ",H3=0),0,1))))</f>
        <v>0</v>
      </c>
      <c r="AK3" s="9">
        <f>IF(AND(A3="ZSNC",N3="ZM  ",L3="          "),0,IF(AND(A3="    ",N3="ZM  ",L3="          "),0,IF(AND(A3="ZSNC",N3="ZL  ",L3=1),0,IF(AND(A3="    ",N3="ZL  ",L3=2),0,1))))</f>
        <v>0</v>
      </c>
      <c r="AL3" s="9">
        <f>IF(AND(N3="ZM  ",J3+K3=0),0,IF(AND(N3="ZL  ",J3-K3=0),0,1))</f>
        <v>0</v>
      </c>
      <c r="AM3" s="10">
        <f>IF(AND(N3="ZM  ",J3+K3=0),0,IF(AND(A3="ZSNC",N3="ZL  ",J3&lt;=56,K3&lt;=56),0,IF(AND(A3="    ",N3="ZL  ",J3=150,K3=150),0,1)))</f>
        <v>0</v>
      </c>
      <c r="AN3" s="6">
        <f ca="1">IF(F3="S   ",0,(SUM(AI3:AM3)))</f>
        <v>0</v>
      </c>
      <c r="AP3" s="11">
        <f>IF(AND(N3="ZM  ",H3=0),0,IF(AND(A3="    ",N3="ZL  ",H3=0),0,IF(AND(A3="ZSNC",N3="ZL  ",H3=99.9),0,1)))</f>
        <v>0</v>
      </c>
      <c r="AQ3" s="12">
        <f>IF(AND(N3="ZM  ",L3="          "),0,IF(AND(A3="ZSNC",N3="ZL  ",L3=2),0,IF(AND(A3="    ",N3="ZL  ",L3=1),0,1)))</f>
        <v>0</v>
      </c>
      <c r="AR3" s="12">
        <f>IF(AND(N3="ZM  ",J3+K3=0),0,IF(AND(N3="ZL  ",J3-K3=0),0,1))</f>
        <v>0</v>
      </c>
      <c r="AS3" s="13">
        <f>IF(AND(N3="ZM  ",J3+K3=0),0,IF(AND(A3="ZSNC",N3="ZL  ",J3&lt;=56,K3&lt;=56),0,IF(AND(A3="    ",N3="ZL  ",J3=150,K3=150),0,1)))</f>
        <v>0</v>
      </c>
      <c r="AT3" s="6">
        <f>IF(F3="S   ",0,SUM(AP3:AS3))</f>
        <v>0</v>
      </c>
      <c r="AU3" s="7">
        <f ca="1">IF(AI3=1,AT3,AN3)</f>
        <v>0</v>
      </c>
    </row>
    <row r="4" spans="1:47" x14ac:dyDescent="0.25">
      <c r="A4" s="15" t="s">
        <v>347</v>
      </c>
      <c r="B4" s="15">
        <v>4600002725</v>
      </c>
      <c r="C4" s="15">
        <v>10</v>
      </c>
      <c r="D4" s="17">
        <v>39819</v>
      </c>
      <c r="E4" s="17">
        <v>39884</v>
      </c>
      <c r="F4" s="18" t="s">
        <v>347</v>
      </c>
      <c r="G4" s="15" t="s">
        <v>39</v>
      </c>
      <c r="H4" s="15">
        <v>0</v>
      </c>
      <c r="I4" s="15" t="s">
        <v>40</v>
      </c>
      <c r="J4" s="15">
        <v>0</v>
      </c>
      <c r="K4" s="15">
        <v>0</v>
      </c>
      <c r="L4" s="15" t="s">
        <v>30</v>
      </c>
      <c r="M4" s="15">
        <v>2</v>
      </c>
      <c r="N4" s="15" t="s">
        <v>31</v>
      </c>
      <c r="O4" s="15">
        <v>12865</v>
      </c>
      <c r="P4" s="15" t="s">
        <v>27</v>
      </c>
      <c r="Q4" s="15" t="s">
        <v>27</v>
      </c>
      <c r="R4" s="15" t="s">
        <v>32</v>
      </c>
      <c r="S4" s="15">
        <v>240061</v>
      </c>
      <c r="T4" s="15" t="s">
        <v>33</v>
      </c>
      <c r="U4" s="15" t="s">
        <v>34</v>
      </c>
      <c r="V4" s="15">
        <v>288</v>
      </c>
      <c r="W4" s="15" t="s">
        <v>35</v>
      </c>
      <c r="X4" s="15">
        <v>288</v>
      </c>
      <c r="Y4" s="15" t="s">
        <v>35</v>
      </c>
      <c r="Z4" s="15">
        <v>288</v>
      </c>
      <c r="AA4" s="15" t="s">
        <v>35</v>
      </c>
      <c r="AB4" s="15">
        <v>288</v>
      </c>
      <c r="AC4" s="15" t="s">
        <v>35</v>
      </c>
      <c r="AD4" s="15">
        <f>IF(N4="ZM  ",V4-Z4,X4-Z4)</f>
        <v>0</v>
      </c>
      <c r="AE4" s="22">
        <f t="shared" ca="1" si="0"/>
        <v>0</v>
      </c>
      <c r="AF4" s="22">
        <f t="shared" ca="1" si="1"/>
        <v>3</v>
      </c>
      <c r="AG4" s="22">
        <f t="shared" ca="1" si="2"/>
        <v>0</v>
      </c>
      <c r="AH4" s="15" t="str">
        <f t="shared" ref="AH4:AH67" ca="1" si="3">IF(COUNTIF(AE4:AG4,"&gt;0")&gt;1,"erreur clé ZSNC","ok")</f>
        <v>ok</v>
      </c>
      <c r="AI4" s="8">
        <f ca="1">IF(AH4="ok",0,IF(AND(AH4="erreur clé ZSNC",A4="ZSNC"),0,1))</f>
        <v>0</v>
      </c>
      <c r="AJ4" s="9">
        <f>IF(AND(A4="ZSNC",N4="ZM  ",H4=0),0,IF(AND(A4="    ",N4="ZM  ",H4=0),0,IF(AND(A4="ZSNC",N4="ZL  ",H4=99.9),0,IF(AND(A4="    ",N4="ZL  ",H4=0),0,1))))</f>
        <v>0</v>
      </c>
      <c r="AK4" s="9">
        <f>IF(AND(A4="ZSNC",N4="ZM  ",L4="          "),0,IF(AND(A4="    ",N4="ZM  ",L4="          "),0,IF(AND(A4="ZSNC",N4="ZL  ",L4=1),0,IF(AND(A4="    ",N4="ZL  ",L4=2),0,1))))</f>
        <v>0</v>
      </c>
      <c r="AL4" s="9">
        <f>IF(AND(N4="ZM  ",J4+K4=0),0,IF(AND(N4="ZL  ",J4-K4=0),0,1))</f>
        <v>0</v>
      </c>
      <c r="AM4" s="10">
        <f>IF(AND(N4="ZM  ",J4+K4=0),0,IF(AND(A4="ZSNC",N4="ZL  ",J4&lt;=56,K4&lt;=56),0,IF(AND(A4="    ",N4="ZL  ",J4=150,K4=150),0,1)))</f>
        <v>0</v>
      </c>
      <c r="AN4" s="6">
        <f ca="1">IF(F4="S   ",0,(SUM(AI4:AM4)))</f>
        <v>0</v>
      </c>
      <c r="AP4" s="11">
        <f>IF(AND(N4="ZM  ",H4=0),0,IF(AND(A4="    ",N4="ZL  ",H4=0),0,IF(AND(A4="ZSNC",N4="ZL  ",H4=99.9),0,1)))</f>
        <v>0</v>
      </c>
      <c r="AQ4" s="12">
        <f>IF(AND(N4="ZM  ",L4="          "),0,IF(AND(A4="ZSNC",N4="ZL  ",L4=2),0,IF(AND(A4="    ",N4="ZL  ",L4=1),0,1)))</f>
        <v>0</v>
      </c>
      <c r="AR4" s="12">
        <f>IF(AND(N4="ZM  ",J4+K4=0),0,IF(AND(N4="ZL  ",J4-K4=0),0,1))</f>
        <v>0</v>
      </c>
      <c r="AS4" s="13">
        <f>IF(AND(N4="ZM  ",J4+K4=0),0,IF(AND(A4="ZSNC",N4="ZL  ",J4&lt;=56,K4&lt;=56),0,IF(AND(A4="    ",N4="ZL  ",J4=150,K4=150),0,1)))</f>
        <v>0</v>
      </c>
      <c r="AT4" s="6">
        <f>IF(F4="S   ",0,SUM(AP4:AS4))</f>
        <v>0</v>
      </c>
      <c r="AU4" s="7">
        <f t="shared" ref="AU4:AU67" ca="1" si="4">IF(AI4=1,AT4,AN4)</f>
        <v>0</v>
      </c>
    </row>
    <row r="5" spans="1:47" x14ac:dyDescent="0.25">
      <c r="A5" s="15" t="s">
        <v>347</v>
      </c>
      <c r="B5" s="15">
        <v>4600002725</v>
      </c>
      <c r="C5" s="15">
        <v>20</v>
      </c>
      <c r="D5" s="17">
        <v>39819</v>
      </c>
      <c r="E5" s="17">
        <v>39884</v>
      </c>
      <c r="F5" s="18" t="s">
        <v>347</v>
      </c>
      <c r="G5" s="15" t="s">
        <v>41</v>
      </c>
      <c r="H5" s="15">
        <v>0</v>
      </c>
      <c r="I5" s="15" t="s">
        <v>40</v>
      </c>
      <c r="J5" s="15">
        <v>0</v>
      </c>
      <c r="K5" s="15">
        <v>0</v>
      </c>
      <c r="L5" s="15" t="s">
        <v>30</v>
      </c>
      <c r="M5" s="15">
        <v>2</v>
      </c>
      <c r="N5" s="15" t="s">
        <v>31</v>
      </c>
      <c r="O5" s="15">
        <v>12865</v>
      </c>
      <c r="P5" s="15" t="s">
        <v>27</v>
      </c>
      <c r="Q5" s="15" t="s">
        <v>27</v>
      </c>
      <c r="R5" s="15" t="s">
        <v>32</v>
      </c>
      <c r="S5" s="15">
        <v>240061</v>
      </c>
      <c r="T5" s="15" t="s">
        <v>33</v>
      </c>
      <c r="U5" s="15" t="s">
        <v>34</v>
      </c>
      <c r="V5" s="15">
        <v>288</v>
      </c>
      <c r="W5" s="15" t="s">
        <v>35</v>
      </c>
      <c r="X5" s="15">
        <v>288</v>
      </c>
      <c r="Y5" s="15" t="s">
        <v>35</v>
      </c>
      <c r="Z5" s="15">
        <v>288</v>
      </c>
      <c r="AA5" s="15" t="s">
        <v>35</v>
      </c>
      <c r="AB5" s="15">
        <v>288</v>
      </c>
      <c r="AC5" s="15" t="s">
        <v>35</v>
      </c>
      <c r="AD5" s="15">
        <f>IF(N5="ZM  ",V5-Z5,X5-Z5)</f>
        <v>0</v>
      </c>
      <c r="AE5" s="22">
        <f t="shared" ca="1" si="0"/>
        <v>0</v>
      </c>
      <c r="AF5" s="22">
        <f t="shared" ca="1" si="1"/>
        <v>3</v>
      </c>
      <c r="AG5" s="22">
        <f t="shared" ca="1" si="2"/>
        <v>0</v>
      </c>
      <c r="AH5" s="15" t="str">
        <f t="shared" ca="1" si="3"/>
        <v>ok</v>
      </c>
      <c r="AI5" s="8">
        <f ca="1">IF(AH5="ok",0,IF(AND(AH5="erreur clé ZSNC",A5="ZSNC"),0,1))</f>
        <v>0</v>
      </c>
      <c r="AJ5" s="9">
        <f>IF(AND(A5="ZSNC",N5="ZM  ",H5=0),0,IF(AND(A5="    ",N5="ZM  ",H5=0),0,IF(AND(A5="ZSNC",N5="ZL  ",H5=99.9),0,IF(AND(A5="    ",N5="ZL  ",H5=0),0,1))))</f>
        <v>0</v>
      </c>
      <c r="AK5" s="9">
        <f>IF(AND(A5="ZSNC",N5="ZM  ",L5="          "),0,IF(AND(A5="    ",N5="ZM  ",L5="          "),0,IF(AND(A5="ZSNC",N5="ZL  ",L5=1),0,IF(AND(A5="    ",N5="ZL  ",L5=2),0,1))))</f>
        <v>0</v>
      </c>
      <c r="AL5" s="9">
        <f>IF(AND(N5="ZM  ",J5+K5=0),0,IF(AND(N5="ZL  ",J5-K5=0),0,1))</f>
        <v>0</v>
      </c>
      <c r="AM5" s="10">
        <f>IF(AND(N5="ZM  ",J5+K5=0),0,IF(AND(A5="ZSNC",N5="ZL  ",J5&lt;=56,K5&lt;=56),0,IF(AND(A5="    ",N5="ZL  ",J5=150,K5=150),0,1)))</f>
        <v>0</v>
      </c>
      <c r="AN5" s="6">
        <f ca="1">IF(F5="S   ",0,(SUM(AI5:AM5)))</f>
        <v>0</v>
      </c>
      <c r="AP5" s="11">
        <f>IF(AND(N5="ZM  ",H5=0),0,IF(AND(A5="    ",N5="ZL  ",H5=0),0,IF(AND(A5="ZSNC",N5="ZL  ",H5=99.9),0,1)))</f>
        <v>0</v>
      </c>
      <c r="AQ5" s="12">
        <f>IF(AND(N5="ZM  ",L5="          "),0,IF(AND(A5="ZSNC",N5="ZL  ",L5=2),0,IF(AND(A5="    ",N5="ZL  ",L5=1),0,1)))</f>
        <v>0</v>
      </c>
      <c r="AR5" s="12">
        <f>IF(AND(N5="ZM  ",J5+K5=0),0,IF(AND(N5="ZL  ",J5-K5=0),0,1))</f>
        <v>0</v>
      </c>
      <c r="AS5" s="13">
        <f>IF(AND(N5="ZM  ",J5+K5=0),0,IF(AND(A5="ZSNC",N5="ZL  ",J5&lt;=56,K5&lt;=56),0,IF(AND(A5="    ",N5="ZL  ",J5=150,K5=150),0,1)))</f>
        <v>0</v>
      </c>
      <c r="AT5" s="6">
        <f>IF(F5="S   ",0,SUM(AP5:AS5))</f>
        <v>0</v>
      </c>
      <c r="AU5" s="7">
        <f t="shared" ca="1" si="4"/>
        <v>0</v>
      </c>
    </row>
    <row r="6" spans="1:47" x14ac:dyDescent="0.25">
      <c r="A6" s="15" t="s">
        <v>347</v>
      </c>
      <c r="B6" s="15">
        <v>4600002725</v>
      </c>
      <c r="C6" s="15">
        <v>30</v>
      </c>
      <c r="D6" s="17">
        <v>39819</v>
      </c>
      <c r="E6" s="17">
        <v>39884</v>
      </c>
      <c r="F6" s="18" t="s">
        <v>347</v>
      </c>
      <c r="G6" s="15" t="s">
        <v>42</v>
      </c>
      <c r="H6" s="15">
        <v>0</v>
      </c>
      <c r="I6" s="15" t="s">
        <v>40</v>
      </c>
      <c r="J6" s="15">
        <v>0</v>
      </c>
      <c r="K6" s="15">
        <v>0</v>
      </c>
      <c r="L6" s="15" t="s">
        <v>30</v>
      </c>
      <c r="M6" s="15">
        <v>2</v>
      </c>
      <c r="N6" s="15" t="s">
        <v>31</v>
      </c>
      <c r="O6" s="15">
        <v>12865</v>
      </c>
      <c r="P6" s="15" t="s">
        <v>27</v>
      </c>
      <c r="Q6" s="15" t="s">
        <v>27</v>
      </c>
      <c r="R6" s="15" t="s">
        <v>32</v>
      </c>
      <c r="S6" s="15">
        <v>240061</v>
      </c>
      <c r="T6" s="15" t="s">
        <v>33</v>
      </c>
      <c r="U6" s="15" t="s">
        <v>34</v>
      </c>
      <c r="V6" s="15">
        <v>108</v>
      </c>
      <c r="W6" s="15" t="s">
        <v>35</v>
      </c>
      <c r="X6" s="15">
        <v>108</v>
      </c>
      <c r="Y6" s="15" t="s">
        <v>35</v>
      </c>
      <c r="Z6" s="15">
        <v>108</v>
      </c>
      <c r="AA6" s="15" t="s">
        <v>35</v>
      </c>
      <c r="AB6" s="15">
        <v>108</v>
      </c>
      <c r="AC6" s="15" t="s">
        <v>35</v>
      </c>
      <c r="AD6" s="15">
        <f>IF(N6="ZM  ",V6-Z6,X6-Z6)</f>
        <v>0</v>
      </c>
      <c r="AE6" s="22">
        <f t="shared" ca="1" si="0"/>
        <v>0</v>
      </c>
      <c r="AF6" s="22">
        <f t="shared" ca="1" si="1"/>
        <v>3</v>
      </c>
      <c r="AG6" s="22">
        <f t="shared" ca="1" si="2"/>
        <v>0</v>
      </c>
      <c r="AH6" s="15" t="str">
        <f t="shared" ca="1" si="3"/>
        <v>ok</v>
      </c>
      <c r="AI6" s="8">
        <f ca="1">IF(AH6="ok",0,IF(AND(AH6="erreur clé ZSNC",A6="ZSNC"),0,1))</f>
        <v>0</v>
      </c>
      <c r="AJ6" s="9">
        <f>IF(AND(A6="ZSNC",N6="ZM  ",H6=0),0,IF(AND(A6="    ",N6="ZM  ",H6=0),0,IF(AND(A6="ZSNC",N6="ZL  ",H6=99.9),0,IF(AND(A6="    ",N6="ZL  ",H6=0),0,1))))</f>
        <v>0</v>
      </c>
      <c r="AK6" s="9">
        <f>IF(AND(A6="ZSNC",N6="ZM  ",L6="          "),0,IF(AND(A6="    ",N6="ZM  ",L6="          "),0,IF(AND(A6="ZSNC",N6="ZL  ",L6=1),0,IF(AND(A6="    ",N6="ZL  ",L6=2),0,1))))</f>
        <v>0</v>
      </c>
      <c r="AL6" s="9">
        <f>IF(AND(N6="ZM  ",J6+K6=0),0,IF(AND(N6="ZL  ",J6-K6=0),0,1))</f>
        <v>0</v>
      </c>
      <c r="AM6" s="10">
        <f>IF(AND(N6="ZM  ",J6+K6=0),0,IF(AND(A6="ZSNC",N6="ZL  ",J6&lt;=56,K6&lt;=56),0,IF(AND(A6="    ",N6="ZL  ",J6=150,K6=150),0,1)))</f>
        <v>0</v>
      </c>
      <c r="AN6" s="6">
        <f ca="1">IF(F6="S   ",0,(SUM(AI6:AM6)))</f>
        <v>0</v>
      </c>
      <c r="AP6" s="11">
        <f>IF(AND(N6="ZM  ",H6=0),0,IF(AND(A6="    ",N6="ZL  ",H6=0),0,IF(AND(A6="ZSNC",N6="ZL  ",H6=99.9),0,1)))</f>
        <v>0</v>
      </c>
      <c r="AQ6" s="12">
        <f>IF(AND(N6="ZM  ",L6="          "),0,IF(AND(A6="ZSNC",N6="ZL  ",L6=2),0,IF(AND(A6="    ",N6="ZL  ",L6=1),0,1)))</f>
        <v>0</v>
      </c>
      <c r="AR6" s="12">
        <f>IF(AND(N6="ZM  ",J6+K6=0),0,IF(AND(N6="ZL  ",J6-K6=0),0,1))</f>
        <v>0</v>
      </c>
      <c r="AS6" s="13">
        <f>IF(AND(N6="ZM  ",J6+K6=0),0,IF(AND(A6="ZSNC",N6="ZL  ",J6&lt;=56,K6&lt;=56),0,IF(AND(A6="    ",N6="ZL  ",J6=150,K6=150),0,1)))</f>
        <v>0</v>
      </c>
      <c r="AT6" s="6">
        <f>IF(F6="S   ",0,SUM(AP6:AS6))</f>
        <v>0</v>
      </c>
      <c r="AU6" s="7">
        <f t="shared" ca="1" si="4"/>
        <v>0</v>
      </c>
    </row>
    <row r="7" spans="1:47" x14ac:dyDescent="0.25">
      <c r="A7" s="15" t="s">
        <v>347</v>
      </c>
      <c r="B7" s="15">
        <v>4600002726</v>
      </c>
      <c r="C7" s="15">
        <v>10</v>
      </c>
      <c r="D7" s="17">
        <v>39819</v>
      </c>
      <c r="E7" s="17">
        <v>39839</v>
      </c>
      <c r="F7" s="18" t="s">
        <v>347</v>
      </c>
      <c r="G7" s="15">
        <v>759</v>
      </c>
      <c r="H7" s="15">
        <v>0</v>
      </c>
      <c r="I7" s="15" t="s">
        <v>43</v>
      </c>
      <c r="J7" s="15">
        <v>0</v>
      </c>
      <c r="K7" s="15">
        <v>0</v>
      </c>
      <c r="L7" s="15" t="s">
        <v>30</v>
      </c>
      <c r="M7" s="15">
        <v>2</v>
      </c>
      <c r="N7" s="15" t="s">
        <v>31</v>
      </c>
      <c r="O7" s="15">
        <v>37041</v>
      </c>
      <c r="P7" s="15" t="s">
        <v>27</v>
      </c>
      <c r="Q7" s="15" t="s">
        <v>27</v>
      </c>
      <c r="R7" s="15" t="s">
        <v>32</v>
      </c>
      <c r="S7" s="15" t="s">
        <v>44</v>
      </c>
      <c r="T7" s="15" t="s">
        <v>37</v>
      </c>
      <c r="U7" s="15" t="s">
        <v>38</v>
      </c>
      <c r="V7" s="15">
        <v>6</v>
      </c>
      <c r="W7" s="15" t="s">
        <v>35</v>
      </c>
      <c r="X7" s="15">
        <v>6</v>
      </c>
      <c r="Y7" s="15" t="s">
        <v>35</v>
      </c>
      <c r="Z7" s="15">
        <v>6</v>
      </c>
      <c r="AA7" s="15" t="s">
        <v>35</v>
      </c>
      <c r="AB7" s="15">
        <v>6</v>
      </c>
      <c r="AC7" s="15" t="s">
        <v>35</v>
      </c>
      <c r="AD7" s="15">
        <f>IF(N7="ZM  ",V7-Z7,X7-Z7)</f>
        <v>0</v>
      </c>
      <c r="AE7" s="22">
        <f t="shared" ca="1" si="0"/>
        <v>0</v>
      </c>
      <c r="AF7" s="22">
        <f t="shared" ca="1" si="1"/>
        <v>1</v>
      </c>
      <c r="AG7" s="22">
        <f t="shared" ca="1" si="2"/>
        <v>0</v>
      </c>
      <c r="AH7" s="15" t="str">
        <f t="shared" ca="1" si="3"/>
        <v>ok</v>
      </c>
      <c r="AI7" s="8">
        <f ca="1">IF(AH7="ok",0,IF(AND(AH7="erreur clé ZSNC",A7="ZSNC"),0,1))</f>
        <v>0</v>
      </c>
      <c r="AJ7" s="9">
        <f>IF(AND(A7="ZSNC",N7="ZM  ",H7=0),0,IF(AND(A7="    ",N7="ZM  ",H7=0),0,IF(AND(A7="ZSNC",N7="ZL  ",H7=99.9),0,IF(AND(A7="    ",N7="ZL  ",H7=0),0,1))))</f>
        <v>0</v>
      </c>
      <c r="AK7" s="9">
        <f>IF(AND(A7="ZSNC",N7="ZM  ",L7="          "),0,IF(AND(A7="    ",N7="ZM  ",L7="          "),0,IF(AND(A7="ZSNC",N7="ZL  ",L7=1),0,IF(AND(A7="    ",N7="ZL  ",L7=2),0,1))))</f>
        <v>0</v>
      </c>
      <c r="AL7" s="9">
        <f>IF(AND(N7="ZM  ",J7+K7=0),0,IF(AND(N7="ZL  ",J7-K7=0),0,1))</f>
        <v>0</v>
      </c>
      <c r="AM7" s="10">
        <f>IF(AND(N7="ZM  ",J7+K7=0),0,IF(AND(A7="ZSNC",N7="ZL  ",J7&lt;=56,K7&lt;=56),0,IF(AND(A7="    ",N7="ZL  ",J7=150,K7=150),0,1)))</f>
        <v>0</v>
      </c>
      <c r="AN7" s="6">
        <f ca="1">IF(F7="S   ",0,(SUM(AI7:AM7)))</f>
        <v>0</v>
      </c>
      <c r="AP7" s="11">
        <f>IF(AND(N7="ZM  ",H7=0),0,IF(AND(A7="    ",N7="ZL  ",H7=0),0,IF(AND(A7="ZSNC",N7="ZL  ",H7=99.9),0,1)))</f>
        <v>0</v>
      </c>
      <c r="AQ7" s="12">
        <f>IF(AND(N7="ZM  ",L7="          "),0,IF(AND(A7="ZSNC",N7="ZL  ",L7=2),0,IF(AND(A7="    ",N7="ZL  ",L7=1),0,1)))</f>
        <v>0</v>
      </c>
      <c r="AR7" s="12">
        <f>IF(AND(N7="ZM  ",J7+K7=0),0,IF(AND(N7="ZL  ",J7-K7=0),0,1))</f>
        <v>0</v>
      </c>
      <c r="AS7" s="13">
        <f>IF(AND(N7="ZM  ",J7+K7=0),0,IF(AND(A7="ZSNC",N7="ZL  ",J7&lt;=56,K7&lt;=56),0,IF(AND(A7="    ",N7="ZL  ",J7=150,K7=150),0,1)))</f>
        <v>0</v>
      </c>
      <c r="AT7" s="6">
        <f>IF(F7="S   ",0,SUM(AP7:AS7))</f>
        <v>0</v>
      </c>
      <c r="AU7" s="7">
        <f t="shared" ca="1" si="4"/>
        <v>0</v>
      </c>
    </row>
    <row r="8" spans="1:47" x14ac:dyDescent="0.25">
      <c r="A8" s="15" t="s">
        <v>347</v>
      </c>
      <c r="B8" s="15">
        <v>4600002727</v>
      </c>
      <c r="C8" s="15">
        <v>10</v>
      </c>
      <c r="D8" s="17">
        <v>39820</v>
      </c>
      <c r="E8" s="17">
        <v>39839</v>
      </c>
      <c r="F8" s="18" t="s">
        <v>347</v>
      </c>
      <c r="G8" s="15">
        <v>753</v>
      </c>
      <c r="H8" s="15">
        <v>0</v>
      </c>
      <c r="I8" s="15" t="s">
        <v>45</v>
      </c>
      <c r="J8" s="15">
        <v>0</v>
      </c>
      <c r="K8" s="15">
        <v>0</v>
      </c>
      <c r="L8" s="15" t="s">
        <v>30</v>
      </c>
      <c r="M8" s="15">
        <v>2</v>
      </c>
      <c r="N8" s="15" t="s">
        <v>31</v>
      </c>
      <c r="O8" s="15">
        <v>12670</v>
      </c>
      <c r="P8" s="15" t="s">
        <v>27</v>
      </c>
      <c r="Q8" s="15" t="s">
        <v>27</v>
      </c>
      <c r="R8" s="15" t="s">
        <v>32</v>
      </c>
      <c r="S8" s="15" t="s">
        <v>46</v>
      </c>
      <c r="T8" s="15" t="s">
        <v>47</v>
      </c>
      <c r="U8" s="15" t="s">
        <v>38</v>
      </c>
      <c r="V8" s="15">
        <v>1</v>
      </c>
      <c r="W8" s="15" t="s">
        <v>35</v>
      </c>
      <c r="X8" s="15">
        <v>1</v>
      </c>
      <c r="Y8" s="15" t="s">
        <v>35</v>
      </c>
      <c r="Z8" s="15">
        <v>1</v>
      </c>
      <c r="AA8" s="15" t="s">
        <v>35</v>
      </c>
      <c r="AB8" s="15">
        <v>1</v>
      </c>
      <c r="AC8" s="15" t="s">
        <v>35</v>
      </c>
      <c r="AD8" s="15">
        <f>IF(N8="ZM  ",V8-Z8,X8-Z8)</f>
        <v>0</v>
      </c>
      <c r="AE8" s="22">
        <f t="shared" ca="1" si="0"/>
        <v>0</v>
      </c>
      <c r="AF8" s="22">
        <f t="shared" ca="1" si="1"/>
        <v>4</v>
      </c>
      <c r="AG8" s="22">
        <f t="shared" ca="1" si="2"/>
        <v>0</v>
      </c>
      <c r="AH8" s="15" t="str">
        <f t="shared" ca="1" si="3"/>
        <v>ok</v>
      </c>
      <c r="AI8" s="8">
        <f ca="1">IF(AH8="ok",0,IF(AND(AH8="erreur clé ZSNC",A8="ZSNC"),0,1))</f>
        <v>0</v>
      </c>
      <c r="AJ8" s="9">
        <f>IF(AND(A8="ZSNC",N8="ZM  ",H8=0),0,IF(AND(A8="    ",N8="ZM  ",H8=0),0,IF(AND(A8="ZSNC",N8="ZL  ",H8=99.9),0,IF(AND(A8="    ",N8="ZL  ",H8=0),0,1))))</f>
        <v>0</v>
      </c>
      <c r="AK8" s="9">
        <f>IF(AND(A8="ZSNC",N8="ZM  ",L8="          "),0,IF(AND(A8="    ",N8="ZM  ",L8="          "),0,IF(AND(A8="ZSNC",N8="ZL  ",L8=1),0,IF(AND(A8="    ",N8="ZL  ",L8=2),0,1))))</f>
        <v>0</v>
      </c>
      <c r="AL8" s="9">
        <f>IF(AND(N8="ZM  ",J8+K8=0),0,IF(AND(N8="ZL  ",J8-K8=0),0,1))</f>
        <v>0</v>
      </c>
      <c r="AM8" s="10">
        <f>IF(AND(N8="ZM  ",J8+K8=0),0,IF(AND(A8="ZSNC",N8="ZL  ",J8&lt;=56,K8&lt;=56),0,IF(AND(A8="    ",N8="ZL  ",J8=150,K8=150),0,1)))</f>
        <v>0</v>
      </c>
      <c r="AN8" s="6">
        <f ca="1">IF(F8="S   ",0,(SUM(AI8:AM8)))</f>
        <v>0</v>
      </c>
      <c r="AP8" s="11">
        <f>IF(AND(N8="ZM  ",H8=0),0,IF(AND(A8="    ",N8="ZL  ",H8=0),0,IF(AND(A8="ZSNC",N8="ZL  ",H8=99.9),0,1)))</f>
        <v>0</v>
      </c>
      <c r="AQ8" s="12">
        <f>IF(AND(N8="ZM  ",L8="          "),0,IF(AND(A8="ZSNC",N8="ZL  ",L8=2),0,IF(AND(A8="    ",N8="ZL  ",L8=1),0,1)))</f>
        <v>0</v>
      </c>
      <c r="AR8" s="12">
        <f>IF(AND(N8="ZM  ",J8+K8=0),0,IF(AND(N8="ZL  ",J8-K8=0),0,1))</f>
        <v>0</v>
      </c>
      <c r="AS8" s="13">
        <f>IF(AND(N8="ZM  ",J8+K8=0),0,IF(AND(A8="ZSNC",N8="ZL  ",J8&lt;=56,K8&lt;=56),0,IF(AND(A8="    ",N8="ZL  ",J8=150,K8=150),0,1)))</f>
        <v>0</v>
      </c>
      <c r="AT8" s="6">
        <f>IF(F8="S   ",0,SUM(AP8:AS8))</f>
        <v>0</v>
      </c>
      <c r="AU8" s="7">
        <f t="shared" ca="1" si="4"/>
        <v>0</v>
      </c>
    </row>
    <row r="9" spans="1:47" x14ac:dyDescent="0.25">
      <c r="A9" s="15" t="s">
        <v>347</v>
      </c>
      <c r="B9" s="15">
        <v>4600002727</v>
      </c>
      <c r="C9" s="15">
        <v>20</v>
      </c>
      <c r="D9" s="17">
        <v>39820</v>
      </c>
      <c r="E9" s="17">
        <v>39874</v>
      </c>
      <c r="F9" s="18" t="s">
        <v>347</v>
      </c>
      <c r="G9" s="15">
        <v>753</v>
      </c>
      <c r="H9" s="15">
        <v>0</v>
      </c>
      <c r="I9" s="15" t="s">
        <v>45</v>
      </c>
      <c r="J9" s="15">
        <v>0</v>
      </c>
      <c r="K9" s="15">
        <v>0</v>
      </c>
      <c r="L9" s="15" t="s">
        <v>30</v>
      </c>
      <c r="M9" s="15">
        <v>2</v>
      </c>
      <c r="N9" s="15" t="s">
        <v>31</v>
      </c>
      <c r="O9" s="15">
        <v>12670</v>
      </c>
      <c r="P9" s="15" t="s">
        <v>27</v>
      </c>
      <c r="Q9" s="15" t="s">
        <v>27</v>
      </c>
      <c r="R9" s="15" t="s">
        <v>32</v>
      </c>
      <c r="S9" s="15" t="s">
        <v>46</v>
      </c>
      <c r="T9" s="15" t="s">
        <v>47</v>
      </c>
      <c r="U9" s="15" t="s">
        <v>38</v>
      </c>
      <c r="V9" s="15">
        <v>1</v>
      </c>
      <c r="W9" s="15" t="s">
        <v>35</v>
      </c>
      <c r="X9" s="15">
        <v>1</v>
      </c>
      <c r="Y9" s="15" t="s">
        <v>35</v>
      </c>
      <c r="Z9" s="15">
        <v>1</v>
      </c>
      <c r="AA9" s="15" t="s">
        <v>35</v>
      </c>
      <c r="AB9" s="15">
        <v>1</v>
      </c>
      <c r="AC9" s="15" t="s">
        <v>35</v>
      </c>
      <c r="AD9" s="15">
        <f>IF(N9="ZM  ",V9-Z9,X9-Z9)</f>
        <v>0</v>
      </c>
      <c r="AE9" s="22">
        <f t="shared" ca="1" si="0"/>
        <v>0</v>
      </c>
      <c r="AF9" s="22">
        <f t="shared" ca="1" si="1"/>
        <v>4</v>
      </c>
      <c r="AG9" s="22">
        <f t="shared" ca="1" si="2"/>
        <v>0</v>
      </c>
      <c r="AH9" s="15" t="str">
        <f t="shared" ca="1" si="3"/>
        <v>ok</v>
      </c>
      <c r="AI9" s="8">
        <f ca="1">IF(AH9="ok",0,IF(AND(AH9="erreur clé ZSNC",A9="ZSNC"),0,1))</f>
        <v>0</v>
      </c>
      <c r="AJ9" s="9">
        <f>IF(AND(A9="ZSNC",N9="ZM  ",H9=0),0,IF(AND(A9="    ",N9="ZM  ",H9=0),0,IF(AND(A9="ZSNC",N9="ZL  ",H9=99.9),0,IF(AND(A9="    ",N9="ZL  ",H9=0),0,1))))</f>
        <v>0</v>
      </c>
      <c r="AK9" s="9">
        <f>IF(AND(A9="ZSNC",N9="ZM  ",L9="          "),0,IF(AND(A9="    ",N9="ZM  ",L9="          "),0,IF(AND(A9="ZSNC",N9="ZL  ",L9=1),0,IF(AND(A9="    ",N9="ZL  ",L9=2),0,1))))</f>
        <v>0</v>
      </c>
      <c r="AL9" s="9">
        <f>IF(AND(N9="ZM  ",J9+K9=0),0,IF(AND(N9="ZL  ",J9-K9=0),0,1))</f>
        <v>0</v>
      </c>
      <c r="AM9" s="10">
        <f>IF(AND(N9="ZM  ",J9+K9=0),0,IF(AND(A9="ZSNC",N9="ZL  ",J9&lt;=56,K9&lt;=56),0,IF(AND(A9="    ",N9="ZL  ",J9=150,K9=150),0,1)))</f>
        <v>0</v>
      </c>
      <c r="AN9" s="6">
        <f ca="1">IF(F9="S   ",0,(SUM(AI9:AM9)))</f>
        <v>0</v>
      </c>
      <c r="AP9" s="11">
        <f>IF(AND(N9="ZM  ",H9=0),0,IF(AND(A9="    ",N9="ZL  ",H9=0),0,IF(AND(A9="ZSNC",N9="ZL  ",H9=99.9),0,1)))</f>
        <v>0</v>
      </c>
      <c r="AQ9" s="12">
        <f>IF(AND(N9="ZM  ",L9="          "),0,IF(AND(A9="ZSNC",N9="ZL  ",L9=2),0,IF(AND(A9="    ",N9="ZL  ",L9=1),0,1)))</f>
        <v>0</v>
      </c>
      <c r="AR9" s="12">
        <f>IF(AND(N9="ZM  ",J9+K9=0),0,IF(AND(N9="ZL  ",J9-K9=0),0,1))</f>
        <v>0</v>
      </c>
      <c r="AS9" s="13">
        <f>IF(AND(N9="ZM  ",J9+K9=0),0,IF(AND(A9="ZSNC",N9="ZL  ",J9&lt;=56,K9&lt;=56),0,IF(AND(A9="    ",N9="ZL  ",J9=150,K9=150),0,1)))</f>
        <v>0</v>
      </c>
      <c r="AT9" s="6">
        <f>IF(F9="S   ",0,SUM(AP9:AS9))</f>
        <v>0</v>
      </c>
      <c r="AU9" s="7">
        <f t="shared" ca="1" si="4"/>
        <v>0</v>
      </c>
    </row>
    <row r="10" spans="1:47" x14ac:dyDescent="0.25">
      <c r="A10" s="15" t="s">
        <v>347</v>
      </c>
      <c r="B10" s="15">
        <v>4600002727</v>
      </c>
      <c r="C10" s="15">
        <v>30</v>
      </c>
      <c r="D10" s="17">
        <v>39820</v>
      </c>
      <c r="E10" s="17">
        <v>39912</v>
      </c>
      <c r="F10" s="18" t="s">
        <v>347</v>
      </c>
      <c r="G10" s="15">
        <v>753</v>
      </c>
      <c r="H10" s="15">
        <v>0</v>
      </c>
      <c r="I10" s="15" t="s">
        <v>45</v>
      </c>
      <c r="J10" s="15">
        <v>0</v>
      </c>
      <c r="K10" s="15">
        <v>0</v>
      </c>
      <c r="L10" s="15" t="s">
        <v>30</v>
      </c>
      <c r="M10" s="15">
        <v>2</v>
      </c>
      <c r="N10" s="15" t="s">
        <v>31</v>
      </c>
      <c r="O10" s="15">
        <v>12670</v>
      </c>
      <c r="P10" s="15" t="s">
        <v>27</v>
      </c>
      <c r="Q10" s="15" t="s">
        <v>27</v>
      </c>
      <c r="R10" s="15" t="s">
        <v>32</v>
      </c>
      <c r="S10" s="15" t="s">
        <v>46</v>
      </c>
      <c r="T10" s="15" t="s">
        <v>47</v>
      </c>
      <c r="U10" s="15" t="s">
        <v>38</v>
      </c>
      <c r="V10" s="15">
        <v>1</v>
      </c>
      <c r="W10" s="15" t="s">
        <v>35</v>
      </c>
      <c r="X10" s="15">
        <v>1</v>
      </c>
      <c r="Y10" s="15" t="s">
        <v>35</v>
      </c>
      <c r="Z10" s="15">
        <v>1</v>
      </c>
      <c r="AA10" s="15" t="s">
        <v>35</v>
      </c>
      <c r="AB10" s="15">
        <v>1</v>
      </c>
      <c r="AC10" s="15" t="s">
        <v>35</v>
      </c>
      <c r="AD10" s="15">
        <f>IF(N10="ZM  ",V10-Z10,X10-Z10)</f>
        <v>0</v>
      </c>
      <c r="AE10" s="22">
        <f t="shared" ca="1" si="0"/>
        <v>0</v>
      </c>
      <c r="AF10" s="22">
        <f t="shared" ca="1" si="1"/>
        <v>4</v>
      </c>
      <c r="AG10" s="22">
        <f t="shared" ca="1" si="2"/>
        <v>0</v>
      </c>
      <c r="AH10" s="15" t="str">
        <f t="shared" ca="1" si="3"/>
        <v>ok</v>
      </c>
      <c r="AI10" s="8">
        <f ca="1">IF(AH10="ok",0,IF(AND(AH10="erreur clé ZSNC",A10="ZSNC"),0,1))</f>
        <v>0</v>
      </c>
      <c r="AJ10" s="9">
        <f>IF(AND(A10="ZSNC",N10="ZM  ",H10=0),0,IF(AND(A10="    ",N10="ZM  ",H10=0),0,IF(AND(A10="ZSNC",N10="ZL  ",H10=99.9),0,IF(AND(A10="    ",N10="ZL  ",H10=0),0,1))))</f>
        <v>0</v>
      </c>
      <c r="AK10" s="9">
        <f>IF(AND(A10="ZSNC",N10="ZM  ",L10="          "),0,IF(AND(A10="    ",N10="ZM  ",L10="          "),0,IF(AND(A10="ZSNC",N10="ZL  ",L10=1),0,IF(AND(A10="    ",N10="ZL  ",L10=2),0,1))))</f>
        <v>0</v>
      </c>
      <c r="AL10" s="9">
        <f>IF(AND(N10="ZM  ",J10+K10=0),0,IF(AND(N10="ZL  ",J10-K10=0),0,1))</f>
        <v>0</v>
      </c>
      <c r="AM10" s="10">
        <f>IF(AND(N10="ZM  ",J10+K10=0),0,IF(AND(A10="ZSNC",N10="ZL  ",J10&lt;=56,K10&lt;=56),0,IF(AND(A10="    ",N10="ZL  ",J10=150,K10=150),0,1)))</f>
        <v>0</v>
      </c>
      <c r="AN10" s="6">
        <f ca="1">IF(F10="S   ",0,(SUM(AI10:AM10)))</f>
        <v>0</v>
      </c>
      <c r="AP10" s="11">
        <f>IF(AND(N10="ZM  ",H10=0),0,IF(AND(A10="    ",N10="ZL  ",H10=0),0,IF(AND(A10="ZSNC",N10="ZL  ",H10=99.9),0,1)))</f>
        <v>0</v>
      </c>
      <c r="AQ10" s="12">
        <f>IF(AND(N10="ZM  ",L10="          "),0,IF(AND(A10="ZSNC",N10="ZL  ",L10=2),0,IF(AND(A10="    ",N10="ZL  ",L10=1),0,1)))</f>
        <v>0</v>
      </c>
      <c r="AR10" s="12">
        <f>IF(AND(N10="ZM  ",J10+K10=0),0,IF(AND(N10="ZL  ",J10-K10=0),0,1))</f>
        <v>0</v>
      </c>
      <c r="AS10" s="13">
        <f>IF(AND(N10="ZM  ",J10+K10=0),0,IF(AND(A10="ZSNC",N10="ZL  ",J10&lt;=56,K10&lt;=56),0,IF(AND(A10="    ",N10="ZL  ",J10=150,K10=150),0,1)))</f>
        <v>0</v>
      </c>
      <c r="AT10" s="6">
        <f>IF(F10="S   ",0,SUM(AP10:AS10))</f>
        <v>0</v>
      </c>
      <c r="AU10" s="7">
        <f t="shared" ca="1" si="4"/>
        <v>0</v>
      </c>
    </row>
    <row r="11" spans="1:47" x14ac:dyDescent="0.25">
      <c r="A11" s="15" t="s">
        <v>347</v>
      </c>
      <c r="B11" s="15">
        <v>4600002727</v>
      </c>
      <c r="C11" s="15">
        <v>40</v>
      </c>
      <c r="D11" s="17">
        <v>39820</v>
      </c>
      <c r="E11" s="17">
        <v>39927</v>
      </c>
      <c r="F11" s="18" t="s">
        <v>347</v>
      </c>
      <c r="G11" s="15">
        <v>753</v>
      </c>
      <c r="H11" s="15">
        <v>0</v>
      </c>
      <c r="I11" s="15" t="s">
        <v>45</v>
      </c>
      <c r="J11" s="15">
        <v>0</v>
      </c>
      <c r="K11" s="15">
        <v>0</v>
      </c>
      <c r="L11" s="15" t="s">
        <v>30</v>
      </c>
      <c r="M11" s="15">
        <v>2</v>
      </c>
      <c r="N11" s="15" t="s">
        <v>31</v>
      </c>
      <c r="O11" s="15">
        <v>12670</v>
      </c>
      <c r="P11" s="15" t="s">
        <v>27</v>
      </c>
      <c r="Q11" s="15" t="s">
        <v>27</v>
      </c>
      <c r="R11" s="15" t="s">
        <v>32</v>
      </c>
      <c r="S11" s="15" t="s">
        <v>46</v>
      </c>
      <c r="T11" s="15" t="s">
        <v>47</v>
      </c>
      <c r="U11" s="15" t="s">
        <v>38</v>
      </c>
      <c r="V11" s="15">
        <v>1</v>
      </c>
      <c r="W11" s="15" t="s">
        <v>35</v>
      </c>
      <c r="X11" s="15">
        <v>1</v>
      </c>
      <c r="Y11" s="15" t="s">
        <v>35</v>
      </c>
      <c r="Z11" s="15">
        <v>1</v>
      </c>
      <c r="AA11" s="15" t="s">
        <v>35</v>
      </c>
      <c r="AB11" s="15">
        <v>1</v>
      </c>
      <c r="AC11" s="15" t="s">
        <v>35</v>
      </c>
      <c r="AD11" s="15">
        <f>IF(N11="ZM  ",V11-Z11,X11-Z11)</f>
        <v>0</v>
      </c>
      <c r="AE11" s="22">
        <f t="shared" ca="1" si="0"/>
        <v>0</v>
      </c>
      <c r="AF11" s="22">
        <f t="shared" ca="1" si="1"/>
        <v>4</v>
      </c>
      <c r="AG11" s="22">
        <f t="shared" ca="1" si="2"/>
        <v>0</v>
      </c>
      <c r="AH11" s="15" t="str">
        <f t="shared" ca="1" si="3"/>
        <v>ok</v>
      </c>
      <c r="AI11" s="8">
        <f ca="1">IF(AH11="ok",0,IF(AND(AH11="erreur clé ZSNC",A11="ZSNC"),0,1))</f>
        <v>0</v>
      </c>
      <c r="AJ11" s="9">
        <f>IF(AND(A11="ZSNC",N11="ZM  ",H11=0),0,IF(AND(A11="    ",N11="ZM  ",H11=0),0,IF(AND(A11="ZSNC",N11="ZL  ",H11=99.9),0,IF(AND(A11="    ",N11="ZL  ",H11=0),0,1))))</f>
        <v>0</v>
      </c>
      <c r="AK11" s="9">
        <f>IF(AND(A11="ZSNC",N11="ZM  ",L11="          "),0,IF(AND(A11="    ",N11="ZM  ",L11="          "),0,IF(AND(A11="ZSNC",N11="ZL  ",L11=1),0,IF(AND(A11="    ",N11="ZL  ",L11=2),0,1))))</f>
        <v>0</v>
      </c>
      <c r="AL11" s="9">
        <f>IF(AND(N11="ZM  ",J11+K11=0),0,IF(AND(N11="ZL  ",J11-K11=0),0,1))</f>
        <v>0</v>
      </c>
      <c r="AM11" s="10">
        <f>IF(AND(N11="ZM  ",J11+K11=0),0,IF(AND(A11="ZSNC",N11="ZL  ",J11&lt;=56,K11&lt;=56),0,IF(AND(A11="    ",N11="ZL  ",J11=150,K11=150),0,1)))</f>
        <v>0</v>
      </c>
      <c r="AN11" s="6">
        <f ca="1">IF(F11="S   ",0,(SUM(AI11:AM11)))</f>
        <v>0</v>
      </c>
      <c r="AP11" s="11">
        <f>IF(AND(N11="ZM  ",H11=0),0,IF(AND(A11="    ",N11="ZL  ",H11=0),0,IF(AND(A11="ZSNC",N11="ZL  ",H11=99.9),0,1)))</f>
        <v>0</v>
      </c>
      <c r="AQ11" s="12">
        <f>IF(AND(N11="ZM  ",L11="          "),0,IF(AND(A11="ZSNC",N11="ZL  ",L11=2),0,IF(AND(A11="    ",N11="ZL  ",L11=1),0,1)))</f>
        <v>0</v>
      </c>
      <c r="AR11" s="12">
        <f>IF(AND(N11="ZM  ",J11+K11=0),0,IF(AND(N11="ZL  ",J11-K11=0),0,1))</f>
        <v>0</v>
      </c>
      <c r="AS11" s="13">
        <f>IF(AND(N11="ZM  ",J11+K11=0),0,IF(AND(A11="ZSNC",N11="ZL  ",J11&lt;=56,K11&lt;=56),0,IF(AND(A11="    ",N11="ZL  ",J11=150,K11=150),0,1)))</f>
        <v>0</v>
      </c>
      <c r="AT11" s="6">
        <f>IF(F11="S   ",0,SUM(AP11:AS11))</f>
        <v>0</v>
      </c>
      <c r="AU11" s="7">
        <f t="shared" ca="1" si="4"/>
        <v>0</v>
      </c>
    </row>
    <row r="12" spans="1:47" x14ac:dyDescent="0.25">
      <c r="A12" s="15" t="s">
        <v>347</v>
      </c>
      <c r="B12" s="15">
        <v>4600002731</v>
      </c>
      <c r="C12" s="15">
        <v>10</v>
      </c>
      <c r="D12" s="17">
        <v>39825</v>
      </c>
      <c r="E12" s="17">
        <v>39846</v>
      </c>
      <c r="F12" s="18" t="s">
        <v>347</v>
      </c>
      <c r="G12" s="15">
        <v>759</v>
      </c>
      <c r="H12" s="15">
        <v>0</v>
      </c>
      <c r="I12" s="15" t="s">
        <v>48</v>
      </c>
      <c r="J12" s="15">
        <v>0</v>
      </c>
      <c r="K12" s="15">
        <v>0</v>
      </c>
      <c r="L12" s="15" t="s">
        <v>30</v>
      </c>
      <c r="M12" s="15">
        <v>2</v>
      </c>
      <c r="N12" s="15" t="s">
        <v>31</v>
      </c>
      <c r="O12" s="15">
        <v>46489</v>
      </c>
      <c r="P12" s="15" t="s">
        <v>27</v>
      </c>
      <c r="Q12" s="15" t="s">
        <v>27</v>
      </c>
      <c r="R12" s="15" t="s">
        <v>32</v>
      </c>
      <c r="S12" s="15" t="s">
        <v>49</v>
      </c>
      <c r="T12" s="15" t="s">
        <v>37</v>
      </c>
      <c r="U12" s="15" t="s">
        <v>38</v>
      </c>
      <c r="V12" s="15">
        <v>1</v>
      </c>
      <c r="W12" s="15" t="s">
        <v>35</v>
      </c>
      <c r="X12" s="15">
        <v>1</v>
      </c>
      <c r="Y12" s="15" t="s">
        <v>35</v>
      </c>
      <c r="Z12" s="15">
        <v>1</v>
      </c>
      <c r="AA12" s="15" t="s">
        <v>35</v>
      </c>
      <c r="AB12" s="15">
        <v>1</v>
      </c>
      <c r="AC12" s="15" t="s">
        <v>35</v>
      </c>
      <c r="AD12" s="15">
        <f>IF(N12="ZM  ",V12-Z12,X12-Z12)</f>
        <v>0</v>
      </c>
      <c r="AE12" s="22">
        <f t="shared" ca="1" si="0"/>
        <v>0</v>
      </c>
      <c r="AF12" s="22">
        <f t="shared" ca="1" si="1"/>
        <v>10</v>
      </c>
      <c r="AG12" s="22">
        <f t="shared" ca="1" si="2"/>
        <v>0</v>
      </c>
      <c r="AH12" s="15" t="str">
        <f t="shared" ca="1" si="3"/>
        <v>ok</v>
      </c>
      <c r="AI12" s="8">
        <f ca="1">IF(AH12="ok",0,IF(AND(AH12="erreur clé ZSNC",A12="ZSNC"),0,1))</f>
        <v>0</v>
      </c>
      <c r="AJ12" s="9">
        <f>IF(AND(A12="ZSNC",N12="ZM  ",H12=0),0,IF(AND(A12="    ",N12="ZM  ",H12=0),0,IF(AND(A12="ZSNC",N12="ZL  ",H12=99.9),0,IF(AND(A12="    ",N12="ZL  ",H12=0),0,1))))</f>
        <v>0</v>
      </c>
      <c r="AK12" s="9">
        <f>IF(AND(A12="ZSNC",N12="ZM  ",L12="          "),0,IF(AND(A12="    ",N12="ZM  ",L12="          "),0,IF(AND(A12="ZSNC",N12="ZL  ",L12=1),0,IF(AND(A12="    ",N12="ZL  ",L12=2),0,1))))</f>
        <v>0</v>
      </c>
      <c r="AL12" s="9">
        <f>IF(AND(N12="ZM  ",J12+K12=0),0,IF(AND(N12="ZL  ",J12-K12=0),0,1))</f>
        <v>0</v>
      </c>
      <c r="AM12" s="10">
        <f>IF(AND(N12="ZM  ",J12+K12=0),0,IF(AND(A12="ZSNC",N12="ZL  ",J12&lt;=56,K12&lt;=56),0,IF(AND(A12="    ",N12="ZL  ",J12=150,K12=150),0,1)))</f>
        <v>0</v>
      </c>
      <c r="AN12" s="6">
        <f ca="1">IF(F12="S   ",0,(SUM(AI12:AM12)))</f>
        <v>0</v>
      </c>
      <c r="AP12" s="11">
        <f>IF(AND(N12="ZM  ",H12=0),0,IF(AND(A12="    ",N12="ZL  ",H12=0),0,IF(AND(A12="ZSNC",N12="ZL  ",H12=99.9),0,1)))</f>
        <v>0</v>
      </c>
      <c r="AQ12" s="12">
        <f>IF(AND(N12="ZM  ",L12="          "),0,IF(AND(A12="ZSNC",N12="ZL  ",L12=2),0,IF(AND(A12="    ",N12="ZL  ",L12=1),0,1)))</f>
        <v>0</v>
      </c>
      <c r="AR12" s="12">
        <f>IF(AND(N12="ZM  ",J12+K12=0),0,IF(AND(N12="ZL  ",J12-K12=0),0,1))</f>
        <v>0</v>
      </c>
      <c r="AS12" s="13">
        <f>IF(AND(N12="ZM  ",J12+K12=0),0,IF(AND(A12="ZSNC",N12="ZL  ",J12&lt;=56,K12&lt;=56),0,IF(AND(A12="    ",N12="ZL  ",J12=150,K12=150),0,1)))</f>
        <v>0</v>
      </c>
      <c r="AT12" s="6">
        <f>IF(F12="S   ",0,SUM(AP12:AS12))</f>
        <v>0</v>
      </c>
      <c r="AU12" s="7">
        <f t="shared" ca="1" si="4"/>
        <v>0</v>
      </c>
    </row>
    <row r="13" spans="1:47" x14ac:dyDescent="0.25">
      <c r="A13" s="15" t="s">
        <v>347</v>
      </c>
      <c r="B13" s="15">
        <v>4600002731</v>
      </c>
      <c r="C13" s="15">
        <v>20</v>
      </c>
      <c r="D13" s="17">
        <v>39825</v>
      </c>
      <c r="E13" s="17">
        <v>39846</v>
      </c>
      <c r="F13" s="18" t="s">
        <v>347</v>
      </c>
      <c r="G13" s="15">
        <v>759</v>
      </c>
      <c r="H13" s="15">
        <v>0</v>
      </c>
      <c r="I13" s="15" t="s">
        <v>48</v>
      </c>
      <c r="J13" s="15">
        <v>0</v>
      </c>
      <c r="K13" s="15">
        <v>0</v>
      </c>
      <c r="L13" s="15" t="s">
        <v>30</v>
      </c>
      <c r="M13" s="15">
        <v>2</v>
      </c>
      <c r="N13" s="15" t="s">
        <v>31</v>
      </c>
      <c r="O13" s="15">
        <v>46489</v>
      </c>
      <c r="P13" s="15" t="s">
        <v>27</v>
      </c>
      <c r="Q13" s="15" t="s">
        <v>27</v>
      </c>
      <c r="R13" s="15" t="s">
        <v>32</v>
      </c>
      <c r="S13" s="15" t="s">
        <v>49</v>
      </c>
      <c r="T13" s="15" t="s">
        <v>37</v>
      </c>
      <c r="U13" s="15" t="s">
        <v>38</v>
      </c>
      <c r="V13" s="15">
        <v>1</v>
      </c>
      <c r="W13" s="15" t="s">
        <v>35</v>
      </c>
      <c r="X13" s="15">
        <v>1</v>
      </c>
      <c r="Y13" s="15" t="s">
        <v>35</v>
      </c>
      <c r="Z13" s="15">
        <v>1</v>
      </c>
      <c r="AA13" s="15" t="s">
        <v>35</v>
      </c>
      <c r="AB13" s="15">
        <v>1</v>
      </c>
      <c r="AC13" s="15" t="s">
        <v>35</v>
      </c>
      <c r="AD13" s="15">
        <f>IF(N13="ZM  ",V13-Z13,X13-Z13)</f>
        <v>0</v>
      </c>
      <c r="AE13" s="22">
        <f t="shared" ca="1" si="0"/>
        <v>0</v>
      </c>
      <c r="AF13" s="22">
        <f t="shared" ca="1" si="1"/>
        <v>10</v>
      </c>
      <c r="AG13" s="22">
        <f t="shared" ca="1" si="2"/>
        <v>0</v>
      </c>
      <c r="AH13" s="15" t="str">
        <f t="shared" ca="1" si="3"/>
        <v>ok</v>
      </c>
      <c r="AI13" s="8">
        <f ca="1">IF(AH13="ok",0,IF(AND(AH13="erreur clé ZSNC",A13="ZSNC"),0,1))</f>
        <v>0</v>
      </c>
      <c r="AJ13" s="9">
        <f>IF(AND(A13="ZSNC",N13="ZM  ",H13=0),0,IF(AND(A13="    ",N13="ZM  ",H13=0),0,IF(AND(A13="ZSNC",N13="ZL  ",H13=99.9),0,IF(AND(A13="    ",N13="ZL  ",H13=0),0,1))))</f>
        <v>0</v>
      </c>
      <c r="AK13" s="9">
        <f>IF(AND(A13="ZSNC",N13="ZM  ",L13="          "),0,IF(AND(A13="    ",N13="ZM  ",L13="          "),0,IF(AND(A13="ZSNC",N13="ZL  ",L13=1),0,IF(AND(A13="    ",N13="ZL  ",L13=2),0,1))))</f>
        <v>0</v>
      </c>
      <c r="AL13" s="9">
        <f>IF(AND(N13="ZM  ",J13+K13=0),0,IF(AND(N13="ZL  ",J13-K13=0),0,1))</f>
        <v>0</v>
      </c>
      <c r="AM13" s="10">
        <f>IF(AND(N13="ZM  ",J13+K13=0),0,IF(AND(A13="ZSNC",N13="ZL  ",J13&lt;=56,K13&lt;=56),0,IF(AND(A13="    ",N13="ZL  ",J13=150,K13=150),0,1)))</f>
        <v>0</v>
      </c>
      <c r="AN13" s="6">
        <f ca="1">IF(F13="S   ",0,(SUM(AI13:AM13)))</f>
        <v>0</v>
      </c>
      <c r="AP13" s="11">
        <f>IF(AND(N13="ZM  ",H13=0),0,IF(AND(A13="    ",N13="ZL  ",H13=0),0,IF(AND(A13="ZSNC",N13="ZL  ",H13=99.9),0,1)))</f>
        <v>0</v>
      </c>
      <c r="AQ13" s="12">
        <f>IF(AND(N13="ZM  ",L13="          "),0,IF(AND(A13="ZSNC",N13="ZL  ",L13=2),0,IF(AND(A13="    ",N13="ZL  ",L13=1),0,1)))</f>
        <v>0</v>
      </c>
      <c r="AR13" s="12">
        <f>IF(AND(N13="ZM  ",J13+K13=0),0,IF(AND(N13="ZL  ",J13-K13=0),0,1))</f>
        <v>0</v>
      </c>
      <c r="AS13" s="13">
        <f>IF(AND(N13="ZM  ",J13+K13=0),0,IF(AND(A13="ZSNC",N13="ZL  ",J13&lt;=56,K13&lt;=56),0,IF(AND(A13="    ",N13="ZL  ",J13=150,K13=150),0,1)))</f>
        <v>0</v>
      </c>
      <c r="AT13" s="6">
        <f>IF(F13="S   ",0,SUM(AP13:AS13))</f>
        <v>0</v>
      </c>
      <c r="AU13" s="7">
        <f t="shared" ca="1" si="4"/>
        <v>0</v>
      </c>
    </row>
    <row r="14" spans="1:47" x14ac:dyDescent="0.25">
      <c r="A14" s="15" t="s">
        <v>347</v>
      </c>
      <c r="B14" s="15">
        <v>4600002731</v>
      </c>
      <c r="C14" s="15">
        <v>30</v>
      </c>
      <c r="D14" s="17">
        <v>39825</v>
      </c>
      <c r="E14" s="17">
        <v>39846</v>
      </c>
      <c r="F14" s="18" t="s">
        <v>347</v>
      </c>
      <c r="G14" s="15">
        <v>759</v>
      </c>
      <c r="H14" s="15">
        <v>0</v>
      </c>
      <c r="I14" s="15" t="s">
        <v>48</v>
      </c>
      <c r="J14" s="15">
        <v>0</v>
      </c>
      <c r="K14" s="15">
        <v>0</v>
      </c>
      <c r="L14" s="15" t="s">
        <v>30</v>
      </c>
      <c r="M14" s="15">
        <v>2</v>
      </c>
      <c r="N14" s="15" t="s">
        <v>31</v>
      </c>
      <c r="O14" s="15">
        <v>46489</v>
      </c>
      <c r="P14" s="15" t="s">
        <v>27</v>
      </c>
      <c r="Q14" s="15" t="s">
        <v>27</v>
      </c>
      <c r="R14" s="15" t="s">
        <v>32</v>
      </c>
      <c r="S14" s="15" t="s">
        <v>49</v>
      </c>
      <c r="T14" s="15" t="s">
        <v>37</v>
      </c>
      <c r="U14" s="15" t="s">
        <v>38</v>
      </c>
      <c r="V14" s="15">
        <v>1</v>
      </c>
      <c r="W14" s="15" t="s">
        <v>35</v>
      </c>
      <c r="X14" s="15">
        <v>1</v>
      </c>
      <c r="Y14" s="15" t="s">
        <v>35</v>
      </c>
      <c r="Z14" s="15">
        <v>1</v>
      </c>
      <c r="AA14" s="15" t="s">
        <v>35</v>
      </c>
      <c r="AB14" s="15">
        <v>1</v>
      </c>
      <c r="AC14" s="15" t="s">
        <v>35</v>
      </c>
      <c r="AD14" s="15">
        <f>IF(N14="ZM  ",V14-Z14,X14-Z14)</f>
        <v>0</v>
      </c>
      <c r="AE14" s="22">
        <f t="shared" ca="1" si="0"/>
        <v>0</v>
      </c>
      <c r="AF14" s="22">
        <f t="shared" ca="1" si="1"/>
        <v>10</v>
      </c>
      <c r="AG14" s="22">
        <f t="shared" ca="1" si="2"/>
        <v>0</v>
      </c>
      <c r="AH14" s="15" t="str">
        <f t="shared" ca="1" si="3"/>
        <v>ok</v>
      </c>
      <c r="AI14" s="8">
        <f ca="1">IF(AH14="ok",0,IF(AND(AH14="erreur clé ZSNC",A14="ZSNC"),0,1))</f>
        <v>0</v>
      </c>
      <c r="AJ14" s="9">
        <f>IF(AND(A14="ZSNC",N14="ZM  ",H14=0),0,IF(AND(A14="    ",N14="ZM  ",H14=0),0,IF(AND(A14="ZSNC",N14="ZL  ",H14=99.9),0,IF(AND(A14="    ",N14="ZL  ",H14=0),0,1))))</f>
        <v>0</v>
      </c>
      <c r="AK14" s="9">
        <f>IF(AND(A14="ZSNC",N14="ZM  ",L14="          "),0,IF(AND(A14="    ",N14="ZM  ",L14="          "),0,IF(AND(A14="ZSNC",N14="ZL  ",L14=1),0,IF(AND(A14="    ",N14="ZL  ",L14=2),0,1))))</f>
        <v>0</v>
      </c>
      <c r="AL14" s="9">
        <f>IF(AND(N14="ZM  ",J14+K14=0),0,IF(AND(N14="ZL  ",J14-K14=0),0,1))</f>
        <v>0</v>
      </c>
      <c r="AM14" s="10">
        <f>IF(AND(N14="ZM  ",J14+K14=0),0,IF(AND(A14="ZSNC",N14="ZL  ",J14&lt;=56,K14&lt;=56),0,IF(AND(A14="    ",N14="ZL  ",J14=150,K14=150),0,1)))</f>
        <v>0</v>
      </c>
      <c r="AN14" s="6">
        <f ca="1">IF(F14="S   ",0,(SUM(AI14:AM14)))</f>
        <v>0</v>
      </c>
      <c r="AP14" s="11">
        <f>IF(AND(N14="ZM  ",H14=0),0,IF(AND(A14="    ",N14="ZL  ",H14=0),0,IF(AND(A14="ZSNC",N14="ZL  ",H14=99.9),0,1)))</f>
        <v>0</v>
      </c>
      <c r="AQ14" s="12">
        <f>IF(AND(N14="ZM  ",L14="          "),0,IF(AND(A14="ZSNC",N14="ZL  ",L14=2),0,IF(AND(A14="    ",N14="ZL  ",L14=1),0,1)))</f>
        <v>0</v>
      </c>
      <c r="AR14" s="12">
        <f>IF(AND(N14="ZM  ",J14+K14=0),0,IF(AND(N14="ZL  ",J14-K14=0),0,1))</f>
        <v>0</v>
      </c>
      <c r="AS14" s="13">
        <f>IF(AND(N14="ZM  ",J14+K14=0),0,IF(AND(A14="ZSNC",N14="ZL  ",J14&lt;=56,K14&lt;=56),0,IF(AND(A14="    ",N14="ZL  ",J14=150,K14=150),0,1)))</f>
        <v>0</v>
      </c>
      <c r="AT14" s="6">
        <f>IF(F14="S   ",0,SUM(AP14:AS14))</f>
        <v>0</v>
      </c>
      <c r="AU14" s="7">
        <f t="shared" ca="1" si="4"/>
        <v>0</v>
      </c>
    </row>
    <row r="15" spans="1:47" x14ac:dyDescent="0.25">
      <c r="A15" s="15" t="s">
        <v>347</v>
      </c>
      <c r="B15" s="15">
        <v>4600002731</v>
      </c>
      <c r="C15" s="15">
        <v>40</v>
      </c>
      <c r="D15" s="17">
        <v>39825</v>
      </c>
      <c r="E15" s="17">
        <v>39846</v>
      </c>
      <c r="F15" s="18" t="s">
        <v>347</v>
      </c>
      <c r="G15" s="15">
        <v>759</v>
      </c>
      <c r="H15" s="15">
        <v>0</v>
      </c>
      <c r="I15" s="15" t="s">
        <v>48</v>
      </c>
      <c r="J15" s="15">
        <v>0</v>
      </c>
      <c r="K15" s="15">
        <v>0</v>
      </c>
      <c r="L15" s="15" t="s">
        <v>30</v>
      </c>
      <c r="M15" s="15">
        <v>2</v>
      </c>
      <c r="N15" s="15" t="s">
        <v>31</v>
      </c>
      <c r="O15" s="15">
        <v>46489</v>
      </c>
      <c r="P15" s="15" t="s">
        <v>27</v>
      </c>
      <c r="Q15" s="15" t="s">
        <v>27</v>
      </c>
      <c r="R15" s="15" t="s">
        <v>32</v>
      </c>
      <c r="S15" s="15" t="s">
        <v>49</v>
      </c>
      <c r="T15" s="15" t="s">
        <v>37</v>
      </c>
      <c r="U15" s="15" t="s">
        <v>38</v>
      </c>
      <c r="V15" s="15">
        <v>1</v>
      </c>
      <c r="W15" s="15" t="s">
        <v>35</v>
      </c>
      <c r="X15" s="15">
        <v>1</v>
      </c>
      <c r="Y15" s="15" t="s">
        <v>35</v>
      </c>
      <c r="Z15" s="15">
        <v>1</v>
      </c>
      <c r="AA15" s="15" t="s">
        <v>35</v>
      </c>
      <c r="AB15" s="15">
        <v>1</v>
      </c>
      <c r="AC15" s="15" t="s">
        <v>35</v>
      </c>
      <c r="AD15" s="15">
        <f>IF(N15="ZM  ",V15-Z15,X15-Z15)</f>
        <v>0</v>
      </c>
      <c r="AE15" s="22">
        <f t="shared" ca="1" si="0"/>
        <v>0</v>
      </c>
      <c r="AF15" s="22">
        <f t="shared" ca="1" si="1"/>
        <v>10</v>
      </c>
      <c r="AG15" s="22">
        <f t="shared" ca="1" si="2"/>
        <v>0</v>
      </c>
      <c r="AH15" s="15" t="str">
        <f t="shared" ca="1" si="3"/>
        <v>ok</v>
      </c>
      <c r="AI15" s="8">
        <f ca="1">IF(AH15="ok",0,IF(AND(AH15="erreur clé ZSNC",A15="ZSNC"),0,1))</f>
        <v>0</v>
      </c>
      <c r="AJ15" s="9">
        <f>IF(AND(A15="ZSNC",N15="ZM  ",H15=0),0,IF(AND(A15="    ",N15="ZM  ",H15=0),0,IF(AND(A15="ZSNC",N15="ZL  ",H15=99.9),0,IF(AND(A15="    ",N15="ZL  ",H15=0),0,1))))</f>
        <v>0</v>
      </c>
      <c r="AK15" s="9">
        <f>IF(AND(A15="ZSNC",N15="ZM  ",L15="          "),0,IF(AND(A15="    ",N15="ZM  ",L15="          "),0,IF(AND(A15="ZSNC",N15="ZL  ",L15=1),0,IF(AND(A15="    ",N15="ZL  ",L15=2),0,1))))</f>
        <v>0</v>
      </c>
      <c r="AL15" s="9">
        <f>IF(AND(N15="ZM  ",J15+K15=0),0,IF(AND(N15="ZL  ",J15-K15=0),0,1))</f>
        <v>0</v>
      </c>
      <c r="AM15" s="10">
        <f>IF(AND(N15="ZM  ",J15+K15=0),0,IF(AND(A15="ZSNC",N15="ZL  ",J15&lt;=56,K15&lt;=56),0,IF(AND(A15="    ",N15="ZL  ",J15=150,K15=150),0,1)))</f>
        <v>0</v>
      </c>
      <c r="AN15" s="6">
        <f ca="1">IF(F15="S   ",0,(SUM(AI15:AM15)))</f>
        <v>0</v>
      </c>
      <c r="AP15" s="11">
        <f>IF(AND(N15="ZM  ",H15=0),0,IF(AND(A15="    ",N15="ZL  ",H15=0),0,IF(AND(A15="ZSNC",N15="ZL  ",H15=99.9),0,1)))</f>
        <v>0</v>
      </c>
      <c r="AQ15" s="12">
        <f>IF(AND(N15="ZM  ",L15="          "),0,IF(AND(A15="ZSNC",N15="ZL  ",L15=2),0,IF(AND(A15="    ",N15="ZL  ",L15=1),0,1)))</f>
        <v>0</v>
      </c>
      <c r="AR15" s="12">
        <f>IF(AND(N15="ZM  ",J15+K15=0),0,IF(AND(N15="ZL  ",J15-K15=0),0,1))</f>
        <v>0</v>
      </c>
      <c r="AS15" s="13">
        <f>IF(AND(N15="ZM  ",J15+K15=0),0,IF(AND(A15="ZSNC",N15="ZL  ",J15&lt;=56,K15&lt;=56),0,IF(AND(A15="    ",N15="ZL  ",J15=150,K15=150),0,1)))</f>
        <v>0</v>
      </c>
      <c r="AT15" s="6">
        <f>IF(F15="S   ",0,SUM(AP15:AS15))</f>
        <v>0</v>
      </c>
      <c r="AU15" s="7">
        <f t="shared" ca="1" si="4"/>
        <v>0</v>
      </c>
    </row>
    <row r="16" spans="1:47" x14ac:dyDescent="0.25">
      <c r="A16" s="15" t="s">
        <v>347</v>
      </c>
      <c r="B16" s="15">
        <v>4600002731</v>
      </c>
      <c r="C16" s="15">
        <v>50</v>
      </c>
      <c r="D16" s="17">
        <v>39825</v>
      </c>
      <c r="E16" s="17">
        <v>39846</v>
      </c>
      <c r="F16" s="18" t="s">
        <v>347</v>
      </c>
      <c r="G16" s="15">
        <v>759</v>
      </c>
      <c r="H16" s="15">
        <v>0</v>
      </c>
      <c r="I16" s="15" t="s">
        <v>48</v>
      </c>
      <c r="J16" s="15">
        <v>0</v>
      </c>
      <c r="K16" s="15">
        <v>0</v>
      </c>
      <c r="L16" s="15" t="s">
        <v>30</v>
      </c>
      <c r="M16" s="15">
        <v>2</v>
      </c>
      <c r="N16" s="15" t="s">
        <v>31</v>
      </c>
      <c r="O16" s="15">
        <v>46489</v>
      </c>
      <c r="P16" s="15" t="s">
        <v>27</v>
      </c>
      <c r="Q16" s="15" t="s">
        <v>27</v>
      </c>
      <c r="R16" s="15" t="s">
        <v>32</v>
      </c>
      <c r="S16" s="15" t="s">
        <v>49</v>
      </c>
      <c r="T16" s="15" t="s">
        <v>37</v>
      </c>
      <c r="U16" s="15" t="s">
        <v>38</v>
      </c>
      <c r="V16" s="15">
        <v>1</v>
      </c>
      <c r="W16" s="15" t="s">
        <v>35</v>
      </c>
      <c r="X16" s="15">
        <v>1</v>
      </c>
      <c r="Y16" s="15" t="s">
        <v>35</v>
      </c>
      <c r="Z16" s="15">
        <v>1</v>
      </c>
      <c r="AA16" s="15" t="s">
        <v>35</v>
      </c>
      <c r="AB16" s="15">
        <v>1</v>
      </c>
      <c r="AC16" s="15" t="s">
        <v>35</v>
      </c>
      <c r="AD16" s="15">
        <f>IF(N16="ZM  ",V16-Z16,X16-Z16)</f>
        <v>0</v>
      </c>
      <c r="AE16" s="22">
        <f t="shared" ca="1" si="0"/>
        <v>0</v>
      </c>
      <c r="AF16" s="22">
        <f t="shared" ca="1" si="1"/>
        <v>10</v>
      </c>
      <c r="AG16" s="22">
        <f t="shared" ca="1" si="2"/>
        <v>0</v>
      </c>
      <c r="AH16" s="15" t="str">
        <f t="shared" ca="1" si="3"/>
        <v>ok</v>
      </c>
      <c r="AI16" s="8">
        <f ca="1">IF(AH16="ok",0,IF(AND(AH16="erreur clé ZSNC",A16="ZSNC"),0,1))</f>
        <v>0</v>
      </c>
      <c r="AJ16" s="9">
        <f>IF(AND(A16="ZSNC",N16="ZM  ",H16=0),0,IF(AND(A16="    ",N16="ZM  ",H16=0),0,IF(AND(A16="ZSNC",N16="ZL  ",H16=99.9),0,IF(AND(A16="    ",N16="ZL  ",H16=0),0,1))))</f>
        <v>0</v>
      </c>
      <c r="AK16" s="9">
        <f>IF(AND(A16="ZSNC",N16="ZM  ",L16="          "),0,IF(AND(A16="    ",N16="ZM  ",L16="          "),0,IF(AND(A16="ZSNC",N16="ZL  ",L16=1),0,IF(AND(A16="    ",N16="ZL  ",L16=2),0,1))))</f>
        <v>0</v>
      </c>
      <c r="AL16" s="9">
        <f>IF(AND(N16="ZM  ",J16+K16=0),0,IF(AND(N16="ZL  ",J16-K16=0),0,1))</f>
        <v>0</v>
      </c>
      <c r="AM16" s="10">
        <f>IF(AND(N16="ZM  ",J16+K16=0),0,IF(AND(A16="ZSNC",N16="ZL  ",J16&lt;=56,K16&lt;=56),0,IF(AND(A16="    ",N16="ZL  ",J16=150,K16=150),0,1)))</f>
        <v>0</v>
      </c>
      <c r="AN16" s="6">
        <f ca="1">IF(F16="S   ",0,(SUM(AI16:AM16)))</f>
        <v>0</v>
      </c>
      <c r="AP16" s="11">
        <f>IF(AND(N16="ZM  ",H16=0),0,IF(AND(A16="    ",N16="ZL  ",H16=0),0,IF(AND(A16="ZSNC",N16="ZL  ",H16=99.9),0,1)))</f>
        <v>0</v>
      </c>
      <c r="AQ16" s="12">
        <f>IF(AND(N16="ZM  ",L16="          "),0,IF(AND(A16="ZSNC",N16="ZL  ",L16=2),0,IF(AND(A16="    ",N16="ZL  ",L16=1),0,1)))</f>
        <v>0</v>
      </c>
      <c r="AR16" s="12">
        <f>IF(AND(N16="ZM  ",J16+K16=0),0,IF(AND(N16="ZL  ",J16-K16=0),0,1))</f>
        <v>0</v>
      </c>
      <c r="AS16" s="13">
        <f>IF(AND(N16="ZM  ",J16+K16=0),0,IF(AND(A16="ZSNC",N16="ZL  ",J16&lt;=56,K16&lt;=56),0,IF(AND(A16="    ",N16="ZL  ",J16=150,K16=150),0,1)))</f>
        <v>0</v>
      </c>
      <c r="AT16" s="6">
        <f>IF(F16="S   ",0,SUM(AP16:AS16))</f>
        <v>0</v>
      </c>
      <c r="AU16" s="7">
        <f t="shared" ca="1" si="4"/>
        <v>0</v>
      </c>
    </row>
    <row r="17" spans="1:47" x14ac:dyDescent="0.25">
      <c r="A17" s="15" t="s">
        <v>347</v>
      </c>
      <c r="B17" s="15">
        <v>4600002731</v>
      </c>
      <c r="C17" s="15">
        <v>60</v>
      </c>
      <c r="D17" s="17">
        <v>39825</v>
      </c>
      <c r="E17" s="17">
        <v>39846</v>
      </c>
      <c r="F17" s="18" t="s">
        <v>347</v>
      </c>
      <c r="G17" s="15">
        <v>759</v>
      </c>
      <c r="H17" s="15">
        <v>0</v>
      </c>
      <c r="I17" s="15" t="s">
        <v>48</v>
      </c>
      <c r="J17" s="15">
        <v>0</v>
      </c>
      <c r="K17" s="15">
        <v>0</v>
      </c>
      <c r="L17" s="15" t="s">
        <v>30</v>
      </c>
      <c r="M17" s="15">
        <v>2</v>
      </c>
      <c r="N17" s="15" t="s">
        <v>31</v>
      </c>
      <c r="O17" s="15">
        <v>46489</v>
      </c>
      <c r="P17" s="15" t="s">
        <v>27</v>
      </c>
      <c r="Q17" s="15" t="s">
        <v>27</v>
      </c>
      <c r="R17" s="15" t="s">
        <v>32</v>
      </c>
      <c r="S17" s="15" t="s">
        <v>49</v>
      </c>
      <c r="T17" s="15" t="s">
        <v>37</v>
      </c>
      <c r="U17" s="15" t="s">
        <v>38</v>
      </c>
      <c r="V17" s="15">
        <v>1</v>
      </c>
      <c r="W17" s="15" t="s">
        <v>35</v>
      </c>
      <c r="X17" s="15">
        <v>1</v>
      </c>
      <c r="Y17" s="15" t="s">
        <v>35</v>
      </c>
      <c r="Z17" s="15">
        <v>1</v>
      </c>
      <c r="AA17" s="15" t="s">
        <v>35</v>
      </c>
      <c r="AB17" s="15">
        <v>1</v>
      </c>
      <c r="AC17" s="15" t="s">
        <v>35</v>
      </c>
      <c r="AD17" s="15">
        <f>IF(N17="ZM  ",V17-Z17,X17-Z17)</f>
        <v>0</v>
      </c>
      <c r="AE17" s="22">
        <f t="shared" ca="1" si="0"/>
        <v>0</v>
      </c>
      <c r="AF17" s="22">
        <f t="shared" ca="1" si="1"/>
        <v>10</v>
      </c>
      <c r="AG17" s="22">
        <f t="shared" ca="1" si="2"/>
        <v>0</v>
      </c>
      <c r="AH17" s="15" t="str">
        <f t="shared" ca="1" si="3"/>
        <v>ok</v>
      </c>
      <c r="AI17" s="8">
        <f ca="1">IF(AH17="ok",0,IF(AND(AH17="erreur clé ZSNC",A17="ZSNC"),0,1))</f>
        <v>0</v>
      </c>
      <c r="AJ17" s="9">
        <f>IF(AND(A17="ZSNC",N17="ZM  ",H17=0),0,IF(AND(A17="    ",N17="ZM  ",H17=0),0,IF(AND(A17="ZSNC",N17="ZL  ",H17=99.9),0,IF(AND(A17="    ",N17="ZL  ",H17=0),0,1))))</f>
        <v>0</v>
      </c>
      <c r="AK17" s="9">
        <f>IF(AND(A17="ZSNC",N17="ZM  ",L17="          "),0,IF(AND(A17="    ",N17="ZM  ",L17="          "),0,IF(AND(A17="ZSNC",N17="ZL  ",L17=1),0,IF(AND(A17="    ",N17="ZL  ",L17=2),0,1))))</f>
        <v>0</v>
      </c>
      <c r="AL17" s="9">
        <f>IF(AND(N17="ZM  ",J17+K17=0),0,IF(AND(N17="ZL  ",J17-K17=0),0,1))</f>
        <v>0</v>
      </c>
      <c r="AM17" s="10">
        <f>IF(AND(N17="ZM  ",J17+K17=0),0,IF(AND(A17="ZSNC",N17="ZL  ",J17&lt;=56,K17&lt;=56),0,IF(AND(A17="    ",N17="ZL  ",J17=150,K17=150),0,1)))</f>
        <v>0</v>
      </c>
      <c r="AN17" s="6">
        <f ca="1">IF(F17="S   ",0,(SUM(AI17:AM17)))</f>
        <v>0</v>
      </c>
      <c r="AP17" s="11">
        <f>IF(AND(N17="ZM  ",H17=0),0,IF(AND(A17="    ",N17="ZL  ",H17=0),0,IF(AND(A17="ZSNC",N17="ZL  ",H17=99.9),0,1)))</f>
        <v>0</v>
      </c>
      <c r="AQ17" s="12">
        <f>IF(AND(N17="ZM  ",L17="          "),0,IF(AND(A17="ZSNC",N17="ZL  ",L17=2),0,IF(AND(A17="    ",N17="ZL  ",L17=1),0,1)))</f>
        <v>0</v>
      </c>
      <c r="AR17" s="12">
        <f>IF(AND(N17="ZM  ",J17+K17=0),0,IF(AND(N17="ZL  ",J17-K17=0),0,1))</f>
        <v>0</v>
      </c>
      <c r="AS17" s="13">
        <f>IF(AND(N17="ZM  ",J17+K17=0),0,IF(AND(A17="ZSNC",N17="ZL  ",J17&lt;=56,K17&lt;=56),0,IF(AND(A17="    ",N17="ZL  ",J17=150,K17=150),0,1)))</f>
        <v>0</v>
      </c>
      <c r="AT17" s="6">
        <f>IF(F17="S   ",0,SUM(AP17:AS17))</f>
        <v>0</v>
      </c>
      <c r="AU17" s="7">
        <f t="shared" ca="1" si="4"/>
        <v>0</v>
      </c>
    </row>
    <row r="18" spans="1:47" x14ac:dyDescent="0.25">
      <c r="A18" s="15" t="s">
        <v>347</v>
      </c>
      <c r="B18" s="15">
        <v>4600002731</v>
      </c>
      <c r="C18" s="15">
        <v>70</v>
      </c>
      <c r="D18" s="17">
        <v>39825</v>
      </c>
      <c r="E18" s="17">
        <v>39958</v>
      </c>
      <c r="F18" s="18" t="s">
        <v>347</v>
      </c>
      <c r="G18" s="15">
        <v>759</v>
      </c>
      <c r="H18" s="15">
        <v>0</v>
      </c>
      <c r="I18" s="15" t="s">
        <v>50</v>
      </c>
      <c r="J18" s="15">
        <v>0</v>
      </c>
      <c r="K18" s="15">
        <v>0</v>
      </c>
      <c r="L18" s="15" t="s">
        <v>30</v>
      </c>
      <c r="M18" s="15">
        <v>2</v>
      </c>
      <c r="N18" s="15" t="s">
        <v>31</v>
      </c>
      <c r="O18" s="15">
        <v>46489</v>
      </c>
      <c r="P18" s="15" t="s">
        <v>27</v>
      </c>
      <c r="Q18" s="15" t="s">
        <v>27</v>
      </c>
      <c r="R18" s="15" t="s">
        <v>32</v>
      </c>
      <c r="S18" s="15" t="s">
        <v>49</v>
      </c>
      <c r="T18" s="15" t="s">
        <v>37</v>
      </c>
      <c r="U18" s="15" t="s">
        <v>38</v>
      </c>
      <c r="V18" s="15">
        <v>1</v>
      </c>
      <c r="W18" s="15" t="s">
        <v>35</v>
      </c>
      <c r="X18" s="15">
        <v>1</v>
      </c>
      <c r="Y18" s="15" t="s">
        <v>35</v>
      </c>
      <c r="Z18" s="15">
        <v>1</v>
      </c>
      <c r="AA18" s="15" t="s">
        <v>35</v>
      </c>
      <c r="AB18" s="15">
        <v>1</v>
      </c>
      <c r="AC18" s="15" t="s">
        <v>35</v>
      </c>
      <c r="AD18" s="15">
        <f>IF(N18="ZM  ",V18-Z18,X18-Z18)</f>
        <v>0</v>
      </c>
      <c r="AE18" s="22">
        <f t="shared" ca="1" si="0"/>
        <v>0</v>
      </c>
      <c r="AF18" s="22">
        <f t="shared" ca="1" si="1"/>
        <v>10</v>
      </c>
      <c r="AG18" s="22">
        <f t="shared" ca="1" si="2"/>
        <v>0</v>
      </c>
      <c r="AH18" s="15" t="str">
        <f t="shared" ca="1" si="3"/>
        <v>ok</v>
      </c>
      <c r="AI18" s="8">
        <f ca="1">IF(AH18="ok",0,IF(AND(AH18="erreur clé ZSNC",A18="ZSNC"),0,1))</f>
        <v>0</v>
      </c>
      <c r="AJ18" s="9">
        <f>IF(AND(A18="ZSNC",N18="ZM  ",H18=0),0,IF(AND(A18="    ",N18="ZM  ",H18=0),0,IF(AND(A18="ZSNC",N18="ZL  ",H18=99.9),0,IF(AND(A18="    ",N18="ZL  ",H18=0),0,1))))</f>
        <v>0</v>
      </c>
      <c r="AK18" s="9">
        <f>IF(AND(A18="ZSNC",N18="ZM  ",L18="          "),0,IF(AND(A18="    ",N18="ZM  ",L18="          "),0,IF(AND(A18="ZSNC",N18="ZL  ",L18=1),0,IF(AND(A18="    ",N18="ZL  ",L18=2),0,1))))</f>
        <v>0</v>
      </c>
      <c r="AL18" s="9">
        <f>IF(AND(N18="ZM  ",J18+K18=0),0,IF(AND(N18="ZL  ",J18-K18=0),0,1))</f>
        <v>0</v>
      </c>
      <c r="AM18" s="10">
        <f>IF(AND(N18="ZM  ",J18+K18=0),0,IF(AND(A18="ZSNC",N18="ZL  ",J18&lt;=56,K18&lt;=56),0,IF(AND(A18="    ",N18="ZL  ",J18=150,K18=150),0,1)))</f>
        <v>0</v>
      </c>
      <c r="AN18" s="6">
        <f ca="1">IF(F18="S   ",0,(SUM(AI18:AM18)))</f>
        <v>0</v>
      </c>
      <c r="AP18" s="11">
        <f>IF(AND(N18="ZM  ",H18=0),0,IF(AND(A18="    ",N18="ZL  ",H18=0),0,IF(AND(A18="ZSNC",N18="ZL  ",H18=99.9),0,1)))</f>
        <v>0</v>
      </c>
      <c r="AQ18" s="12">
        <f>IF(AND(N18="ZM  ",L18="          "),0,IF(AND(A18="ZSNC",N18="ZL  ",L18=2),0,IF(AND(A18="    ",N18="ZL  ",L18=1),0,1)))</f>
        <v>0</v>
      </c>
      <c r="AR18" s="12">
        <f>IF(AND(N18="ZM  ",J18+K18=0),0,IF(AND(N18="ZL  ",J18-K18=0),0,1))</f>
        <v>0</v>
      </c>
      <c r="AS18" s="13">
        <f>IF(AND(N18="ZM  ",J18+K18=0),0,IF(AND(A18="ZSNC",N18="ZL  ",J18&lt;=56,K18&lt;=56),0,IF(AND(A18="    ",N18="ZL  ",J18=150,K18=150),0,1)))</f>
        <v>0</v>
      </c>
      <c r="AT18" s="6">
        <f>IF(F18="S   ",0,SUM(AP18:AS18))</f>
        <v>0</v>
      </c>
      <c r="AU18" s="7">
        <f t="shared" ca="1" si="4"/>
        <v>0</v>
      </c>
    </row>
    <row r="19" spans="1:47" x14ac:dyDescent="0.25">
      <c r="A19" s="15" t="s">
        <v>347</v>
      </c>
      <c r="B19" s="15">
        <v>4600002731</v>
      </c>
      <c r="C19" s="15">
        <v>80</v>
      </c>
      <c r="D19" s="17">
        <v>39825</v>
      </c>
      <c r="E19" s="17">
        <v>40148</v>
      </c>
      <c r="F19" s="18" t="s">
        <v>347</v>
      </c>
      <c r="G19" s="15">
        <v>759</v>
      </c>
      <c r="H19" s="15">
        <v>0</v>
      </c>
      <c r="I19" s="15" t="s">
        <v>51</v>
      </c>
      <c r="J19" s="15">
        <v>0</v>
      </c>
      <c r="K19" s="15">
        <v>0</v>
      </c>
      <c r="L19" s="15" t="s">
        <v>30</v>
      </c>
      <c r="M19" s="15">
        <v>2</v>
      </c>
      <c r="N19" s="15" t="s">
        <v>31</v>
      </c>
      <c r="O19" s="15">
        <v>46489</v>
      </c>
      <c r="P19" s="15" t="s">
        <v>27</v>
      </c>
      <c r="Q19" s="15" t="s">
        <v>27</v>
      </c>
      <c r="R19" s="15" t="s">
        <v>32</v>
      </c>
      <c r="S19" s="15" t="s">
        <v>49</v>
      </c>
      <c r="T19" s="15" t="s">
        <v>37</v>
      </c>
      <c r="U19" s="15" t="s">
        <v>38</v>
      </c>
      <c r="V19" s="15">
        <v>1</v>
      </c>
      <c r="W19" s="15" t="s">
        <v>35</v>
      </c>
      <c r="X19" s="15">
        <v>1</v>
      </c>
      <c r="Y19" s="15" t="s">
        <v>35</v>
      </c>
      <c r="Z19" s="15">
        <v>1</v>
      </c>
      <c r="AA19" s="15" t="s">
        <v>35</v>
      </c>
      <c r="AB19" s="15">
        <v>1</v>
      </c>
      <c r="AC19" s="15" t="s">
        <v>35</v>
      </c>
      <c r="AD19" s="15">
        <f>IF(N19="ZM  ",V19-Z19,X19-Z19)</f>
        <v>0</v>
      </c>
      <c r="AE19" s="22">
        <f t="shared" ca="1" si="0"/>
        <v>0</v>
      </c>
      <c r="AF19" s="22">
        <f t="shared" ca="1" si="1"/>
        <v>10</v>
      </c>
      <c r="AG19" s="22">
        <f t="shared" ca="1" si="2"/>
        <v>0</v>
      </c>
      <c r="AH19" s="15" t="str">
        <f t="shared" ca="1" si="3"/>
        <v>ok</v>
      </c>
      <c r="AI19" s="8">
        <f ca="1">IF(AH19="ok",0,IF(AND(AH19="erreur clé ZSNC",A19="ZSNC"),0,1))</f>
        <v>0</v>
      </c>
      <c r="AJ19" s="9">
        <f>IF(AND(A19="ZSNC",N19="ZM  ",H19=0),0,IF(AND(A19="    ",N19="ZM  ",H19=0),0,IF(AND(A19="ZSNC",N19="ZL  ",H19=99.9),0,IF(AND(A19="    ",N19="ZL  ",H19=0),0,1))))</f>
        <v>0</v>
      </c>
      <c r="AK19" s="9">
        <f>IF(AND(A19="ZSNC",N19="ZM  ",L19="          "),0,IF(AND(A19="    ",N19="ZM  ",L19="          "),0,IF(AND(A19="ZSNC",N19="ZL  ",L19=1),0,IF(AND(A19="    ",N19="ZL  ",L19=2),0,1))))</f>
        <v>0</v>
      </c>
      <c r="AL19" s="9">
        <f>IF(AND(N19="ZM  ",J19+K19=0),0,IF(AND(N19="ZL  ",J19-K19=0),0,1))</f>
        <v>0</v>
      </c>
      <c r="AM19" s="10">
        <f>IF(AND(N19="ZM  ",J19+K19=0),0,IF(AND(A19="ZSNC",N19="ZL  ",J19&lt;=56,K19&lt;=56),0,IF(AND(A19="    ",N19="ZL  ",J19=150,K19=150),0,1)))</f>
        <v>0</v>
      </c>
      <c r="AN19" s="6">
        <f ca="1">IF(F19="S   ",0,(SUM(AI19:AM19)))</f>
        <v>0</v>
      </c>
      <c r="AP19" s="11">
        <f>IF(AND(N19="ZM  ",H19=0),0,IF(AND(A19="    ",N19="ZL  ",H19=0),0,IF(AND(A19="ZSNC",N19="ZL  ",H19=99.9),0,1)))</f>
        <v>0</v>
      </c>
      <c r="AQ19" s="12">
        <f>IF(AND(N19="ZM  ",L19="          "),0,IF(AND(A19="ZSNC",N19="ZL  ",L19=2),0,IF(AND(A19="    ",N19="ZL  ",L19=1),0,1)))</f>
        <v>0</v>
      </c>
      <c r="AR19" s="12">
        <f>IF(AND(N19="ZM  ",J19+K19=0),0,IF(AND(N19="ZL  ",J19-K19=0),0,1))</f>
        <v>0</v>
      </c>
      <c r="AS19" s="13">
        <f>IF(AND(N19="ZM  ",J19+K19=0),0,IF(AND(A19="ZSNC",N19="ZL  ",J19&lt;=56,K19&lt;=56),0,IF(AND(A19="    ",N19="ZL  ",J19=150,K19=150),0,1)))</f>
        <v>0</v>
      </c>
      <c r="AT19" s="6">
        <f>IF(F19="S   ",0,SUM(AP19:AS19))</f>
        <v>0</v>
      </c>
      <c r="AU19" s="7">
        <f t="shared" ca="1" si="4"/>
        <v>0</v>
      </c>
    </row>
    <row r="20" spans="1:47" x14ac:dyDescent="0.25">
      <c r="A20" s="15" t="s">
        <v>347</v>
      </c>
      <c r="B20" s="15">
        <v>4600002731</v>
      </c>
      <c r="C20" s="15">
        <v>90</v>
      </c>
      <c r="D20" s="17">
        <v>39825</v>
      </c>
      <c r="E20" s="17">
        <v>40148</v>
      </c>
      <c r="F20" s="18" t="s">
        <v>347</v>
      </c>
      <c r="G20" s="15">
        <v>759</v>
      </c>
      <c r="H20" s="15">
        <v>0</v>
      </c>
      <c r="I20" s="15" t="s">
        <v>51</v>
      </c>
      <c r="J20" s="15">
        <v>0</v>
      </c>
      <c r="K20" s="15">
        <v>0</v>
      </c>
      <c r="L20" s="15" t="s">
        <v>30</v>
      </c>
      <c r="M20" s="15">
        <v>2</v>
      </c>
      <c r="N20" s="15" t="s">
        <v>31</v>
      </c>
      <c r="O20" s="15">
        <v>46489</v>
      </c>
      <c r="P20" s="15" t="s">
        <v>27</v>
      </c>
      <c r="Q20" s="15" t="s">
        <v>27</v>
      </c>
      <c r="R20" s="15" t="s">
        <v>32</v>
      </c>
      <c r="S20" s="15" t="s">
        <v>52</v>
      </c>
      <c r="T20" s="15" t="s">
        <v>37</v>
      </c>
      <c r="U20" s="15" t="s">
        <v>38</v>
      </c>
      <c r="V20" s="15">
        <v>1</v>
      </c>
      <c r="W20" s="15" t="s">
        <v>35</v>
      </c>
      <c r="X20" s="15">
        <v>1</v>
      </c>
      <c r="Y20" s="15" t="s">
        <v>35</v>
      </c>
      <c r="Z20" s="15">
        <v>1</v>
      </c>
      <c r="AA20" s="15" t="s">
        <v>35</v>
      </c>
      <c r="AB20" s="15">
        <v>1</v>
      </c>
      <c r="AC20" s="15" t="s">
        <v>35</v>
      </c>
      <c r="AD20" s="15">
        <f>IF(N20="ZM  ",V20-Z20,X20-Z20)</f>
        <v>0</v>
      </c>
      <c r="AE20" s="22">
        <f t="shared" ca="1" si="0"/>
        <v>0</v>
      </c>
      <c r="AF20" s="22">
        <f t="shared" ca="1" si="1"/>
        <v>10</v>
      </c>
      <c r="AG20" s="22">
        <f t="shared" ca="1" si="2"/>
        <v>0</v>
      </c>
      <c r="AH20" s="15" t="str">
        <f t="shared" ca="1" si="3"/>
        <v>ok</v>
      </c>
      <c r="AI20" s="8">
        <f ca="1">IF(AH20="ok",0,IF(AND(AH20="erreur clé ZSNC",A20="ZSNC"),0,1))</f>
        <v>0</v>
      </c>
      <c r="AJ20" s="9">
        <f>IF(AND(A20="ZSNC",N20="ZM  ",H20=0),0,IF(AND(A20="    ",N20="ZM  ",H20=0),0,IF(AND(A20="ZSNC",N20="ZL  ",H20=99.9),0,IF(AND(A20="    ",N20="ZL  ",H20=0),0,1))))</f>
        <v>0</v>
      </c>
      <c r="AK20" s="9">
        <f>IF(AND(A20="ZSNC",N20="ZM  ",L20="          "),0,IF(AND(A20="    ",N20="ZM  ",L20="          "),0,IF(AND(A20="ZSNC",N20="ZL  ",L20=1),0,IF(AND(A20="    ",N20="ZL  ",L20=2),0,1))))</f>
        <v>0</v>
      </c>
      <c r="AL20" s="9">
        <f>IF(AND(N20="ZM  ",J20+K20=0),0,IF(AND(N20="ZL  ",J20-K20=0),0,1))</f>
        <v>0</v>
      </c>
      <c r="AM20" s="10">
        <f>IF(AND(N20="ZM  ",J20+K20=0),0,IF(AND(A20="ZSNC",N20="ZL  ",J20&lt;=56,K20&lt;=56),0,IF(AND(A20="    ",N20="ZL  ",J20=150,K20=150),0,1)))</f>
        <v>0</v>
      </c>
      <c r="AN20" s="6">
        <f ca="1">IF(F20="S   ",0,(SUM(AI20:AM20)))</f>
        <v>0</v>
      </c>
      <c r="AP20" s="11">
        <f>IF(AND(N20="ZM  ",H20=0),0,IF(AND(A20="    ",N20="ZL  ",H20=0),0,IF(AND(A20="ZSNC",N20="ZL  ",H20=99.9),0,1)))</f>
        <v>0</v>
      </c>
      <c r="AQ20" s="12">
        <f>IF(AND(N20="ZM  ",L20="          "),0,IF(AND(A20="ZSNC",N20="ZL  ",L20=2),0,IF(AND(A20="    ",N20="ZL  ",L20=1),0,1)))</f>
        <v>0</v>
      </c>
      <c r="AR20" s="12">
        <f>IF(AND(N20="ZM  ",J20+K20=0),0,IF(AND(N20="ZL  ",J20-K20=0),0,1))</f>
        <v>0</v>
      </c>
      <c r="AS20" s="13">
        <f>IF(AND(N20="ZM  ",J20+K20=0),0,IF(AND(A20="ZSNC",N20="ZL  ",J20&lt;=56,K20&lt;=56),0,IF(AND(A20="    ",N20="ZL  ",J20=150,K20=150),0,1)))</f>
        <v>0</v>
      </c>
      <c r="AT20" s="6">
        <f>IF(F20="S   ",0,SUM(AP20:AS20))</f>
        <v>0</v>
      </c>
      <c r="AU20" s="7">
        <f t="shared" ca="1" si="4"/>
        <v>0</v>
      </c>
    </row>
    <row r="21" spans="1:47" x14ac:dyDescent="0.25">
      <c r="A21" s="15" t="s">
        <v>347</v>
      </c>
      <c r="B21" s="15">
        <v>4600002731</v>
      </c>
      <c r="C21" s="15">
        <v>100</v>
      </c>
      <c r="D21" s="17">
        <v>39825</v>
      </c>
      <c r="E21" s="17">
        <v>40148</v>
      </c>
      <c r="F21" s="18" t="s">
        <v>347</v>
      </c>
      <c r="G21" s="15">
        <v>759</v>
      </c>
      <c r="H21" s="15">
        <v>0</v>
      </c>
      <c r="I21" s="15" t="s">
        <v>51</v>
      </c>
      <c r="J21" s="15">
        <v>0</v>
      </c>
      <c r="K21" s="15">
        <v>0</v>
      </c>
      <c r="L21" s="15" t="s">
        <v>30</v>
      </c>
      <c r="M21" s="15">
        <v>2</v>
      </c>
      <c r="N21" s="15" t="s">
        <v>31</v>
      </c>
      <c r="O21" s="15">
        <v>46489</v>
      </c>
      <c r="P21" s="15" t="s">
        <v>27</v>
      </c>
      <c r="Q21" s="15" t="s">
        <v>27</v>
      </c>
      <c r="R21" s="15" t="s">
        <v>32</v>
      </c>
      <c r="S21" s="15" t="s">
        <v>52</v>
      </c>
      <c r="T21" s="15" t="s">
        <v>37</v>
      </c>
      <c r="U21" s="15" t="s">
        <v>38</v>
      </c>
      <c r="V21" s="15">
        <v>1</v>
      </c>
      <c r="W21" s="15" t="s">
        <v>35</v>
      </c>
      <c r="X21" s="15">
        <v>1</v>
      </c>
      <c r="Y21" s="15" t="s">
        <v>35</v>
      </c>
      <c r="Z21" s="15">
        <v>1</v>
      </c>
      <c r="AA21" s="15" t="s">
        <v>35</v>
      </c>
      <c r="AB21" s="15">
        <v>1</v>
      </c>
      <c r="AC21" s="15" t="s">
        <v>35</v>
      </c>
      <c r="AD21" s="15">
        <f>IF(N21="ZM  ",V21-Z21,X21-Z21)</f>
        <v>0</v>
      </c>
      <c r="AE21" s="22">
        <f t="shared" ca="1" si="0"/>
        <v>0</v>
      </c>
      <c r="AF21" s="22">
        <f t="shared" ca="1" si="1"/>
        <v>10</v>
      </c>
      <c r="AG21" s="22">
        <f t="shared" ca="1" si="2"/>
        <v>0</v>
      </c>
      <c r="AH21" s="15" t="str">
        <f t="shared" ca="1" si="3"/>
        <v>ok</v>
      </c>
      <c r="AI21" s="8">
        <f ca="1">IF(AH21="ok",0,IF(AND(AH21="erreur clé ZSNC",A21="ZSNC"),0,1))</f>
        <v>0</v>
      </c>
      <c r="AJ21" s="9">
        <f>IF(AND(A21="ZSNC",N21="ZM  ",H21=0),0,IF(AND(A21="    ",N21="ZM  ",H21=0),0,IF(AND(A21="ZSNC",N21="ZL  ",H21=99.9),0,IF(AND(A21="    ",N21="ZL  ",H21=0),0,1))))</f>
        <v>0</v>
      </c>
      <c r="AK21" s="9">
        <f>IF(AND(A21="ZSNC",N21="ZM  ",L21="          "),0,IF(AND(A21="    ",N21="ZM  ",L21="          "),0,IF(AND(A21="ZSNC",N21="ZL  ",L21=1),0,IF(AND(A21="    ",N21="ZL  ",L21=2),0,1))))</f>
        <v>0</v>
      </c>
      <c r="AL21" s="9">
        <f>IF(AND(N21="ZM  ",J21+K21=0),0,IF(AND(N21="ZL  ",J21-K21=0),0,1))</f>
        <v>0</v>
      </c>
      <c r="AM21" s="10">
        <f>IF(AND(N21="ZM  ",J21+K21=0),0,IF(AND(A21="ZSNC",N21="ZL  ",J21&lt;=56,K21&lt;=56),0,IF(AND(A21="    ",N21="ZL  ",J21=150,K21=150),0,1)))</f>
        <v>0</v>
      </c>
      <c r="AN21" s="6">
        <f ca="1">IF(F21="S   ",0,(SUM(AI21:AM21)))</f>
        <v>0</v>
      </c>
      <c r="AP21" s="11">
        <f>IF(AND(N21="ZM  ",H21=0),0,IF(AND(A21="    ",N21="ZL  ",H21=0),0,IF(AND(A21="ZSNC",N21="ZL  ",H21=99.9),0,1)))</f>
        <v>0</v>
      </c>
      <c r="AQ21" s="12">
        <f>IF(AND(N21="ZM  ",L21="          "),0,IF(AND(A21="ZSNC",N21="ZL  ",L21=2),0,IF(AND(A21="    ",N21="ZL  ",L21=1),0,1)))</f>
        <v>0</v>
      </c>
      <c r="AR21" s="12">
        <f>IF(AND(N21="ZM  ",J21+K21=0),0,IF(AND(N21="ZL  ",J21-K21=0),0,1))</f>
        <v>0</v>
      </c>
      <c r="AS21" s="13">
        <f>IF(AND(N21="ZM  ",J21+K21=0),0,IF(AND(A21="ZSNC",N21="ZL  ",J21&lt;=56,K21&lt;=56),0,IF(AND(A21="    ",N21="ZL  ",J21=150,K21=150),0,1)))</f>
        <v>0</v>
      </c>
      <c r="AT21" s="6">
        <f>IF(F21="S   ",0,SUM(AP21:AS21))</f>
        <v>0</v>
      </c>
      <c r="AU21" s="7">
        <f t="shared" ca="1" si="4"/>
        <v>0</v>
      </c>
    </row>
    <row r="22" spans="1:47" x14ac:dyDescent="0.25">
      <c r="A22" s="15" t="s">
        <v>347</v>
      </c>
      <c r="B22" s="15">
        <v>4600002732</v>
      </c>
      <c r="C22" s="15">
        <v>10</v>
      </c>
      <c r="D22" s="17">
        <v>39826</v>
      </c>
      <c r="E22" s="17">
        <v>40639</v>
      </c>
      <c r="F22" s="18" t="s">
        <v>347</v>
      </c>
      <c r="G22" s="15" t="s">
        <v>53</v>
      </c>
      <c r="H22" s="15">
        <v>0</v>
      </c>
      <c r="I22" s="15" t="s">
        <v>45</v>
      </c>
      <c r="J22" s="15">
        <v>0</v>
      </c>
      <c r="K22" s="15">
        <v>0</v>
      </c>
      <c r="L22" s="15" t="s">
        <v>30</v>
      </c>
      <c r="M22" s="15">
        <v>2</v>
      </c>
      <c r="N22" s="15" t="s">
        <v>31</v>
      </c>
      <c r="O22" s="15">
        <v>13252</v>
      </c>
      <c r="P22" s="15" t="s">
        <v>27</v>
      </c>
      <c r="Q22" s="15" t="s">
        <v>27</v>
      </c>
      <c r="R22" s="15" t="s">
        <v>32</v>
      </c>
      <c r="S22" s="15">
        <v>240062</v>
      </c>
      <c r="T22" s="15" t="s">
        <v>54</v>
      </c>
      <c r="U22" s="15" t="s">
        <v>55</v>
      </c>
      <c r="V22" s="15">
        <v>96</v>
      </c>
      <c r="W22" s="15" t="s">
        <v>35</v>
      </c>
      <c r="X22" s="15">
        <v>96</v>
      </c>
      <c r="Y22" s="15" t="s">
        <v>35</v>
      </c>
      <c r="Z22" s="15">
        <v>96</v>
      </c>
      <c r="AA22" s="15" t="s">
        <v>35</v>
      </c>
      <c r="AB22" s="15">
        <v>96</v>
      </c>
      <c r="AC22" s="15" t="s">
        <v>35</v>
      </c>
      <c r="AD22" s="15">
        <f>IF(N22="ZM  ",V22-Z22,X22-Z22)</f>
        <v>0</v>
      </c>
      <c r="AE22" s="22">
        <f t="shared" ca="1" si="0"/>
        <v>0</v>
      </c>
      <c r="AF22" s="22">
        <f t="shared" ca="1" si="1"/>
        <v>1</v>
      </c>
      <c r="AG22" s="22">
        <f t="shared" ca="1" si="2"/>
        <v>0</v>
      </c>
      <c r="AH22" s="15" t="str">
        <f t="shared" ca="1" si="3"/>
        <v>ok</v>
      </c>
      <c r="AI22" s="8">
        <f ca="1">IF(AH22="ok",0,IF(AND(AH22="erreur clé ZSNC",A22="ZSNC"),0,1))</f>
        <v>0</v>
      </c>
      <c r="AJ22" s="9">
        <f>IF(AND(A22="ZSNC",N22="ZM  ",H22=0),0,IF(AND(A22="    ",N22="ZM  ",H22=0),0,IF(AND(A22="ZSNC",N22="ZL  ",H22=99.9),0,IF(AND(A22="    ",N22="ZL  ",H22=0),0,1))))</f>
        <v>0</v>
      </c>
      <c r="AK22" s="9">
        <f>IF(AND(A22="ZSNC",N22="ZM  ",L22="          "),0,IF(AND(A22="    ",N22="ZM  ",L22="          "),0,IF(AND(A22="ZSNC",N22="ZL  ",L22=1),0,IF(AND(A22="    ",N22="ZL  ",L22=2),0,1))))</f>
        <v>0</v>
      </c>
      <c r="AL22" s="9">
        <f>IF(AND(N22="ZM  ",J22+K22=0),0,IF(AND(N22="ZL  ",J22-K22=0),0,1))</f>
        <v>0</v>
      </c>
      <c r="AM22" s="10">
        <f>IF(AND(N22="ZM  ",J22+K22=0),0,IF(AND(A22="ZSNC",N22="ZL  ",J22&lt;=56,K22&lt;=56),0,IF(AND(A22="    ",N22="ZL  ",J22=150,K22=150),0,1)))</f>
        <v>0</v>
      </c>
      <c r="AN22" s="6">
        <f ca="1">IF(F22="S   ",0,(SUM(AI22:AM22)))</f>
        <v>0</v>
      </c>
      <c r="AP22" s="11">
        <f>IF(AND(N22="ZM  ",H22=0),0,IF(AND(A22="    ",N22="ZL  ",H22=0),0,IF(AND(A22="ZSNC",N22="ZL  ",H22=99.9),0,1)))</f>
        <v>0</v>
      </c>
      <c r="AQ22" s="12">
        <f>IF(AND(N22="ZM  ",L22="          "),0,IF(AND(A22="ZSNC",N22="ZL  ",L22=2),0,IF(AND(A22="    ",N22="ZL  ",L22=1),0,1)))</f>
        <v>0</v>
      </c>
      <c r="AR22" s="12">
        <f>IF(AND(N22="ZM  ",J22+K22=0),0,IF(AND(N22="ZL  ",J22-K22=0),0,1))</f>
        <v>0</v>
      </c>
      <c r="AS22" s="13">
        <f>IF(AND(N22="ZM  ",J22+K22=0),0,IF(AND(A22="ZSNC",N22="ZL  ",J22&lt;=56,K22&lt;=56),0,IF(AND(A22="    ",N22="ZL  ",J22=150,K22=150),0,1)))</f>
        <v>0</v>
      </c>
      <c r="AT22" s="6">
        <f>IF(F22="S   ",0,SUM(AP22:AS22))</f>
        <v>0</v>
      </c>
      <c r="AU22" s="7">
        <f t="shared" ca="1" si="4"/>
        <v>0</v>
      </c>
    </row>
    <row r="23" spans="1:47" x14ac:dyDescent="0.25">
      <c r="A23" s="15" t="s">
        <v>347</v>
      </c>
      <c r="B23" s="15">
        <v>4600002733</v>
      </c>
      <c r="C23" s="15">
        <v>10</v>
      </c>
      <c r="D23" s="17">
        <v>39826</v>
      </c>
      <c r="E23" s="17">
        <v>40550</v>
      </c>
      <c r="F23" s="18" t="s">
        <v>347</v>
      </c>
      <c r="G23" s="15" t="s">
        <v>28</v>
      </c>
      <c r="H23" s="15">
        <v>0</v>
      </c>
      <c r="I23" s="15" t="s">
        <v>56</v>
      </c>
      <c r="J23" s="15">
        <v>0</v>
      </c>
      <c r="K23" s="15">
        <v>0</v>
      </c>
      <c r="L23" s="15" t="s">
        <v>30</v>
      </c>
      <c r="M23" s="15">
        <v>2</v>
      </c>
      <c r="N23" s="15" t="s">
        <v>31</v>
      </c>
      <c r="O23" s="15">
        <v>40230</v>
      </c>
      <c r="P23" s="15" t="s">
        <v>27</v>
      </c>
      <c r="Q23" s="15" t="s">
        <v>27</v>
      </c>
      <c r="R23" s="15" t="s">
        <v>32</v>
      </c>
      <c r="S23" s="15">
        <v>240068</v>
      </c>
      <c r="T23" s="15" t="s">
        <v>57</v>
      </c>
      <c r="U23" s="15" t="s">
        <v>58</v>
      </c>
      <c r="V23" s="15">
        <v>20</v>
      </c>
      <c r="W23" s="15" t="s">
        <v>35</v>
      </c>
      <c r="X23" s="15">
        <v>20</v>
      </c>
      <c r="Y23" s="15" t="s">
        <v>35</v>
      </c>
      <c r="Z23" s="15">
        <v>20</v>
      </c>
      <c r="AA23" s="15" t="s">
        <v>35</v>
      </c>
      <c r="AB23" s="15">
        <v>20</v>
      </c>
      <c r="AC23" s="15" t="s">
        <v>35</v>
      </c>
      <c r="AD23" s="15">
        <f>IF(N23="ZM  ",V23-Z23,X23-Z23)</f>
        <v>0</v>
      </c>
      <c r="AE23" s="22">
        <f t="shared" ca="1" si="0"/>
        <v>0</v>
      </c>
      <c r="AF23" s="22">
        <f t="shared" ca="1" si="1"/>
        <v>11</v>
      </c>
      <c r="AG23" s="22">
        <f t="shared" ca="1" si="2"/>
        <v>0</v>
      </c>
      <c r="AH23" s="15" t="str">
        <f t="shared" ca="1" si="3"/>
        <v>ok</v>
      </c>
      <c r="AI23" s="8">
        <f ca="1">IF(AH23="ok",0,IF(AND(AH23="erreur clé ZSNC",A23="ZSNC"),0,1))</f>
        <v>0</v>
      </c>
      <c r="AJ23" s="9">
        <f>IF(AND(A23="ZSNC",N23="ZM  ",H23=0),0,IF(AND(A23="    ",N23="ZM  ",H23=0),0,IF(AND(A23="ZSNC",N23="ZL  ",H23=99.9),0,IF(AND(A23="    ",N23="ZL  ",H23=0),0,1))))</f>
        <v>0</v>
      </c>
      <c r="AK23" s="9">
        <f>IF(AND(A23="ZSNC",N23="ZM  ",L23="          "),0,IF(AND(A23="    ",N23="ZM  ",L23="          "),0,IF(AND(A23="ZSNC",N23="ZL  ",L23=1),0,IF(AND(A23="    ",N23="ZL  ",L23=2),0,1))))</f>
        <v>0</v>
      </c>
      <c r="AL23" s="9">
        <f>IF(AND(N23="ZM  ",J23+K23=0),0,IF(AND(N23="ZL  ",J23-K23=0),0,1))</f>
        <v>0</v>
      </c>
      <c r="AM23" s="10">
        <f>IF(AND(N23="ZM  ",J23+K23=0),0,IF(AND(A23="ZSNC",N23="ZL  ",J23&lt;=56,K23&lt;=56),0,IF(AND(A23="    ",N23="ZL  ",J23=150,K23=150),0,1)))</f>
        <v>0</v>
      </c>
      <c r="AN23" s="6">
        <f ca="1">IF(F23="S   ",0,(SUM(AI23:AM23)))</f>
        <v>0</v>
      </c>
      <c r="AP23" s="11">
        <f>IF(AND(N23="ZM  ",H23=0),0,IF(AND(A23="    ",N23="ZL  ",H23=0),0,IF(AND(A23="ZSNC",N23="ZL  ",H23=99.9),0,1)))</f>
        <v>0</v>
      </c>
      <c r="AQ23" s="12">
        <f>IF(AND(N23="ZM  ",L23="          "),0,IF(AND(A23="ZSNC",N23="ZL  ",L23=2),0,IF(AND(A23="    ",N23="ZL  ",L23=1),0,1)))</f>
        <v>0</v>
      </c>
      <c r="AR23" s="12">
        <f>IF(AND(N23="ZM  ",J23+K23=0),0,IF(AND(N23="ZL  ",J23-K23=0),0,1))</f>
        <v>0</v>
      </c>
      <c r="AS23" s="13">
        <f>IF(AND(N23="ZM  ",J23+K23=0),0,IF(AND(A23="ZSNC",N23="ZL  ",J23&lt;=56,K23&lt;=56),0,IF(AND(A23="    ",N23="ZL  ",J23=150,K23=150),0,1)))</f>
        <v>0</v>
      </c>
      <c r="AT23" s="6">
        <f>IF(F23="S   ",0,SUM(AP23:AS23))</f>
        <v>0</v>
      </c>
      <c r="AU23" s="7">
        <f t="shared" ca="1" si="4"/>
        <v>0</v>
      </c>
    </row>
    <row r="24" spans="1:47" x14ac:dyDescent="0.25">
      <c r="A24" s="15" t="s">
        <v>347</v>
      </c>
      <c r="B24" s="15">
        <v>4600002733</v>
      </c>
      <c r="C24" s="15">
        <v>20</v>
      </c>
      <c r="D24" s="17">
        <v>39826</v>
      </c>
      <c r="E24" s="17">
        <v>40550</v>
      </c>
      <c r="F24" s="18" t="s">
        <v>347</v>
      </c>
      <c r="G24" s="15" t="s">
        <v>59</v>
      </c>
      <c r="H24" s="15">
        <v>0</v>
      </c>
      <c r="I24" s="15" t="s">
        <v>56</v>
      </c>
      <c r="J24" s="15">
        <v>0</v>
      </c>
      <c r="K24" s="15">
        <v>0</v>
      </c>
      <c r="L24" s="15" t="s">
        <v>30</v>
      </c>
      <c r="M24" s="15">
        <v>2</v>
      </c>
      <c r="N24" s="15" t="s">
        <v>31</v>
      </c>
      <c r="O24" s="15">
        <v>40230</v>
      </c>
      <c r="P24" s="15" t="s">
        <v>27</v>
      </c>
      <c r="Q24" s="15" t="s">
        <v>27</v>
      </c>
      <c r="R24" s="15" t="s">
        <v>32</v>
      </c>
      <c r="S24" s="15">
        <v>240068</v>
      </c>
      <c r="T24" s="15" t="s">
        <v>57</v>
      </c>
      <c r="U24" s="15" t="s">
        <v>58</v>
      </c>
      <c r="V24" s="15">
        <v>20</v>
      </c>
      <c r="W24" s="15" t="s">
        <v>35</v>
      </c>
      <c r="X24" s="15">
        <v>20</v>
      </c>
      <c r="Y24" s="15" t="s">
        <v>35</v>
      </c>
      <c r="Z24" s="15">
        <v>20</v>
      </c>
      <c r="AA24" s="15" t="s">
        <v>35</v>
      </c>
      <c r="AB24" s="15">
        <v>20</v>
      </c>
      <c r="AC24" s="15" t="s">
        <v>35</v>
      </c>
      <c r="AD24" s="15">
        <f>IF(N24="ZM  ",V24-Z24,X24-Z24)</f>
        <v>0</v>
      </c>
      <c r="AE24" s="22">
        <f t="shared" ca="1" si="0"/>
        <v>0</v>
      </c>
      <c r="AF24" s="22">
        <f t="shared" ca="1" si="1"/>
        <v>11</v>
      </c>
      <c r="AG24" s="22">
        <f t="shared" ca="1" si="2"/>
        <v>0</v>
      </c>
      <c r="AH24" s="15" t="str">
        <f t="shared" ca="1" si="3"/>
        <v>ok</v>
      </c>
      <c r="AI24" s="8">
        <f ca="1">IF(AH24="ok",0,IF(AND(AH24="erreur clé ZSNC",A24="ZSNC"),0,1))</f>
        <v>0</v>
      </c>
      <c r="AJ24" s="9">
        <f>IF(AND(A24="ZSNC",N24="ZM  ",H24=0),0,IF(AND(A24="    ",N24="ZM  ",H24=0),0,IF(AND(A24="ZSNC",N24="ZL  ",H24=99.9),0,IF(AND(A24="    ",N24="ZL  ",H24=0),0,1))))</f>
        <v>0</v>
      </c>
      <c r="AK24" s="9">
        <f>IF(AND(A24="ZSNC",N24="ZM  ",L24="          "),0,IF(AND(A24="    ",N24="ZM  ",L24="          "),0,IF(AND(A24="ZSNC",N24="ZL  ",L24=1),0,IF(AND(A24="    ",N24="ZL  ",L24=2),0,1))))</f>
        <v>0</v>
      </c>
      <c r="AL24" s="9">
        <f>IF(AND(N24="ZM  ",J24+K24=0),0,IF(AND(N24="ZL  ",J24-K24=0),0,1))</f>
        <v>0</v>
      </c>
      <c r="AM24" s="10">
        <f>IF(AND(N24="ZM  ",J24+K24=0),0,IF(AND(A24="ZSNC",N24="ZL  ",J24&lt;=56,K24&lt;=56),0,IF(AND(A24="    ",N24="ZL  ",J24=150,K24=150),0,1)))</f>
        <v>0</v>
      </c>
      <c r="AN24" s="6">
        <f ca="1">IF(F24="S   ",0,(SUM(AI24:AM24)))</f>
        <v>0</v>
      </c>
      <c r="AP24" s="11">
        <f>IF(AND(N24="ZM  ",H24=0),0,IF(AND(A24="    ",N24="ZL  ",H24=0),0,IF(AND(A24="ZSNC",N24="ZL  ",H24=99.9),0,1)))</f>
        <v>0</v>
      </c>
      <c r="AQ24" s="12">
        <f>IF(AND(N24="ZM  ",L24="          "),0,IF(AND(A24="ZSNC",N24="ZL  ",L24=2),0,IF(AND(A24="    ",N24="ZL  ",L24=1),0,1)))</f>
        <v>0</v>
      </c>
      <c r="AR24" s="12">
        <f>IF(AND(N24="ZM  ",J24+K24=0),0,IF(AND(N24="ZL  ",J24-K24=0),0,1))</f>
        <v>0</v>
      </c>
      <c r="AS24" s="13">
        <f>IF(AND(N24="ZM  ",J24+K24=0),0,IF(AND(A24="ZSNC",N24="ZL  ",J24&lt;=56,K24&lt;=56),0,IF(AND(A24="    ",N24="ZL  ",J24=150,K24=150),0,1)))</f>
        <v>0</v>
      </c>
      <c r="AT24" s="6">
        <f>IF(F24="S   ",0,SUM(AP24:AS24))</f>
        <v>0</v>
      </c>
      <c r="AU24" s="7">
        <f t="shared" ca="1" si="4"/>
        <v>0</v>
      </c>
    </row>
    <row r="25" spans="1:47" x14ac:dyDescent="0.25">
      <c r="A25" s="15" t="s">
        <v>347</v>
      </c>
      <c r="B25" s="15">
        <v>4600002733</v>
      </c>
      <c r="C25" s="15">
        <v>30</v>
      </c>
      <c r="D25" s="17">
        <v>39826</v>
      </c>
      <c r="E25" s="17">
        <v>40550</v>
      </c>
      <c r="F25" s="18" t="s">
        <v>347</v>
      </c>
      <c r="G25" s="15" t="s">
        <v>60</v>
      </c>
      <c r="H25" s="15">
        <v>0</v>
      </c>
      <c r="I25" s="15" t="s">
        <v>56</v>
      </c>
      <c r="J25" s="15">
        <v>0</v>
      </c>
      <c r="K25" s="15">
        <v>0</v>
      </c>
      <c r="L25" s="15" t="s">
        <v>30</v>
      </c>
      <c r="M25" s="15">
        <v>2</v>
      </c>
      <c r="N25" s="15" t="s">
        <v>31</v>
      </c>
      <c r="O25" s="15">
        <v>40230</v>
      </c>
      <c r="P25" s="15" t="s">
        <v>27</v>
      </c>
      <c r="Q25" s="15" t="s">
        <v>27</v>
      </c>
      <c r="R25" s="15" t="s">
        <v>32</v>
      </c>
      <c r="S25" s="15">
        <v>240068</v>
      </c>
      <c r="T25" s="15" t="s">
        <v>57</v>
      </c>
      <c r="U25" s="15" t="s">
        <v>58</v>
      </c>
      <c r="V25" s="15">
        <v>24</v>
      </c>
      <c r="W25" s="15" t="s">
        <v>35</v>
      </c>
      <c r="X25" s="15">
        <v>24</v>
      </c>
      <c r="Y25" s="15" t="s">
        <v>35</v>
      </c>
      <c r="Z25" s="15">
        <v>24</v>
      </c>
      <c r="AA25" s="15" t="s">
        <v>35</v>
      </c>
      <c r="AB25" s="15">
        <v>24</v>
      </c>
      <c r="AC25" s="15" t="s">
        <v>35</v>
      </c>
      <c r="AD25" s="15">
        <f>IF(N25="ZM  ",V25-Z25,X25-Z25)</f>
        <v>0</v>
      </c>
      <c r="AE25" s="22">
        <f t="shared" ca="1" si="0"/>
        <v>0</v>
      </c>
      <c r="AF25" s="22">
        <f t="shared" ca="1" si="1"/>
        <v>11</v>
      </c>
      <c r="AG25" s="22">
        <f t="shared" ca="1" si="2"/>
        <v>0</v>
      </c>
      <c r="AH25" s="15" t="str">
        <f t="shared" ca="1" si="3"/>
        <v>ok</v>
      </c>
      <c r="AI25" s="8">
        <f ca="1">IF(AH25="ok",0,IF(AND(AH25="erreur clé ZSNC",A25="ZSNC"),0,1))</f>
        <v>0</v>
      </c>
      <c r="AJ25" s="9">
        <f>IF(AND(A25="ZSNC",N25="ZM  ",H25=0),0,IF(AND(A25="    ",N25="ZM  ",H25=0),0,IF(AND(A25="ZSNC",N25="ZL  ",H25=99.9),0,IF(AND(A25="    ",N25="ZL  ",H25=0),0,1))))</f>
        <v>0</v>
      </c>
      <c r="AK25" s="9">
        <f>IF(AND(A25="ZSNC",N25="ZM  ",L25="          "),0,IF(AND(A25="    ",N25="ZM  ",L25="          "),0,IF(AND(A25="ZSNC",N25="ZL  ",L25=1),0,IF(AND(A25="    ",N25="ZL  ",L25=2),0,1))))</f>
        <v>0</v>
      </c>
      <c r="AL25" s="9">
        <f>IF(AND(N25="ZM  ",J25+K25=0),0,IF(AND(N25="ZL  ",J25-K25=0),0,1))</f>
        <v>0</v>
      </c>
      <c r="AM25" s="10">
        <f>IF(AND(N25="ZM  ",J25+K25=0),0,IF(AND(A25="ZSNC",N25="ZL  ",J25&lt;=56,K25&lt;=56),0,IF(AND(A25="    ",N25="ZL  ",J25=150,K25=150),0,1)))</f>
        <v>0</v>
      </c>
      <c r="AN25" s="6">
        <f ca="1">IF(F25="S   ",0,(SUM(AI25:AM25)))</f>
        <v>0</v>
      </c>
      <c r="AP25" s="11">
        <f>IF(AND(N25="ZM  ",H25=0),0,IF(AND(A25="    ",N25="ZL  ",H25=0),0,IF(AND(A25="ZSNC",N25="ZL  ",H25=99.9),0,1)))</f>
        <v>0</v>
      </c>
      <c r="AQ25" s="12">
        <f>IF(AND(N25="ZM  ",L25="          "),0,IF(AND(A25="ZSNC",N25="ZL  ",L25=2),0,IF(AND(A25="    ",N25="ZL  ",L25=1),0,1)))</f>
        <v>0</v>
      </c>
      <c r="AR25" s="12">
        <f>IF(AND(N25="ZM  ",J25+K25=0),0,IF(AND(N25="ZL  ",J25-K25=0),0,1))</f>
        <v>0</v>
      </c>
      <c r="AS25" s="13">
        <f>IF(AND(N25="ZM  ",J25+K25=0),0,IF(AND(A25="ZSNC",N25="ZL  ",J25&lt;=56,K25&lt;=56),0,IF(AND(A25="    ",N25="ZL  ",J25=150,K25=150),0,1)))</f>
        <v>0</v>
      </c>
      <c r="AT25" s="6">
        <f>IF(F25="S   ",0,SUM(AP25:AS25))</f>
        <v>0</v>
      </c>
      <c r="AU25" s="7">
        <f t="shared" ca="1" si="4"/>
        <v>0</v>
      </c>
    </row>
    <row r="26" spans="1:47" x14ac:dyDescent="0.25">
      <c r="A26" s="15" t="s">
        <v>347</v>
      </c>
      <c r="B26" s="15">
        <v>4600002733</v>
      </c>
      <c r="C26" s="15">
        <v>40</v>
      </c>
      <c r="D26" s="17">
        <v>39826</v>
      </c>
      <c r="E26" s="17">
        <v>40550</v>
      </c>
      <c r="F26" s="18" t="s">
        <v>347</v>
      </c>
      <c r="G26" s="15" t="s">
        <v>61</v>
      </c>
      <c r="H26" s="15">
        <v>0</v>
      </c>
      <c r="I26" s="15" t="s">
        <v>56</v>
      </c>
      <c r="J26" s="15">
        <v>0</v>
      </c>
      <c r="K26" s="15">
        <v>0</v>
      </c>
      <c r="L26" s="15" t="s">
        <v>30</v>
      </c>
      <c r="M26" s="15">
        <v>2</v>
      </c>
      <c r="N26" s="15" t="s">
        <v>31</v>
      </c>
      <c r="O26" s="15">
        <v>40230</v>
      </c>
      <c r="P26" s="15" t="s">
        <v>27</v>
      </c>
      <c r="Q26" s="15" t="s">
        <v>27</v>
      </c>
      <c r="R26" s="15" t="s">
        <v>32</v>
      </c>
      <c r="S26" s="15">
        <v>240068</v>
      </c>
      <c r="T26" s="15" t="s">
        <v>57</v>
      </c>
      <c r="U26" s="15" t="s">
        <v>58</v>
      </c>
      <c r="V26" s="15">
        <v>24</v>
      </c>
      <c r="W26" s="15" t="s">
        <v>35</v>
      </c>
      <c r="X26" s="15">
        <v>24</v>
      </c>
      <c r="Y26" s="15" t="s">
        <v>35</v>
      </c>
      <c r="Z26" s="15">
        <v>24</v>
      </c>
      <c r="AA26" s="15" t="s">
        <v>35</v>
      </c>
      <c r="AB26" s="15">
        <v>24</v>
      </c>
      <c r="AC26" s="15" t="s">
        <v>35</v>
      </c>
      <c r="AD26" s="15">
        <f>IF(N26="ZM  ",V26-Z26,X26-Z26)</f>
        <v>0</v>
      </c>
      <c r="AE26" s="22">
        <f t="shared" ca="1" si="0"/>
        <v>0</v>
      </c>
      <c r="AF26" s="22">
        <f t="shared" ca="1" si="1"/>
        <v>11</v>
      </c>
      <c r="AG26" s="22">
        <f t="shared" ca="1" si="2"/>
        <v>0</v>
      </c>
      <c r="AH26" s="15" t="str">
        <f t="shared" ca="1" si="3"/>
        <v>ok</v>
      </c>
      <c r="AI26" s="8">
        <f ca="1">IF(AH26="ok",0,IF(AND(AH26="erreur clé ZSNC",A26="ZSNC"),0,1))</f>
        <v>0</v>
      </c>
      <c r="AJ26" s="9">
        <f>IF(AND(A26="ZSNC",N26="ZM  ",H26=0),0,IF(AND(A26="    ",N26="ZM  ",H26=0),0,IF(AND(A26="ZSNC",N26="ZL  ",H26=99.9),0,IF(AND(A26="    ",N26="ZL  ",H26=0),0,1))))</f>
        <v>0</v>
      </c>
      <c r="AK26" s="9">
        <f>IF(AND(A26="ZSNC",N26="ZM  ",L26="          "),0,IF(AND(A26="    ",N26="ZM  ",L26="          "),0,IF(AND(A26="ZSNC",N26="ZL  ",L26=1),0,IF(AND(A26="    ",N26="ZL  ",L26=2),0,1))))</f>
        <v>0</v>
      </c>
      <c r="AL26" s="9">
        <f>IF(AND(N26="ZM  ",J26+K26=0),0,IF(AND(N26="ZL  ",J26-K26=0),0,1))</f>
        <v>0</v>
      </c>
      <c r="AM26" s="10">
        <f>IF(AND(N26="ZM  ",J26+K26=0),0,IF(AND(A26="ZSNC",N26="ZL  ",J26&lt;=56,K26&lt;=56),0,IF(AND(A26="    ",N26="ZL  ",J26=150,K26=150),0,1)))</f>
        <v>0</v>
      </c>
      <c r="AN26" s="6">
        <f ca="1">IF(F26="S   ",0,(SUM(AI26:AM26)))</f>
        <v>0</v>
      </c>
      <c r="AP26" s="11">
        <f>IF(AND(N26="ZM  ",H26=0),0,IF(AND(A26="    ",N26="ZL  ",H26=0),0,IF(AND(A26="ZSNC",N26="ZL  ",H26=99.9),0,1)))</f>
        <v>0</v>
      </c>
      <c r="AQ26" s="12">
        <f>IF(AND(N26="ZM  ",L26="          "),0,IF(AND(A26="ZSNC",N26="ZL  ",L26=2),0,IF(AND(A26="    ",N26="ZL  ",L26=1),0,1)))</f>
        <v>0</v>
      </c>
      <c r="AR26" s="12">
        <f>IF(AND(N26="ZM  ",J26+K26=0),0,IF(AND(N26="ZL  ",J26-K26=0),0,1))</f>
        <v>0</v>
      </c>
      <c r="AS26" s="13">
        <f>IF(AND(N26="ZM  ",J26+K26=0),0,IF(AND(A26="ZSNC",N26="ZL  ",J26&lt;=56,K26&lt;=56),0,IF(AND(A26="    ",N26="ZL  ",J26=150,K26=150),0,1)))</f>
        <v>0</v>
      </c>
      <c r="AT26" s="6">
        <f>IF(F26="S   ",0,SUM(AP26:AS26))</f>
        <v>0</v>
      </c>
      <c r="AU26" s="7">
        <f t="shared" ca="1" si="4"/>
        <v>0</v>
      </c>
    </row>
    <row r="27" spans="1:47" x14ac:dyDescent="0.25">
      <c r="A27" s="15" t="s">
        <v>347</v>
      </c>
      <c r="B27" s="15">
        <v>4600002733</v>
      </c>
      <c r="C27" s="15">
        <v>50</v>
      </c>
      <c r="D27" s="17">
        <v>39826</v>
      </c>
      <c r="E27" s="17">
        <v>40550</v>
      </c>
      <c r="F27" s="18" t="s">
        <v>347</v>
      </c>
      <c r="G27" s="15" t="s">
        <v>62</v>
      </c>
      <c r="H27" s="15">
        <v>0</v>
      </c>
      <c r="I27" s="15" t="s">
        <v>56</v>
      </c>
      <c r="J27" s="15">
        <v>0</v>
      </c>
      <c r="K27" s="15">
        <v>0</v>
      </c>
      <c r="L27" s="15" t="s">
        <v>30</v>
      </c>
      <c r="M27" s="15">
        <v>2</v>
      </c>
      <c r="N27" s="15" t="s">
        <v>31</v>
      </c>
      <c r="O27" s="15">
        <v>40230</v>
      </c>
      <c r="P27" s="15" t="s">
        <v>27</v>
      </c>
      <c r="Q27" s="15" t="s">
        <v>27</v>
      </c>
      <c r="R27" s="15" t="s">
        <v>32</v>
      </c>
      <c r="S27" s="15">
        <v>240068</v>
      </c>
      <c r="T27" s="15" t="s">
        <v>57</v>
      </c>
      <c r="U27" s="15" t="s">
        <v>58</v>
      </c>
      <c r="V27" s="15">
        <v>24</v>
      </c>
      <c r="W27" s="15" t="s">
        <v>35</v>
      </c>
      <c r="X27" s="15">
        <v>24</v>
      </c>
      <c r="Y27" s="15" t="s">
        <v>35</v>
      </c>
      <c r="Z27" s="15">
        <v>24</v>
      </c>
      <c r="AA27" s="15" t="s">
        <v>35</v>
      </c>
      <c r="AB27" s="15">
        <v>24</v>
      </c>
      <c r="AC27" s="15" t="s">
        <v>35</v>
      </c>
      <c r="AD27" s="15">
        <f>IF(N27="ZM  ",V27-Z27,X27-Z27)</f>
        <v>0</v>
      </c>
      <c r="AE27" s="22">
        <f t="shared" ca="1" si="0"/>
        <v>0</v>
      </c>
      <c r="AF27" s="22">
        <f t="shared" ca="1" si="1"/>
        <v>11</v>
      </c>
      <c r="AG27" s="22">
        <f t="shared" ca="1" si="2"/>
        <v>0</v>
      </c>
      <c r="AH27" s="15" t="str">
        <f t="shared" ca="1" si="3"/>
        <v>ok</v>
      </c>
      <c r="AI27" s="8">
        <f ca="1">IF(AH27="ok",0,IF(AND(AH27="erreur clé ZSNC",A27="ZSNC"),0,1))</f>
        <v>0</v>
      </c>
      <c r="AJ27" s="9">
        <f>IF(AND(A27="ZSNC",N27="ZM  ",H27=0),0,IF(AND(A27="    ",N27="ZM  ",H27=0),0,IF(AND(A27="ZSNC",N27="ZL  ",H27=99.9),0,IF(AND(A27="    ",N27="ZL  ",H27=0),0,1))))</f>
        <v>0</v>
      </c>
      <c r="AK27" s="9">
        <f>IF(AND(A27="ZSNC",N27="ZM  ",L27="          "),0,IF(AND(A27="    ",N27="ZM  ",L27="          "),0,IF(AND(A27="ZSNC",N27="ZL  ",L27=1),0,IF(AND(A27="    ",N27="ZL  ",L27=2),0,1))))</f>
        <v>0</v>
      </c>
      <c r="AL27" s="9">
        <f>IF(AND(N27="ZM  ",J27+K27=0),0,IF(AND(N27="ZL  ",J27-K27=0),0,1))</f>
        <v>0</v>
      </c>
      <c r="AM27" s="10">
        <f>IF(AND(N27="ZM  ",J27+K27=0),0,IF(AND(A27="ZSNC",N27="ZL  ",J27&lt;=56,K27&lt;=56),0,IF(AND(A27="    ",N27="ZL  ",J27=150,K27=150),0,1)))</f>
        <v>0</v>
      </c>
      <c r="AN27" s="6">
        <f ca="1">IF(F27="S   ",0,(SUM(AI27:AM27)))</f>
        <v>0</v>
      </c>
      <c r="AP27" s="11">
        <f>IF(AND(N27="ZM  ",H27=0),0,IF(AND(A27="    ",N27="ZL  ",H27=0),0,IF(AND(A27="ZSNC",N27="ZL  ",H27=99.9),0,1)))</f>
        <v>0</v>
      </c>
      <c r="AQ27" s="12">
        <f>IF(AND(N27="ZM  ",L27="          "),0,IF(AND(A27="ZSNC",N27="ZL  ",L27=2),0,IF(AND(A27="    ",N27="ZL  ",L27=1),0,1)))</f>
        <v>0</v>
      </c>
      <c r="AR27" s="12">
        <f>IF(AND(N27="ZM  ",J27+K27=0),0,IF(AND(N27="ZL  ",J27-K27=0),0,1))</f>
        <v>0</v>
      </c>
      <c r="AS27" s="13">
        <f>IF(AND(N27="ZM  ",J27+K27=0),0,IF(AND(A27="ZSNC",N27="ZL  ",J27&lt;=56,K27&lt;=56),0,IF(AND(A27="    ",N27="ZL  ",J27=150,K27=150),0,1)))</f>
        <v>0</v>
      </c>
      <c r="AT27" s="6">
        <f>IF(F27="S   ",0,SUM(AP27:AS27))</f>
        <v>0</v>
      </c>
      <c r="AU27" s="7">
        <f t="shared" ca="1" si="4"/>
        <v>0</v>
      </c>
    </row>
    <row r="28" spans="1:47" x14ac:dyDescent="0.25">
      <c r="A28" s="15" t="s">
        <v>347</v>
      </c>
      <c r="B28" s="15">
        <v>4600002733</v>
      </c>
      <c r="C28" s="15">
        <v>80</v>
      </c>
      <c r="D28" s="17">
        <v>39826</v>
      </c>
      <c r="E28" s="17">
        <v>40550</v>
      </c>
      <c r="F28" s="18" t="s">
        <v>347</v>
      </c>
      <c r="G28" s="15" t="s">
        <v>60</v>
      </c>
      <c r="H28" s="15">
        <v>0</v>
      </c>
      <c r="I28" s="15" t="s">
        <v>56</v>
      </c>
      <c r="J28" s="15">
        <v>0</v>
      </c>
      <c r="K28" s="15">
        <v>0</v>
      </c>
      <c r="L28" s="15" t="s">
        <v>30</v>
      </c>
      <c r="M28" s="15">
        <v>2</v>
      </c>
      <c r="N28" s="15" t="s">
        <v>31</v>
      </c>
      <c r="O28" s="15">
        <v>40230</v>
      </c>
      <c r="P28" s="15" t="s">
        <v>27</v>
      </c>
      <c r="Q28" s="15" t="s">
        <v>27</v>
      </c>
      <c r="R28" s="15" t="s">
        <v>32</v>
      </c>
      <c r="S28" s="15">
        <v>240068</v>
      </c>
      <c r="T28" s="15" t="s">
        <v>57</v>
      </c>
      <c r="U28" s="15" t="s">
        <v>58</v>
      </c>
      <c r="V28" s="15">
        <v>30</v>
      </c>
      <c r="W28" s="15" t="s">
        <v>35</v>
      </c>
      <c r="X28" s="15">
        <v>5</v>
      </c>
      <c r="Y28" s="15" t="s">
        <v>35</v>
      </c>
      <c r="Z28" s="15">
        <v>3</v>
      </c>
      <c r="AA28" s="15" t="s">
        <v>35</v>
      </c>
      <c r="AB28" s="15">
        <v>1</v>
      </c>
      <c r="AC28" s="15" t="s">
        <v>35</v>
      </c>
      <c r="AD28" s="15">
        <f>IF(N28="ZM  ",V28-Z28,X28-Z28)</f>
        <v>27</v>
      </c>
      <c r="AE28" s="22">
        <f t="shared" ca="1" si="0"/>
        <v>0</v>
      </c>
      <c r="AF28" s="22">
        <f t="shared" ca="1" si="1"/>
        <v>11</v>
      </c>
      <c r="AG28" s="22">
        <f t="shared" ca="1" si="2"/>
        <v>0</v>
      </c>
      <c r="AH28" s="15" t="str">
        <f t="shared" ca="1" si="3"/>
        <v>ok</v>
      </c>
      <c r="AI28" s="8">
        <f ca="1">IF(AH28="ok",0,IF(AND(AH28="erreur clé ZSNC",A28="ZSNC"),0,1))</f>
        <v>0</v>
      </c>
      <c r="AJ28" s="9">
        <f>IF(AND(A28="ZSNC",N28="ZM  ",H28=0),0,IF(AND(A28="    ",N28="ZM  ",H28=0),0,IF(AND(A28="ZSNC",N28="ZL  ",H28=99.9),0,IF(AND(A28="    ",N28="ZL  ",H28=0),0,1))))</f>
        <v>0</v>
      </c>
      <c r="AK28" s="9">
        <f>IF(AND(A28="ZSNC",N28="ZM  ",L28="          "),0,IF(AND(A28="    ",N28="ZM  ",L28="          "),0,IF(AND(A28="ZSNC",N28="ZL  ",L28=1),0,IF(AND(A28="    ",N28="ZL  ",L28=2),0,1))))</f>
        <v>0</v>
      </c>
      <c r="AL28" s="9">
        <f>IF(AND(N28="ZM  ",J28+K28=0),0,IF(AND(N28="ZL  ",J28-K28=0),0,1))</f>
        <v>0</v>
      </c>
      <c r="AM28" s="10">
        <f>IF(AND(N28="ZM  ",J28+K28=0),0,IF(AND(A28="ZSNC",N28="ZL  ",J28&lt;=56,K28&lt;=56),0,IF(AND(A28="    ",N28="ZL  ",J28=150,K28=150),0,1)))</f>
        <v>0</v>
      </c>
      <c r="AN28" s="6">
        <f ca="1">IF(F28="S   ",0,(SUM(AI28:AM28)))</f>
        <v>0</v>
      </c>
      <c r="AP28" s="11">
        <f>IF(AND(N28="ZM  ",H28=0),0,IF(AND(A28="    ",N28="ZL  ",H28=0),0,IF(AND(A28="ZSNC",N28="ZL  ",H28=99.9),0,1)))</f>
        <v>0</v>
      </c>
      <c r="AQ28" s="12">
        <f>IF(AND(N28="ZM  ",L28="          "),0,IF(AND(A28="ZSNC",N28="ZL  ",L28=2),0,IF(AND(A28="    ",N28="ZL  ",L28=1),0,1)))</f>
        <v>0</v>
      </c>
      <c r="AR28" s="12">
        <f>IF(AND(N28="ZM  ",J28+K28=0),0,IF(AND(N28="ZL  ",J28-K28=0),0,1))</f>
        <v>0</v>
      </c>
      <c r="AS28" s="13">
        <f>IF(AND(N28="ZM  ",J28+K28=0),0,IF(AND(A28="ZSNC",N28="ZL  ",J28&lt;=56,K28&lt;=56),0,IF(AND(A28="    ",N28="ZL  ",J28=150,K28=150),0,1)))</f>
        <v>0</v>
      </c>
      <c r="AT28" s="6">
        <f>IF(F28="S   ",0,SUM(AP28:AS28))</f>
        <v>0</v>
      </c>
      <c r="AU28" s="7">
        <f t="shared" ca="1" si="4"/>
        <v>0</v>
      </c>
    </row>
    <row r="29" spans="1:47" x14ac:dyDescent="0.25">
      <c r="A29" s="15" t="s">
        <v>347</v>
      </c>
      <c r="B29" s="15">
        <v>4600002733</v>
      </c>
      <c r="C29" s="15">
        <v>90</v>
      </c>
      <c r="D29" s="17">
        <v>39826</v>
      </c>
      <c r="E29" s="17">
        <v>40550</v>
      </c>
      <c r="F29" s="18" t="s">
        <v>347</v>
      </c>
      <c r="G29" s="15" t="s">
        <v>61</v>
      </c>
      <c r="H29" s="15">
        <v>0</v>
      </c>
      <c r="I29" s="15" t="s">
        <v>56</v>
      </c>
      <c r="J29" s="15">
        <v>0</v>
      </c>
      <c r="K29" s="15">
        <v>0</v>
      </c>
      <c r="L29" s="15" t="s">
        <v>30</v>
      </c>
      <c r="M29" s="15">
        <v>2</v>
      </c>
      <c r="N29" s="15" t="s">
        <v>31</v>
      </c>
      <c r="O29" s="15">
        <v>40230</v>
      </c>
      <c r="P29" s="15" t="s">
        <v>27</v>
      </c>
      <c r="Q29" s="15" t="s">
        <v>27</v>
      </c>
      <c r="R29" s="15" t="s">
        <v>32</v>
      </c>
      <c r="S29" s="15">
        <v>240068</v>
      </c>
      <c r="T29" s="15" t="s">
        <v>57</v>
      </c>
      <c r="U29" s="15" t="s">
        <v>58</v>
      </c>
      <c r="V29" s="15">
        <v>30</v>
      </c>
      <c r="W29" s="15" t="s">
        <v>35</v>
      </c>
      <c r="X29" s="15">
        <v>5</v>
      </c>
      <c r="Y29" s="15" t="s">
        <v>35</v>
      </c>
      <c r="Z29" s="15">
        <v>3</v>
      </c>
      <c r="AA29" s="15" t="s">
        <v>35</v>
      </c>
      <c r="AB29" s="15">
        <v>1</v>
      </c>
      <c r="AC29" s="15" t="s">
        <v>35</v>
      </c>
      <c r="AD29" s="15">
        <f>IF(N29="ZM  ",V29-Z29,X29-Z29)</f>
        <v>27</v>
      </c>
      <c r="AE29" s="22">
        <f t="shared" ca="1" si="0"/>
        <v>0</v>
      </c>
      <c r="AF29" s="22">
        <f t="shared" ca="1" si="1"/>
        <v>11</v>
      </c>
      <c r="AG29" s="22">
        <f t="shared" ca="1" si="2"/>
        <v>0</v>
      </c>
      <c r="AH29" s="15" t="str">
        <f t="shared" ca="1" si="3"/>
        <v>ok</v>
      </c>
      <c r="AI29" s="8">
        <f ca="1">IF(AH29="ok",0,IF(AND(AH29="erreur clé ZSNC",A29="ZSNC"),0,1))</f>
        <v>0</v>
      </c>
      <c r="AJ29" s="9">
        <f>IF(AND(A29="ZSNC",N29="ZM  ",H29=0),0,IF(AND(A29="    ",N29="ZM  ",H29=0),0,IF(AND(A29="ZSNC",N29="ZL  ",H29=99.9),0,IF(AND(A29="    ",N29="ZL  ",H29=0),0,1))))</f>
        <v>0</v>
      </c>
      <c r="AK29" s="9">
        <f>IF(AND(A29="ZSNC",N29="ZM  ",L29="          "),0,IF(AND(A29="    ",N29="ZM  ",L29="          "),0,IF(AND(A29="ZSNC",N29="ZL  ",L29=1),0,IF(AND(A29="    ",N29="ZL  ",L29=2),0,1))))</f>
        <v>0</v>
      </c>
      <c r="AL29" s="9">
        <f>IF(AND(N29="ZM  ",J29+K29=0),0,IF(AND(N29="ZL  ",J29-K29=0),0,1))</f>
        <v>0</v>
      </c>
      <c r="AM29" s="10">
        <f>IF(AND(N29="ZM  ",J29+K29=0),0,IF(AND(A29="ZSNC",N29="ZL  ",J29&lt;=56,K29&lt;=56),0,IF(AND(A29="    ",N29="ZL  ",J29=150,K29=150),0,1)))</f>
        <v>0</v>
      </c>
      <c r="AN29" s="6">
        <f ca="1">IF(F29="S   ",0,(SUM(AI29:AM29)))</f>
        <v>0</v>
      </c>
      <c r="AP29" s="11">
        <f>IF(AND(N29="ZM  ",H29=0),0,IF(AND(A29="    ",N29="ZL  ",H29=0),0,IF(AND(A29="ZSNC",N29="ZL  ",H29=99.9),0,1)))</f>
        <v>0</v>
      </c>
      <c r="AQ29" s="12">
        <f>IF(AND(N29="ZM  ",L29="          "),0,IF(AND(A29="ZSNC",N29="ZL  ",L29=2),0,IF(AND(A29="    ",N29="ZL  ",L29=1),0,1)))</f>
        <v>0</v>
      </c>
      <c r="AR29" s="12">
        <f>IF(AND(N29="ZM  ",J29+K29=0),0,IF(AND(N29="ZL  ",J29-K29=0),0,1))</f>
        <v>0</v>
      </c>
      <c r="AS29" s="13">
        <f>IF(AND(N29="ZM  ",J29+K29=0),0,IF(AND(A29="ZSNC",N29="ZL  ",J29&lt;=56,K29&lt;=56),0,IF(AND(A29="    ",N29="ZL  ",J29=150,K29=150),0,1)))</f>
        <v>0</v>
      </c>
      <c r="AT29" s="6">
        <f>IF(F29="S   ",0,SUM(AP29:AS29))</f>
        <v>0</v>
      </c>
      <c r="AU29" s="7">
        <f t="shared" ca="1" si="4"/>
        <v>0</v>
      </c>
    </row>
    <row r="30" spans="1:47" x14ac:dyDescent="0.25">
      <c r="A30" s="15" t="s">
        <v>347</v>
      </c>
      <c r="B30" s="15">
        <v>4600002733</v>
      </c>
      <c r="C30" s="15">
        <v>100</v>
      </c>
      <c r="D30" s="17">
        <v>39826</v>
      </c>
      <c r="E30" s="17">
        <v>40550</v>
      </c>
      <c r="F30" s="18" t="s">
        <v>347</v>
      </c>
      <c r="G30" s="15" t="s">
        <v>62</v>
      </c>
      <c r="H30" s="15">
        <v>0</v>
      </c>
      <c r="I30" s="15" t="s">
        <v>56</v>
      </c>
      <c r="J30" s="15">
        <v>0</v>
      </c>
      <c r="K30" s="15">
        <v>0</v>
      </c>
      <c r="L30" s="15" t="s">
        <v>30</v>
      </c>
      <c r="M30" s="15">
        <v>2</v>
      </c>
      <c r="N30" s="15" t="s">
        <v>31</v>
      </c>
      <c r="O30" s="15">
        <v>40230</v>
      </c>
      <c r="P30" s="15" t="s">
        <v>27</v>
      </c>
      <c r="Q30" s="15" t="s">
        <v>27</v>
      </c>
      <c r="R30" s="15" t="s">
        <v>32</v>
      </c>
      <c r="S30" s="15">
        <v>240068</v>
      </c>
      <c r="T30" s="15" t="s">
        <v>57</v>
      </c>
      <c r="U30" s="15" t="s">
        <v>58</v>
      </c>
      <c r="V30" s="15">
        <v>30</v>
      </c>
      <c r="W30" s="15" t="s">
        <v>35</v>
      </c>
      <c r="X30" s="15">
        <v>5</v>
      </c>
      <c r="Y30" s="15" t="s">
        <v>35</v>
      </c>
      <c r="Z30" s="15">
        <v>3</v>
      </c>
      <c r="AA30" s="15" t="s">
        <v>35</v>
      </c>
      <c r="AB30" s="15">
        <v>1</v>
      </c>
      <c r="AC30" s="15" t="s">
        <v>35</v>
      </c>
      <c r="AD30" s="15">
        <f>IF(N30="ZM  ",V30-Z30,X30-Z30)</f>
        <v>27</v>
      </c>
      <c r="AE30" s="22">
        <f t="shared" ca="1" si="0"/>
        <v>0</v>
      </c>
      <c r="AF30" s="22">
        <f t="shared" ca="1" si="1"/>
        <v>11</v>
      </c>
      <c r="AG30" s="22">
        <f t="shared" ca="1" si="2"/>
        <v>0</v>
      </c>
      <c r="AH30" s="15" t="str">
        <f t="shared" ca="1" si="3"/>
        <v>ok</v>
      </c>
      <c r="AI30" s="8">
        <f ca="1">IF(AH30="ok",0,IF(AND(AH30="erreur clé ZSNC",A30="ZSNC"),0,1))</f>
        <v>0</v>
      </c>
      <c r="AJ30" s="9">
        <f>IF(AND(A30="ZSNC",N30="ZM  ",H30=0),0,IF(AND(A30="    ",N30="ZM  ",H30=0),0,IF(AND(A30="ZSNC",N30="ZL  ",H30=99.9),0,IF(AND(A30="    ",N30="ZL  ",H30=0),0,1))))</f>
        <v>0</v>
      </c>
      <c r="AK30" s="9">
        <f>IF(AND(A30="ZSNC",N30="ZM  ",L30="          "),0,IF(AND(A30="    ",N30="ZM  ",L30="          "),0,IF(AND(A30="ZSNC",N30="ZL  ",L30=1),0,IF(AND(A30="    ",N30="ZL  ",L30=2),0,1))))</f>
        <v>0</v>
      </c>
      <c r="AL30" s="9">
        <f>IF(AND(N30="ZM  ",J30+K30=0),0,IF(AND(N30="ZL  ",J30-K30=0),0,1))</f>
        <v>0</v>
      </c>
      <c r="AM30" s="10">
        <f>IF(AND(N30="ZM  ",J30+K30=0),0,IF(AND(A30="ZSNC",N30="ZL  ",J30&lt;=56,K30&lt;=56),0,IF(AND(A30="    ",N30="ZL  ",J30=150,K30=150),0,1)))</f>
        <v>0</v>
      </c>
      <c r="AN30" s="6">
        <f ca="1">IF(F30="S   ",0,(SUM(AI30:AM30)))</f>
        <v>0</v>
      </c>
      <c r="AP30" s="11">
        <f>IF(AND(N30="ZM  ",H30=0),0,IF(AND(A30="    ",N30="ZL  ",H30=0),0,IF(AND(A30="ZSNC",N30="ZL  ",H30=99.9),0,1)))</f>
        <v>0</v>
      </c>
      <c r="AQ30" s="12">
        <f>IF(AND(N30="ZM  ",L30="          "),0,IF(AND(A30="ZSNC",N30="ZL  ",L30=2),0,IF(AND(A30="    ",N30="ZL  ",L30=1),0,1)))</f>
        <v>0</v>
      </c>
      <c r="AR30" s="12">
        <f>IF(AND(N30="ZM  ",J30+K30=0),0,IF(AND(N30="ZL  ",J30-K30=0),0,1))</f>
        <v>0</v>
      </c>
      <c r="AS30" s="13">
        <f>IF(AND(N30="ZM  ",J30+K30=0),0,IF(AND(A30="ZSNC",N30="ZL  ",J30&lt;=56,K30&lt;=56),0,IF(AND(A30="    ",N30="ZL  ",J30=150,K30=150),0,1)))</f>
        <v>0</v>
      </c>
      <c r="AT30" s="6">
        <f>IF(F30="S   ",0,SUM(AP30:AS30))</f>
        <v>0</v>
      </c>
      <c r="AU30" s="7">
        <f t="shared" ca="1" si="4"/>
        <v>0</v>
      </c>
    </row>
    <row r="31" spans="1:47" x14ac:dyDescent="0.25">
      <c r="A31" s="15" t="s">
        <v>347</v>
      </c>
      <c r="B31" s="15">
        <v>4600002733</v>
      </c>
      <c r="C31" s="15">
        <v>110</v>
      </c>
      <c r="D31" s="17">
        <v>39826</v>
      </c>
      <c r="E31" s="17">
        <v>40550</v>
      </c>
      <c r="F31" s="18" t="s">
        <v>347</v>
      </c>
      <c r="G31" s="15" t="s">
        <v>63</v>
      </c>
      <c r="H31" s="15">
        <v>0</v>
      </c>
      <c r="I31" s="15" t="s">
        <v>56</v>
      </c>
      <c r="J31" s="15">
        <v>0</v>
      </c>
      <c r="K31" s="15">
        <v>0</v>
      </c>
      <c r="L31" s="15" t="s">
        <v>30</v>
      </c>
      <c r="M31" s="15">
        <v>2</v>
      </c>
      <c r="N31" s="15" t="s">
        <v>31</v>
      </c>
      <c r="O31" s="15">
        <v>40230</v>
      </c>
      <c r="P31" s="15" t="s">
        <v>27</v>
      </c>
      <c r="Q31" s="15" t="s">
        <v>27</v>
      </c>
      <c r="R31" s="15" t="s">
        <v>32</v>
      </c>
      <c r="S31" s="15">
        <v>240068</v>
      </c>
      <c r="T31" s="15" t="s">
        <v>57</v>
      </c>
      <c r="U31" s="15" t="s">
        <v>58</v>
      </c>
      <c r="V31" s="15">
        <v>5</v>
      </c>
      <c r="W31" s="15" t="s">
        <v>35</v>
      </c>
      <c r="X31" s="15">
        <v>5</v>
      </c>
      <c r="Y31" s="15" t="s">
        <v>35</v>
      </c>
      <c r="Z31" s="15">
        <v>5</v>
      </c>
      <c r="AA31" s="15" t="s">
        <v>35</v>
      </c>
      <c r="AB31" s="15">
        <v>5</v>
      </c>
      <c r="AC31" s="15" t="s">
        <v>35</v>
      </c>
      <c r="AD31" s="15">
        <f>IF(N31="ZM  ",V31-Z31,X31-Z31)</f>
        <v>0</v>
      </c>
      <c r="AE31" s="22">
        <f t="shared" ca="1" si="0"/>
        <v>0</v>
      </c>
      <c r="AF31" s="22">
        <f t="shared" ca="1" si="1"/>
        <v>11</v>
      </c>
      <c r="AG31" s="22">
        <f t="shared" ca="1" si="2"/>
        <v>0</v>
      </c>
      <c r="AH31" s="15" t="str">
        <f t="shared" ca="1" si="3"/>
        <v>ok</v>
      </c>
      <c r="AI31" s="8">
        <f ca="1">IF(AH31="ok",0,IF(AND(AH31="erreur clé ZSNC",A31="ZSNC"),0,1))</f>
        <v>0</v>
      </c>
      <c r="AJ31" s="9">
        <f>IF(AND(A31="ZSNC",N31="ZM  ",H31=0),0,IF(AND(A31="    ",N31="ZM  ",H31=0),0,IF(AND(A31="ZSNC",N31="ZL  ",H31=99.9),0,IF(AND(A31="    ",N31="ZL  ",H31=0),0,1))))</f>
        <v>0</v>
      </c>
      <c r="AK31" s="9">
        <f>IF(AND(A31="ZSNC",N31="ZM  ",L31="          "),0,IF(AND(A31="    ",N31="ZM  ",L31="          "),0,IF(AND(A31="ZSNC",N31="ZL  ",L31=1),0,IF(AND(A31="    ",N31="ZL  ",L31=2),0,1))))</f>
        <v>0</v>
      </c>
      <c r="AL31" s="9">
        <f>IF(AND(N31="ZM  ",J31+K31=0),0,IF(AND(N31="ZL  ",J31-K31=0),0,1))</f>
        <v>0</v>
      </c>
      <c r="AM31" s="10">
        <f>IF(AND(N31="ZM  ",J31+K31=0),0,IF(AND(A31="ZSNC",N31="ZL  ",J31&lt;=56,K31&lt;=56),0,IF(AND(A31="    ",N31="ZL  ",J31=150,K31=150),0,1)))</f>
        <v>0</v>
      </c>
      <c r="AN31" s="6">
        <f ca="1">IF(F31="S   ",0,(SUM(AI31:AM31)))</f>
        <v>0</v>
      </c>
      <c r="AP31" s="11">
        <f>IF(AND(N31="ZM  ",H31=0),0,IF(AND(A31="    ",N31="ZL  ",H31=0),0,IF(AND(A31="ZSNC",N31="ZL  ",H31=99.9),0,1)))</f>
        <v>0</v>
      </c>
      <c r="AQ31" s="12">
        <f>IF(AND(N31="ZM  ",L31="          "),0,IF(AND(A31="ZSNC",N31="ZL  ",L31=2),0,IF(AND(A31="    ",N31="ZL  ",L31=1),0,1)))</f>
        <v>0</v>
      </c>
      <c r="AR31" s="12">
        <f>IF(AND(N31="ZM  ",J31+K31=0),0,IF(AND(N31="ZL  ",J31-K31=0),0,1))</f>
        <v>0</v>
      </c>
      <c r="AS31" s="13">
        <f>IF(AND(N31="ZM  ",J31+K31=0),0,IF(AND(A31="ZSNC",N31="ZL  ",J31&lt;=56,K31&lt;=56),0,IF(AND(A31="    ",N31="ZL  ",J31=150,K31=150),0,1)))</f>
        <v>0</v>
      </c>
      <c r="AT31" s="6">
        <f>IF(F31="S   ",0,SUM(AP31:AS31))</f>
        <v>0</v>
      </c>
      <c r="AU31" s="7">
        <f t="shared" ca="1" si="4"/>
        <v>0</v>
      </c>
    </row>
    <row r="32" spans="1:47" x14ac:dyDescent="0.25">
      <c r="A32" s="15" t="s">
        <v>347</v>
      </c>
      <c r="B32" s="15">
        <v>4600002733</v>
      </c>
      <c r="C32" s="15">
        <v>120</v>
      </c>
      <c r="D32" s="17">
        <v>39826</v>
      </c>
      <c r="E32" s="17">
        <v>40550</v>
      </c>
      <c r="F32" s="18" t="s">
        <v>347</v>
      </c>
      <c r="G32" s="15" t="s">
        <v>63</v>
      </c>
      <c r="H32" s="15">
        <v>0</v>
      </c>
      <c r="I32" s="15" t="s">
        <v>56</v>
      </c>
      <c r="J32" s="15">
        <v>0</v>
      </c>
      <c r="K32" s="15">
        <v>0</v>
      </c>
      <c r="L32" s="15" t="s">
        <v>30</v>
      </c>
      <c r="M32" s="15">
        <v>2</v>
      </c>
      <c r="N32" s="15" t="s">
        <v>31</v>
      </c>
      <c r="O32" s="15">
        <v>40230</v>
      </c>
      <c r="P32" s="15" t="s">
        <v>27</v>
      </c>
      <c r="Q32" s="15" t="s">
        <v>27</v>
      </c>
      <c r="R32" s="15" t="s">
        <v>32</v>
      </c>
      <c r="S32" s="15">
        <v>240068</v>
      </c>
      <c r="T32" s="15" t="s">
        <v>57</v>
      </c>
      <c r="U32" s="15" t="s">
        <v>58</v>
      </c>
      <c r="V32" s="15">
        <v>150</v>
      </c>
      <c r="W32" s="15" t="s">
        <v>35</v>
      </c>
      <c r="X32" s="15">
        <v>20</v>
      </c>
      <c r="Y32" s="15" t="s">
        <v>35</v>
      </c>
      <c r="Z32" s="15">
        <v>15</v>
      </c>
      <c r="AA32" s="15" t="s">
        <v>35</v>
      </c>
      <c r="AB32" s="15">
        <v>5</v>
      </c>
      <c r="AC32" s="15" t="s">
        <v>35</v>
      </c>
      <c r="AD32" s="15">
        <f>IF(N32="ZM  ",V32-Z32,X32-Z32)</f>
        <v>135</v>
      </c>
      <c r="AE32" s="22">
        <f t="shared" ca="1" si="0"/>
        <v>0</v>
      </c>
      <c r="AF32" s="22">
        <f t="shared" ca="1" si="1"/>
        <v>11</v>
      </c>
      <c r="AG32" s="22">
        <f t="shared" ca="1" si="2"/>
        <v>0</v>
      </c>
      <c r="AH32" s="15" t="str">
        <f t="shared" ca="1" si="3"/>
        <v>ok</v>
      </c>
      <c r="AI32" s="8">
        <f ca="1">IF(AH32="ok",0,IF(AND(AH32="erreur clé ZSNC",A32="ZSNC"),0,1))</f>
        <v>0</v>
      </c>
      <c r="AJ32" s="9">
        <f>IF(AND(A32="ZSNC",N32="ZM  ",H32=0),0,IF(AND(A32="    ",N32="ZM  ",H32=0),0,IF(AND(A32="ZSNC",N32="ZL  ",H32=99.9),0,IF(AND(A32="    ",N32="ZL  ",H32=0),0,1))))</f>
        <v>0</v>
      </c>
      <c r="AK32" s="9">
        <f>IF(AND(A32="ZSNC",N32="ZM  ",L32="          "),0,IF(AND(A32="    ",N32="ZM  ",L32="          "),0,IF(AND(A32="ZSNC",N32="ZL  ",L32=1),0,IF(AND(A32="    ",N32="ZL  ",L32=2),0,1))))</f>
        <v>0</v>
      </c>
      <c r="AL32" s="9">
        <f>IF(AND(N32="ZM  ",J32+K32=0),0,IF(AND(N32="ZL  ",J32-K32=0),0,1))</f>
        <v>0</v>
      </c>
      <c r="AM32" s="10">
        <f>IF(AND(N32="ZM  ",J32+K32=0),0,IF(AND(A32="ZSNC",N32="ZL  ",J32&lt;=56,K32&lt;=56),0,IF(AND(A32="    ",N32="ZL  ",J32=150,K32=150),0,1)))</f>
        <v>0</v>
      </c>
      <c r="AN32" s="6">
        <f ca="1">IF(F32="S   ",0,(SUM(AI32:AM32)))</f>
        <v>0</v>
      </c>
      <c r="AP32" s="11">
        <f>IF(AND(N32="ZM  ",H32=0),0,IF(AND(A32="    ",N32="ZL  ",H32=0),0,IF(AND(A32="ZSNC",N32="ZL  ",H32=99.9),0,1)))</f>
        <v>0</v>
      </c>
      <c r="AQ32" s="12">
        <f>IF(AND(N32="ZM  ",L32="          "),0,IF(AND(A32="ZSNC",N32="ZL  ",L32=2),0,IF(AND(A32="    ",N32="ZL  ",L32=1),0,1)))</f>
        <v>0</v>
      </c>
      <c r="AR32" s="12">
        <f>IF(AND(N32="ZM  ",J32+K32=0),0,IF(AND(N32="ZL  ",J32-K32=0),0,1))</f>
        <v>0</v>
      </c>
      <c r="AS32" s="13">
        <f>IF(AND(N32="ZM  ",J32+K32=0),0,IF(AND(A32="ZSNC",N32="ZL  ",J32&lt;=56,K32&lt;=56),0,IF(AND(A32="    ",N32="ZL  ",J32=150,K32=150),0,1)))</f>
        <v>0</v>
      </c>
      <c r="AT32" s="6">
        <f>IF(F32="S   ",0,SUM(AP32:AS32))</f>
        <v>0</v>
      </c>
      <c r="AU32" s="7">
        <f t="shared" ca="1" si="4"/>
        <v>0</v>
      </c>
    </row>
    <row r="33" spans="1:47" x14ac:dyDescent="0.25">
      <c r="A33" s="15" t="s">
        <v>347</v>
      </c>
      <c r="B33" s="15">
        <v>4600002733</v>
      </c>
      <c r="C33" s="15">
        <v>130</v>
      </c>
      <c r="D33" s="17">
        <v>39826</v>
      </c>
      <c r="E33" s="17">
        <v>40550</v>
      </c>
      <c r="F33" s="18" t="s">
        <v>347</v>
      </c>
      <c r="G33" s="15" t="s">
        <v>63</v>
      </c>
      <c r="H33" s="15">
        <v>0</v>
      </c>
      <c r="I33" s="15" t="s">
        <v>56</v>
      </c>
      <c r="J33" s="15">
        <v>0</v>
      </c>
      <c r="K33" s="15">
        <v>0</v>
      </c>
      <c r="L33" s="15" t="s">
        <v>30</v>
      </c>
      <c r="M33" s="15">
        <v>2</v>
      </c>
      <c r="N33" s="15" t="s">
        <v>31</v>
      </c>
      <c r="O33" s="15">
        <v>40230</v>
      </c>
      <c r="P33" s="15" t="s">
        <v>27</v>
      </c>
      <c r="Q33" s="15" t="s">
        <v>27</v>
      </c>
      <c r="R33" s="15" t="s">
        <v>32</v>
      </c>
      <c r="S33" s="15">
        <v>240068</v>
      </c>
      <c r="T33" s="15" t="s">
        <v>57</v>
      </c>
      <c r="U33" s="15" t="s">
        <v>58</v>
      </c>
      <c r="V33" s="15">
        <v>95</v>
      </c>
      <c r="W33" s="15" t="s">
        <v>35</v>
      </c>
      <c r="X33" s="15">
        <v>95</v>
      </c>
      <c r="Y33" s="15" t="s">
        <v>35</v>
      </c>
      <c r="Z33" s="15">
        <v>95</v>
      </c>
      <c r="AA33" s="15" t="s">
        <v>35</v>
      </c>
      <c r="AB33" s="15">
        <v>95</v>
      </c>
      <c r="AC33" s="15" t="s">
        <v>35</v>
      </c>
      <c r="AD33" s="15">
        <f>IF(N33="ZM  ",V33-Z33,X33-Z33)</f>
        <v>0</v>
      </c>
      <c r="AE33" s="22">
        <f t="shared" ca="1" si="0"/>
        <v>0</v>
      </c>
      <c r="AF33" s="22">
        <f t="shared" ca="1" si="1"/>
        <v>11</v>
      </c>
      <c r="AG33" s="22">
        <f t="shared" ca="1" si="2"/>
        <v>0</v>
      </c>
      <c r="AH33" s="15" t="str">
        <f t="shared" ca="1" si="3"/>
        <v>ok</v>
      </c>
      <c r="AI33" s="8">
        <f ca="1">IF(AH33="ok",0,IF(AND(AH33="erreur clé ZSNC",A33="ZSNC"),0,1))</f>
        <v>0</v>
      </c>
      <c r="AJ33" s="9">
        <f>IF(AND(A33="ZSNC",N33="ZM  ",H33=0),0,IF(AND(A33="    ",N33="ZM  ",H33=0),0,IF(AND(A33="ZSNC",N33="ZL  ",H33=99.9),0,IF(AND(A33="    ",N33="ZL  ",H33=0),0,1))))</f>
        <v>0</v>
      </c>
      <c r="AK33" s="9">
        <f>IF(AND(A33="ZSNC",N33="ZM  ",L33="          "),0,IF(AND(A33="    ",N33="ZM  ",L33="          "),0,IF(AND(A33="ZSNC",N33="ZL  ",L33=1),0,IF(AND(A33="    ",N33="ZL  ",L33=2),0,1))))</f>
        <v>0</v>
      </c>
      <c r="AL33" s="9">
        <f>IF(AND(N33="ZM  ",J33+K33=0),0,IF(AND(N33="ZL  ",J33-K33=0),0,1))</f>
        <v>0</v>
      </c>
      <c r="AM33" s="10">
        <f>IF(AND(N33="ZM  ",J33+K33=0),0,IF(AND(A33="ZSNC",N33="ZL  ",J33&lt;=56,K33&lt;=56),0,IF(AND(A33="    ",N33="ZL  ",J33=150,K33=150),0,1)))</f>
        <v>0</v>
      </c>
      <c r="AN33" s="6">
        <f ca="1">IF(F33="S   ",0,(SUM(AI33:AM33)))</f>
        <v>0</v>
      </c>
      <c r="AP33" s="11">
        <f>IF(AND(N33="ZM  ",H33=0),0,IF(AND(A33="    ",N33="ZL  ",H33=0),0,IF(AND(A33="ZSNC",N33="ZL  ",H33=99.9),0,1)))</f>
        <v>0</v>
      </c>
      <c r="AQ33" s="12">
        <f>IF(AND(N33="ZM  ",L33="          "),0,IF(AND(A33="ZSNC",N33="ZL  ",L33=2),0,IF(AND(A33="    ",N33="ZL  ",L33=1),0,1)))</f>
        <v>0</v>
      </c>
      <c r="AR33" s="12">
        <f>IF(AND(N33="ZM  ",J33+K33=0),0,IF(AND(N33="ZL  ",J33-K33=0),0,1))</f>
        <v>0</v>
      </c>
      <c r="AS33" s="13">
        <f>IF(AND(N33="ZM  ",J33+K33=0),0,IF(AND(A33="ZSNC",N33="ZL  ",J33&lt;=56,K33&lt;=56),0,IF(AND(A33="    ",N33="ZL  ",J33=150,K33=150),0,1)))</f>
        <v>0</v>
      </c>
      <c r="AT33" s="6">
        <f>IF(F33="S   ",0,SUM(AP33:AS33))</f>
        <v>0</v>
      </c>
      <c r="AU33" s="7">
        <f t="shared" ca="1" si="4"/>
        <v>0</v>
      </c>
    </row>
    <row r="34" spans="1:47" x14ac:dyDescent="0.25">
      <c r="A34" s="15" t="s">
        <v>347</v>
      </c>
      <c r="B34" s="15">
        <v>4600002735</v>
      </c>
      <c r="C34" s="15">
        <v>10</v>
      </c>
      <c r="D34" s="17">
        <v>39826</v>
      </c>
      <c r="E34" s="17">
        <v>40060</v>
      </c>
      <c r="F34" s="18" t="s">
        <v>347</v>
      </c>
      <c r="G34" s="15" t="s">
        <v>64</v>
      </c>
      <c r="H34" s="15">
        <v>0</v>
      </c>
      <c r="I34" s="15" t="s">
        <v>65</v>
      </c>
      <c r="J34" s="15">
        <v>0</v>
      </c>
      <c r="K34" s="15">
        <v>0</v>
      </c>
      <c r="L34" s="15" t="s">
        <v>30</v>
      </c>
      <c r="M34" s="15">
        <v>2</v>
      </c>
      <c r="N34" s="15" t="s">
        <v>31</v>
      </c>
      <c r="O34" s="15">
        <v>13344</v>
      </c>
      <c r="P34" s="15" t="s">
        <v>27</v>
      </c>
      <c r="Q34" s="15" t="s">
        <v>27</v>
      </c>
      <c r="R34" s="15" t="s">
        <v>32</v>
      </c>
      <c r="S34" s="15">
        <v>240070</v>
      </c>
      <c r="T34" s="15" t="s">
        <v>66</v>
      </c>
      <c r="U34" s="15" t="s">
        <v>67</v>
      </c>
      <c r="V34" s="15">
        <v>1</v>
      </c>
      <c r="W34" s="15" t="s">
        <v>35</v>
      </c>
      <c r="X34" s="15">
        <v>1</v>
      </c>
      <c r="Y34" s="15" t="s">
        <v>35</v>
      </c>
      <c r="Z34" s="15">
        <v>1</v>
      </c>
      <c r="AA34" s="15" t="s">
        <v>35</v>
      </c>
      <c r="AB34" s="15">
        <v>1</v>
      </c>
      <c r="AC34" s="15" t="s">
        <v>35</v>
      </c>
      <c r="AD34" s="15">
        <f>IF(N34="ZM  ",V34-Z34,X34-Z34)</f>
        <v>0</v>
      </c>
      <c r="AE34" s="22">
        <f t="shared" ca="1" si="0"/>
        <v>0</v>
      </c>
      <c r="AF34" s="22">
        <f t="shared" ca="1" si="1"/>
        <v>7</v>
      </c>
      <c r="AG34" s="22">
        <f t="shared" ca="1" si="2"/>
        <v>0</v>
      </c>
      <c r="AH34" s="15" t="str">
        <f t="shared" ca="1" si="3"/>
        <v>ok</v>
      </c>
      <c r="AI34" s="8">
        <f ca="1">IF(AH34="ok",0,IF(AND(AH34="erreur clé ZSNC",A34="ZSNC"),0,1))</f>
        <v>0</v>
      </c>
      <c r="AJ34" s="9">
        <f>IF(AND(A34="ZSNC",N34="ZM  ",H34=0),0,IF(AND(A34="    ",N34="ZM  ",H34=0),0,IF(AND(A34="ZSNC",N34="ZL  ",H34=99.9),0,IF(AND(A34="    ",N34="ZL  ",H34=0),0,1))))</f>
        <v>0</v>
      </c>
      <c r="AK34" s="9">
        <f>IF(AND(A34="ZSNC",N34="ZM  ",L34="          "),0,IF(AND(A34="    ",N34="ZM  ",L34="          "),0,IF(AND(A34="ZSNC",N34="ZL  ",L34=1),0,IF(AND(A34="    ",N34="ZL  ",L34=2),0,1))))</f>
        <v>0</v>
      </c>
      <c r="AL34" s="9">
        <f>IF(AND(N34="ZM  ",J34+K34=0),0,IF(AND(N34="ZL  ",J34-K34=0),0,1))</f>
        <v>0</v>
      </c>
      <c r="AM34" s="10">
        <f>IF(AND(N34="ZM  ",J34+K34=0),0,IF(AND(A34="ZSNC",N34="ZL  ",J34&lt;=56,K34&lt;=56),0,IF(AND(A34="    ",N34="ZL  ",J34=150,K34=150),0,1)))</f>
        <v>0</v>
      </c>
      <c r="AN34" s="6">
        <f ca="1">IF(F34="S   ",0,(SUM(AI34:AM34)))</f>
        <v>0</v>
      </c>
      <c r="AP34" s="11">
        <f>IF(AND(N34="ZM  ",H34=0),0,IF(AND(A34="    ",N34="ZL  ",H34=0),0,IF(AND(A34="ZSNC",N34="ZL  ",H34=99.9),0,1)))</f>
        <v>0</v>
      </c>
      <c r="AQ34" s="12">
        <f>IF(AND(N34="ZM  ",L34="          "),0,IF(AND(A34="ZSNC",N34="ZL  ",L34=2),0,IF(AND(A34="    ",N34="ZL  ",L34=1),0,1)))</f>
        <v>0</v>
      </c>
      <c r="AR34" s="12">
        <f>IF(AND(N34="ZM  ",J34+K34=0),0,IF(AND(N34="ZL  ",J34-K34=0),0,1))</f>
        <v>0</v>
      </c>
      <c r="AS34" s="13">
        <f>IF(AND(N34="ZM  ",J34+K34=0),0,IF(AND(A34="ZSNC",N34="ZL  ",J34&lt;=56,K34&lt;=56),0,IF(AND(A34="    ",N34="ZL  ",J34=150,K34=150),0,1)))</f>
        <v>0</v>
      </c>
      <c r="AT34" s="6">
        <f>IF(F34="S   ",0,SUM(AP34:AS34))</f>
        <v>0</v>
      </c>
      <c r="AU34" s="7">
        <f t="shared" ca="1" si="4"/>
        <v>0</v>
      </c>
    </row>
    <row r="35" spans="1:47" x14ac:dyDescent="0.25">
      <c r="A35" s="15" t="s">
        <v>347</v>
      </c>
      <c r="B35" s="15">
        <v>4600002735</v>
      </c>
      <c r="C35" s="15">
        <v>20</v>
      </c>
      <c r="D35" s="17">
        <v>39826</v>
      </c>
      <c r="E35" s="17">
        <v>40060</v>
      </c>
      <c r="F35" s="18" t="s">
        <v>347</v>
      </c>
      <c r="G35" s="15" t="s">
        <v>68</v>
      </c>
      <c r="H35" s="15">
        <v>0</v>
      </c>
      <c r="I35" s="15" t="s">
        <v>65</v>
      </c>
      <c r="J35" s="15">
        <v>0</v>
      </c>
      <c r="K35" s="15">
        <v>0</v>
      </c>
      <c r="L35" s="15" t="s">
        <v>30</v>
      </c>
      <c r="M35" s="15">
        <v>2</v>
      </c>
      <c r="N35" s="15" t="s">
        <v>31</v>
      </c>
      <c r="O35" s="15">
        <v>13344</v>
      </c>
      <c r="P35" s="15" t="s">
        <v>27</v>
      </c>
      <c r="Q35" s="15" t="s">
        <v>27</v>
      </c>
      <c r="R35" s="15" t="s">
        <v>32</v>
      </c>
      <c r="S35" s="15">
        <v>240070</v>
      </c>
      <c r="T35" s="15" t="s">
        <v>66</v>
      </c>
      <c r="U35" s="15" t="s">
        <v>67</v>
      </c>
      <c r="V35" s="15">
        <v>1</v>
      </c>
      <c r="W35" s="15" t="s">
        <v>35</v>
      </c>
      <c r="X35" s="15">
        <v>1</v>
      </c>
      <c r="Y35" s="15" t="s">
        <v>35</v>
      </c>
      <c r="Z35" s="15">
        <v>1</v>
      </c>
      <c r="AA35" s="15" t="s">
        <v>35</v>
      </c>
      <c r="AB35" s="15">
        <v>1</v>
      </c>
      <c r="AC35" s="15" t="s">
        <v>35</v>
      </c>
      <c r="AD35" s="15">
        <f>IF(N35="ZM  ",V35-Z35,X35-Z35)</f>
        <v>0</v>
      </c>
      <c r="AE35" s="22">
        <f t="shared" ca="1" si="0"/>
        <v>0</v>
      </c>
      <c r="AF35" s="22">
        <f t="shared" ca="1" si="1"/>
        <v>7</v>
      </c>
      <c r="AG35" s="22">
        <f t="shared" ca="1" si="2"/>
        <v>0</v>
      </c>
      <c r="AH35" s="15" t="str">
        <f t="shared" ca="1" si="3"/>
        <v>ok</v>
      </c>
      <c r="AI35" s="8">
        <f ca="1">IF(AH35="ok",0,IF(AND(AH35="erreur clé ZSNC",A35="ZSNC"),0,1))</f>
        <v>0</v>
      </c>
      <c r="AJ35" s="9">
        <f>IF(AND(A35="ZSNC",N35="ZM  ",H35=0),0,IF(AND(A35="    ",N35="ZM  ",H35=0),0,IF(AND(A35="ZSNC",N35="ZL  ",H35=99.9),0,IF(AND(A35="    ",N35="ZL  ",H35=0),0,1))))</f>
        <v>0</v>
      </c>
      <c r="AK35" s="9">
        <f>IF(AND(A35="ZSNC",N35="ZM  ",L35="          "),0,IF(AND(A35="    ",N35="ZM  ",L35="          "),0,IF(AND(A35="ZSNC",N35="ZL  ",L35=1),0,IF(AND(A35="    ",N35="ZL  ",L35=2),0,1))))</f>
        <v>0</v>
      </c>
      <c r="AL35" s="9">
        <f>IF(AND(N35="ZM  ",J35+K35=0),0,IF(AND(N35="ZL  ",J35-K35=0),0,1))</f>
        <v>0</v>
      </c>
      <c r="AM35" s="10">
        <f>IF(AND(N35="ZM  ",J35+K35=0),0,IF(AND(A35="ZSNC",N35="ZL  ",J35&lt;=56,K35&lt;=56),0,IF(AND(A35="    ",N35="ZL  ",J35=150,K35=150),0,1)))</f>
        <v>0</v>
      </c>
      <c r="AN35" s="6">
        <f ca="1">IF(F35="S   ",0,(SUM(AI35:AM35)))</f>
        <v>0</v>
      </c>
      <c r="AP35" s="11">
        <f>IF(AND(N35="ZM  ",H35=0),0,IF(AND(A35="    ",N35="ZL  ",H35=0),0,IF(AND(A35="ZSNC",N35="ZL  ",H35=99.9),0,1)))</f>
        <v>0</v>
      </c>
      <c r="AQ35" s="12">
        <f>IF(AND(N35="ZM  ",L35="          "),0,IF(AND(A35="ZSNC",N35="ZL  ",L35=2),0,IF(AND(A35="    ",N35="ZL  ",L35=1),0,1)))</f>
        <v>0</v>
      </c>
      <c r="AR35" s="12">
        <f>IF(AND(N35="ZM  ",J35+K35=0),0,IF(AND(N35="ZL  ",J35-K35=0),0,1))</f>
        <v>0</v>
      </c>
      <c r="AS35" s="13">
        <f>IF(AND(N35="ZM  ",J35+K35=0),0,IF(AND(A35="ZSNC",N35="ZL  ",J35&lt;=56,K35&lt;=56),0,IF(AND(A35="    ",N35="ZL  ",J35=150,K35=150),0,1)))</f>
        <v>0</v>
      </c>
      <c r="AT35" s="6">
        <f>IF(F35="S   ",0,SUM(AP35:AS35))</f>
        <v>0</v>
      </c>
      <c r="AU35" s="7">
        <f t="shared" ca="1" si="4"/>
        <v>0</v>
      </c>
    </row>
    <row r="36" spans="1:47" x14ac:dyDescent="0.25">
      <c r="A36" s="15" t="s">
        <v>347</v>
      </c>
      <c r="B36" s="15">
        <v>4600002735</v>
      </c>
      <c r="C36" s="15">
        <v>30</v>
      </c>
      <c r="D36" s="17">
        <v>39826</v>
      </c>
      <c r="E36" s="17">
        <v>40060</v>
      </c>
      <c r="F36" s="18" t="s">
        <v>347</v>
      </c>
      <c r="G36" s="15" t="s">
        <v>69</v>
      </c>
      <c r="H36" s="15">
        <v>0</v>
      </c>
      <c r="I36" s="15" t="s">
        <v>65</v>
      </c>
      <c r="J36" s="15">
        <v>0</v>
      </c>
      <c r="K36" s="15">
        <v>0</v>
      </c>
      <c r="L36" s="15" t="s">
        <v>30</v>
      </c>
      <c r="M36" s="15">
        <v>2</v>
      </c>
      <c r="N36" s="15" t="s">
        <v>31</v>
      </c>
      <c r="O36" s="15">
        <v>13344</v>
      </c>
      <c r="P36" s="15" t="s">
        <v>27</v>
      </c>
      <c r="Q36" s="15" t="s">
        <v>27</v>
      </c>
      <c r="R36" s="15" t="s">
        <v>32</v>
      </c>
      <c r="S36" s="15">
        <v>240070</v>
      </c>
      <c r="T36" s="15" t="s">
        <v>66</v>
      </c>
      <c r="U36" s="15" t="s">
        <v>67</v>
      </c>
      <c r="V36" s="15">
        <v>1</v>
      </c>
      <c r="W36" s="15" t="s">
        <v>35</v>
      </c>
      <c r="X36" s="15">
        <v>1</v>
      </c>
      <c r="Y36" s="15" t="s">
        <v>35</v>
      </c>
      <c r="Z36" s="15">
        <v>1</v>
      </c>
      <c r="AA36" s="15" t="s">
        <v>35</v>
      </c>
      <c r="AB36" s="15">
        <v>1</v>
      </c>
      <c r="AC36" s="15" t="s">
        <v>35</v>
      </c>
      <c r="AD36" s="15">
        <f>IF(N36="ZM  ",V36-Z36,X36-Z36)</f>
        <v>0</v>
      </c>
      <c r="AE36" s="22">
        <f t="shared" ca="1" si="0"/>
        <v>0</v>
      </c>
      <c r="AF36" s="22">
        <f t="shared" ca="1" si="1"/>
        <v>7</v>
      </c>
      <c r="AG36" s="22">
        <f t="shared" ca="1" si="2"/>
        <v>0</v>
      </c>
      <c r="AH36" s="15" t="str">
        <f t="shared" ca="1" si="3"/>
        <v>ok</v>
      </c>
      <c r="AI36" s="8">
        <f ca="1">IF(AH36="ok",0,IF(AND(AH36="erreur clé ZSNC",A36="ZSNC"),0,1))</f>
        <v>0</v>
      </c>
      <c r="AJ36" s="9">
        <f>IF(AND(A36="ZSNC",N36="ZM  ",H36=0),0,IF(AND(A36="    ",N36="ZM  ",H36=0),0,IF(AND(A36="ZSNC",N36="ZL  ",H36=99.9),0,IF(AND(A36="    ",N36="ZL  ",H36=0),0,1))))</f>
        <v>0</v>
      </c>
      <c r="AK36" s="9">
        <f>IF(AND(A36="ZSNC",N36="ZM  ",L36="          "),0,IF(AND(A36="    ",N36="ZM  ",L36="          "),0,IF(AND(A36="ZSNC",N36="ZL  ",L36=1),0,IF(AND(A36="    ",N36="ZL  ",L36=2),0,1))))</f>
        <v>0</v>
      </c>
      <c r="AL36" s="9">
        <f>IF(AND(N36="ZM  ",J36+K36=0),0,IF(AND(N36="ZL  ",J36-K36=0),0,1))</f>
        <v>0</v>
      </c>
      <c r="AM36" s="10">
        <f>IF(AND(N36="ZM  ",J36+K36=0),0,IF(AND(A36="ZSNC",N36="ZL  ",J36&lt;=56,K36&lt;=56),0,IF(AND(A36="    ",N36="ZL  ",J36=150,K36=150),0,1)))</f>
        <v>0</v>
      </c>
      <c r="AN36" s="6">
        <f ca="1">IF(F36="S   ",0,(SUM(AI36:AM36)))</f>
        <v>0</v>
      </c>
      <c r="AP36" s="11">
        <f>IF(AND(N36="ZM  ",H36=0),0,IF(AND(A36="    ",N36="ZL  ",H36=0),0,IF(AND(A36="ZSNC",N36="ZL  ",H36=99.9),0,1)))</f>
        <v>0</v>
      </c>
      <c r="AQ36" s="12">
        <f>IF(AND(N36="ZM  ",L36="          "),0,IF(AND(A36="ZSNC",N36="ZL  ",L36=2),0,IF(AND(A36="    ",N36="ZL  ",L36=1),0,1)))</f>
        <v>0</v>
      </c>
      <c r="AR36" s="12">
        <f>IF(AND(N36="ZM  ",J36+K36=0),0,IF(AND(N36="ZL  ",J36-K36=0),0,1))</f>
        <v>0</v>
      </c>
      <c r="AS36" s="13">
        <f>IF(AND(N36="ZM  ",J36+K36=0),0,IF(AND(A36="ZSNC",N36="ZL  ",J36&lt;=56,K36&lt;=56),0,IF(AND(A36="    ",N36="ZL  ",J36=150,K36=150),0,1)))</f>
        <v>0</v>
      </c>
      <c r="AT36" s="6">
        <f>IF(F36="S   ",0,SUM(AP36:AS36))</f>
        <v>0</v>
      </c>
      <c r="AU36" s="7">
        <f t="shared" ca="1" si="4"/>
        <v>0</v>
      </c>
    </row>
    <row r="37" spans="1:47" x14ac:dyDescent="0.25">
      <c r="A37" s="15" t="s">
        <v>347</v>
      </c>
      <c r="B37" s="15">
        <v>4600002735</v>
      </c>
      <c r="C37" s="15">
        <v>40</v>
      </c>
      <c r="D37" s="17">
        <v>39826</v>
      </c>
      <c r="E37" s="17">
        <v>40060</v>
      </c>
      <c r="F37" s="18" t="s">
        <v>347</v>
      </c>
      <c r="G37" s="15" t="s">
        <v>70</v>
      </c>
      <c r="H37" s="15">
        <v>0</v>
      </c>
      <c r="I37" s="15" t="s">
        <v>65</v>
      </c>
      <c r="J37" s="15">
        <v>0</v>
      </c>
      <c r="K37" s="15">
        <v>0</v>
      </c>
      <c r="L37" s="15" t="s">
        <v>30</v>
      </c>
      <c r="M37" s="15">
        <v>2</v>
      </c>
      <c r="N37" s="15" t="s">
        <v>31</v>
      </c>
      <c r="O37" s="15">
        <v>13344</v>
      </c>
      <c r="P37" s="15" t="s">
        <v>27</v>
      </c>
      <c r="Q37" s="15" t="s">
        <v>27</v>
      </c>
      <c r="R37" s="15" t="s">
        <v>32</v>
      </c>
      <c r="S37" s="15">
        <v>240070</v>
      </c>
      <c r="T37" s="15" t="s">
        <v>66</v>
      </c>
      <c r="U37" s="15" t="s">
        <v>67</v>
      </c>
      <c r="V37" s="15">
        <v>1</v>
      </c>
      <c r="W37" s="15" t="s">
        <v>35</v>
      </c>
      <c r="X37" s="15">
        <v>1</v>
      </c>
      <c r="Y37" s="15" t="s">
        <v>35</v>
      </c>
      <c r="Z37" s="15">
        <v>1</v>
      </c>
      <c r="AA37" s="15" t="s">
        <v>35</v>
      </c>
      <c r="AB37" s="15">
        <v>1</v>
      </c>
      <c r="AC37" s="15" t="s">
        <v>35</v>
      </c>
      <c r="AD37" s="15">
        <f>IF(N37="ZM  ",V37-Z37,X37-Z37)</f>
        <v>0</v>
      </c>
      <c r="AE37" s="22">
        <f t="shared" ca="1" si="0"/>
        <v>0</v>
      </c>
      <c r="AF37" s="22">
        <f t="shared" ca="1" si="1"/>
        <v>7</v>
      </c>
      <c r="AG37" s="22">
        <f t="shared" ca="1" si="2"/>
        <v>0</v>
      </c>
      <c r="AH37" s="15" t="str">
        <f t="shared" ca="1" si="3"/>
        <v>ok</v>
      </c>
      <c r="AI37" s="8">
        <f ca="1">IF(AH37="ok",0,IF(AND(AH37="erreur clé ZSNC",A37="ZSNC"),0,1))</f>
        <v>0</v>
      </c>
      <c r="AJ37" s="9">
        <f>IF(AND(A37="ZSNC",N37="ZM  ",H37=0),0,IF(AND(A37="    ",N37="ZM  ",H37=0),0,IF(AND(A37="ZSNC",N37="ZL  ",H37=99.9),0,IF(AND(A37="    ",N37="ZL  ",H37=0),0,1))))</f>
        <v>0</v>
      </c>
      <c r="AK37" s="9">
        <f>IF(AND(A37="ZSNC",N37="ZM  ",L37="          "),0,IF(AND(A37="    ",N37="ZM  ",L37="          "),0,IF(AND(A37="ZSNC",N37="ZL  ",L37=1),0,IF(AND(A37="    ",N37="ZL  ",L37=2),0,1))))</f>
        <v>0</v>
      </c>
      <c r="AL37" s="9">
        <f>IF(AND(N37="ZM  ",J37+K37=0),0,IF(AND(N37="ZL  ",J37-K37=0),0,1))</f>
        <v>0</v>
      </c>
      <c r="AM37" s="10">
        <f>IF(AND(N37="ZM  ",J37+K37=0),0,IF(AND(A37="ZSNC",N37="ZL  ",J37&lt;=56,K37&lt;=56),0,IF(AND(A37="    ",N37="ZL  ",J37=150,K37=150),0,1)))</f>
        <v>0</v>
      </c>
      <c r="AN37" s="6">
        <f ca="1">IF(F37="S   ",0,(SUM(AI37:AM37)))</f>
        <v>0</v>
      </c>
      <c r="AP37" s="11">
        <f>IF(AND(N37="ZM  ",H37=0),0,IF(AND(A37="    ",N37="ZL  ",H37=0),0,IF(AND(A37="ZSNC",N37="ZL  ",H37=99.9),0,1)))</f>
        <v>0</v>
      </c>
      <c r="AQ37" s="12">
        <f>IF(AND(N37="ZM  ",L37="          "),0,IF(AND(A37="ZSNC",N37="ZL  ",L37=2),0,IF(AND(A37="    ",N37="ZL  ",L37=1),0,1)))</f>
        <v>0</v>
      </c>
      <c r="AR37" s="12">
        <f>IF(AND(N37="ZM  ",J37+K37=0),0,IF(AND(N37="ZL  ",J37-K37=0),0,1))</f>
        <v>0</v>
      </c>
      <c r="AS37" s="13">
        <f>IF(AND(N37="ZM  ",J37+K37=0),0,IF(AND(A37="ZSNC",N37="ZL  ",J37&lt;=56,K37&lt;=56),0,IF(AND(A37="    ",N37="ZL  ",J37=150,K37=150),0,1)))</f>
        <v>0</v>
      </c>
      <c r="AT37" s="6">
        <f>IF(F37="S   ",0,SUM(AP37:AS37))</f>
        <v>0</v>
      </c>
      <c r="AU37" s="7">
        <f t="shared" ca="1" si="4"/>
        <v>0</v>
      </c>
    </row>
    <row r="38" spans="1:47" x14ac:dyDescent="0.25">
      <c r="A38" s="15" t="s">
        <v>347</v>
      </c>
      <c r="B38" s="15">
        <v>4600002735</v>
      </c>
      <c r="C38" s="15">
        <v>50</v>
      </c>
      <c r="D38" s="17">
        <v>39826</v>
      </c>
      <c r="E38" s="17">
        <v>40060</v>
      </c>
      <c r="F38" s="18" t="s">
        <v>347</v>
      </c>
      <c r="G38" s="15" t="s">
        <v>71</v>
      </c>
      <c r="H38" s="15">
        <v>0</v>
      </c>
      <c r="I38" s="15" t="s">
        <v>65</v>
      </c>
      <c r="J38" s="15">
        <v>0</v>
      </c>
      <c r="K38" s="15">
        <v>0</v>
      </c>
      <c r="L38" s="15" t="s">
        <v>30</v>
      </c>
      <c r="M38" s="15">
        <v>2</v>
      </c>
      <c r="N38" s="15" t="s">
        <v>31</v>
      </c>
      <c r="O38" s="15">
        <v>13344</v>
      </c>
      <c r="P38" s="15" t="s">
        <v>27</v>
      </c>
      <c r="Q38" s="15" t="s">
        <v>27</v>
      </c>
      <c r="R38" s="15" t="s">
        <v>32</v>
      </c>
      <c r="S38" s="15">
        <v>240070</v>
      </c>
      <c r="T38" s="15" t="s">
        <v>66</v>
      </c>
      <c r="U38" s="15" t="s">
        <v>67</v>
      </c>
      <c r="V38" s="15">
        <v>1</v>
      </c>
      <c r="W38" s="15" t="s">
        <v>35</v>
      </c>
      <c r="X38" s="15">
        <v>1</v>
      </c>
      <c r="Y38" s="15" t="s">
        <v>35</v>
      </c>
      <c r="Z38" s="15">
        <v>1</v>
      </c>
      <c r="AA38" s="15" t="s">
        <v>35</v>
      </c>
      <c r="AB38" s="15">
        <v>1</v>
      </c>
      <c r="AC38" s="15" t="s">
        <v>35</v>
      </c>
      <c r="AD38" s="15">
        <f>IF(N38="ZM  ",V38-Z38,X38-Z38)</f>
        <v>0</v>
      </c>
      <c r="AE38" s="22">
        <f t="shared" ca="1" si="0"/>
        <v>0</v>
      </c>
      <c r="AF38" s="22">
        <f t="shared" ca="1" si="1"/>
        <v>7</v>
      </c>
      <c r="AG38" s="22">
        <f t="shared" ca="1" si="2"/>
        <v>0</v>
      </c>
      <c r="AH38" s="15" t="str">
        <f t="shared" ca="1" si="3"/>
        <v>ok</v>
      </c>
      <c r="AI38" s="8">
        <f ca="1">IF(AH38="ok",0,IF(AND(AH38="erreur clé ZSNC",A38="ZSNC"),0,1))</f>
        <v>0</v>
      </c>
      <c r="AJ38" s="9">
        <f>IF(AND(A38="ZSNC",N38="ZM  ",H38=0),0,IF(AND(A38="    ",N38="ZM  ",H38=0),0,IF(AND(A38="ZSNC",N38="ZL  ",H38=99.9),0,IF(AND(A38="    ",N38="ZL  ",H38=0),0,1))))</f>
        <v>0</v>
      </c>
      <c r="AK38" s="9">
        <f>IF(AND(A38="ZSNC",N38="ZM  ",L38="          "),0,IF(AND(A38="    ",N38="ZM  ",L38="          "),0,IF(AND(A38="ZSNC",N38="ZL  ",L38=1),0,IF(AND(A38="    ",N38="ZL  ",L38=2),0,1))))</f>
        <v>0</v>
      </c>
      <c r="AL38" s="9">
        <f>IF(AND(N38="ZM  ",J38+K38=0),0,IF(AND(N38="ZL  ",J38-K38=0),0,1))</f>
        <v>0</v>
      </c>
      <c r="AM38" s="10">
        <f>IF(AND(N38="ZM  ",J38+K38=0),0,IF(AND(A38="ZSNC",N38="ZL  ",J38&lt;=56,K38&lt;=56),0,IF(AND(A38="    ",N38="ZL  ",J38=150,K38=150),0,1)))</f>
        <v>0</v>
      </c>
      <c r="AN38" s="6">
        <f ca="1">IF(F38="S   ",0,(SUM(AI38:AM38)))</f>
        <v>0</v>
      </c>
      <c r="AP38" s="11">
        <f>IF(AND(N38="ZM  ",H38=0),0,IF(AND(A38="    ",N38="ZL  ",H38=0),0,IF(AND(A38="ZSNC",N38="ZL  ",H38=99.9),0,1)))</f>
        <v>0</v>
      </c>
      <c r="AQ38" s="12">
        <f>IF(AND(N38="ZM  ",L38="          "),0,IF(AND(A38="ZSNC",N38="ZL  ",L38=2),0,IF(AND(A38="    ",N38="ZL  ",L38=1),0,1)))</f>
        <v>0</v>
      </c>
      <c r="AR38" s="12">
        <f>IF(AND(N38="ZM  ",J38+K38=0),0,IF(AND(N38="ZL  ",J38-K38=0),0,1))</f>
        <v>0</v>
      </c>
      <c r="AS38" s="13">
        <f>IF(AND(N38="ZM  ",J38+K38=0),0,IF(AND(A38="ZSNC",N38="ZL  ",J38&lt;=56,K38&lt;=56),0,IF(AND(A38="    ",N38="ZL  ",J38=150,K38=150),0,1)))</f>
        <v>0</v>
      </c>
      <c r="AT38" s="6">
        <f>IF(F38="S   ",0,SUM(AP38:AS38))</f>
        <v>0</v>
      </c>
      <c r="AU38" s="7">
        <f t="shared" ca="1" si="4"/>
        <v>0</v>
      </c>
    </row>
    <row r="39" spans="1:47" x14ac:dyDescent="0.25">
      <c r="A39" s="15" t="s">
        <v>347</v>
      </c>
      <c r="B39" s="15">
        <v>4600002735</v>
      </c>
      <c r="C39" s="15">
        <v>60</v>
      </c>
      <c r="D39" s="17">
        <v>39826</v>
      </c>
      <c r="E39" s="17">
        <v>40060</v>
      </c>
      <c r="F39" s="18" t="s">
        <v>347</v>
      </c>
      <c r="G39" s="15" t="s">
        <v>72</v>
      </c>
      <c r="H39" s="15">
        <v>0</v>
      </c>
      <c r="I39" s="15" t="s">
        <v>65</v>
      </c>
      <c r="J39" s="15">
        <v>0</v>
      </c>
      <c r="K39" s="15">
        <v>0</v>
      </c>
      <c r="L39" s="15" t="s">
        <v>30</v>
      </c>
      <c r="M39" s="15">
        <v>2</v>
      </c>
      <c r="N39" s="15" t="s">
        <v>31</v>
      </c>
      <c r="O39" s="15">
        <v>13344</v>
      </c>
      <c r="P39" s="15" t="s">
        <v>27</v>
      </c>
      <c r="Q39" s="15" t="s">
        <v>27</v>
      </c>
      <c r="R39" s="15" t="s">
        <v>32</v>
      </c>
      <c r="S39" s="15">
        <v>240070</v>
      </c>
      <c r="T39" s="15" t="s">
        <v>66</v>
      </c>
      <c r="U39" s="15" t="s">
        <v>67</v>
      </c>
      <c r="V39" s="15">
        <v>1</v>
      </c>
      <c r="W39" s="15" t="s">
        <v>35</v>
      </c>
      <c r="X39" s="15">
        <v>1</v>
      </c>
      <c r="Y39" s="15" t="s">
        <v>35</v>
      </c>
      <c r="Z39" s="15">
        <v>1</v>
      </c>
      <c r="AA39" s="15" t="s">
        <v>35</v>
      </c>
      <c r="AB39" s="15">
        <v>1</v>
      </c>
      <c r="AC39" s="15" t="s">
        <v>35</v>
      </c>
      <c r="AD39" s="15">
        <f>IF(N39="ZM  ",V39-Z39,X39-Z39)</f>
        <v>0</v>
      </c>
      <c r="AE39" s="22">
        <f t="shared" ca="1" si="0"/>
        <v>0</v>
      </c>
      <c r="AF39" s="22">
        <f t="shared" ca="1" si="1"/>
        <v>7</v>
      </c>
      <c r="AG39" s="22">
        <f t="shared" ca="1" si="2"/>
        <v>0</v>
      </c>
      <c r="AH39" s="15" t="str">
        <f t="shared" ca="1" si="3"/>
        <v>ok</v>
      </c>
      <c r="AI39" s="8">
        <f ca="1">IF(AH39="ok",0,IF(AND(AH39="erreur clé ZSNC",A39="ZSNC"),0,1))</f>
        <v>0</v>
      </c>
      <c r="AJ39" s="9">
        <f>IF(AND(A39="ZSNC",N39="ZM  ",H39=0),0,IF(AND(A39="    ",N39="ZM  ",H39=0),0,IF(AND(A39="ZSNC",N39="ZL  ",H39=99.9),0,IF(AND(A39="    ",N39="ZL  ",H39=0),0,1))))</f>
        <v>0</v>
      </c>
      <c r="AK39" s="9">
        <f>IF(AND(A39="ZSNC",N39="ZM  ",L39="          "),0,IF(AND(A39="    ",N39="ZM  ",L39="          "),0,IF(AND(A39="ZSNC",N39="ZL  ",L39=1),0,IF(AND(A39="    ",N39="ZL  ",L39=2),0,1))))</f>
        <v>0</v>
      </c>
      <c r="AL39" s="9">
        <f>IF(AND(N39="ZM  ",J39+K39=0),0,IF(AND(N39="ZL  ",J39-K39=0),0,1))</f>
        <v>0</v>
      </c>
      <c r="AM39" s="10">
        <f>IF(AND(N39="ZM  ",J39+K39=0),0,IF(AND(A39="ZSNC",N39="ZL  ",J39&lt;=56,K39&lt;=56),0,IF(AND(A39="    ",N39="ZL  ",J39=150,K39=150),0,1)))</f>
        <v>0</v>
      </c>
      <c r="AN39" s="6">
        <f ca="1">IF(F39="S   ",0,(SUM(AI39:AM39)))</f>
        <v>0</v>
      </c>
      <c r="AP39" s="11">
        <f>IF(AND(N39="ZM  ",H39=0),0,IF(AND(A39="    ",N39="ZL  ",H39=0),0,IF(AND(A39="ZSNC",N39="ZL  ",H39=99.9),0,1)))</f>
        <v>0</v>
      </c>
      <c r="AQ39" s="12">
        <f>IF(AND(N39="ZM  ",L39="          "),0,IF(AND(A39="ZSNC",N39="ZL  ",L39=2),0,IF(AND(A39="    ",N39="ZL  ",L39=1),0,1)))</f>
        <v>0</v>
      </c>
      <c r="AR39" s="12">
        <f>IF(AND(N39="ZM  ",J39+K39=0),0,IF(AND(N39="ZL  ",J39-K39=0),0,1))</f>
        <v>0</v>
      </c>
      <c r="AS39" s="13">
        <f>IF(AND(N39="ZM  ",J39+K39=0),0,IF(AND(A39="ZSNC",N39="ZL  ",J39&lt;=56,K39&lt;=56),0,IF(AND(A39="    ",N39="ZL  ",J39=150,K39=150),0,1)))</f>
        <v>0</v>
      </c>
      <c r="AT39" s="6">
        <f>IF(F39="S   ",0,SUM(AP39:AS39))</f>
        <v>0</v>
      </c>
      <c r="AU39" s="7">
        <f t="shared" ca="1" si="4"/>
        <v>0</v>
      </c>
    </row>
    <row r="40" spans="1:47" x14ac:dyDescent="0.25">
      <c r="A40" s="15" t="s">
        <v>347</v>
      </c>
      <c r="B40" s="15">
        <v>4600002735</v>
      </c>
      <c r="C40" s="15">
        <v>70</v>
      </c>
      <c r="D40" s="17">
        <v>39826</v>
      </c>
      <c r="E40" s="17">
        <v>40060</v>
      </c>
      <c r="F40" s="18" t="s">
        <v>347</v>
      </c>
      <c r="G40" s="15" t="s">
        <v>73</v>
      </c>
      <c r="H40" s="15">
        <v>0</v>
      </c>
      <c r="I40" s="15" t="s">
        <v>65</v>
      </c>
      <c r="J40" s="15">
        <v>0</v>
      </c>
      <c r="K40" s="15">
        <v>0</v>
      </c>
      <c r="L40" s="15" t="s">
        <v>30</v>
      </c>
      <c r="M40" s="15">
        <v>2</v>
      </c>
      <c r="N40" s="15" t="s">
        <v>31</v>
      </c>
      <c r="O40" s="15">
        <v>13344</v>
      </c>
      <c r="P40" s="15" t="s">
        <v>27</v>
      </c>
      <c r="Q40" s="15" t="s">
        <v>27</v>
      </c>
      <c r="R40" s="15" t="s">
        <v>32</v>
      </c>
      <c r="S40" s="15">
        <v>240070</v>
      </c>
      <c r="T40" s="15" t="s">
        <v>66</v>
      </c>
      <c r="U40" s="15" t="s">
        <v>67</v>
      </c>
      <c r="V40" s="15">
        <v>1</v>
      </c>
      <c r="W40" s="15" t="s">
        <v>35</v>
      </c>
      <c r="X40" s="15">
        <v>1</v>
      </c>
      <c r="Y40" s="15" t="s">
        <v>35</v>
      </c>
      <c r="Z40" s="15">
        <v>1</v>
      </c>
      <c r="AA40" s="15" t="s">
        <v>35</v>
      </c>
      <c r="AB40" s="15">
        <v>1</v>
      </c>
      <c r="AC40" s="15" t="s">
        <v>35</v>
      </c>
      <c r="AD40" s="15">
        <f>IF(N40="ZM  ",V40-Z40,X40-Z40)</f>
        <v>0</v>
      </c>
      <c r="AE40" s="22">
        <f t="shared" ca="1" si="0"/>
        <v>0</v>
      </c>
      <c r="AF40" s="22">
        <f t="shared" ca="1" si="1"/>
        <v>7</v>
      </c>
      <c r="AG40" s="22">
        <f t="shared" ca="1" si="2"/>
        <v>0</v>
      </c>
      <c r="AH40" s="15" t="str">
        <f t="shared" ca="1" si="3"/>
        <v>ok</v>
      </c>
      <c r="AI40" s="8">
        <f ca="1">IF(AH40="ok",0,IF(AND(AH40="erreur clé ZSNC",A40="ZSNC"),0,1))</f>
        <v>0</v>
      </c>
      <c r="AJ40" s="9">
        <f>IF(AND(A40="ZSNC",N40="ZM  ",H40=0),0,IF(AND(A40="    ",N40="ZM  ",H40=0),0,IF(AND(A40="ZSNC",N40="ZL  ",H40=99.9),0,IF(AND(A40="    ",N40="ZL  ",H40=0),0,1))))</f>
        <v>0</v>
      </c>
      <c r="AK40" s="9">
        <f>IF(AND(A40="ZSNC",N40="ZM  ",L40="          "),0,IF(AND(A40="    ",N40="ZM  ",L40="          "),0,IF(AND(A40="ZSNC",N40="ZL  ",L40=1),0,IF(AND(A40="    ",N40="ZL  ",L40=2),0,1))))</f>
        <v>0</v>
      </c>
      <c r="AL40" s="9">
        <f>IF(AND(N40="ZM  ",J40+K40=0),0,IF(AND(N40="ZL  ",J40-K40=0),0,1))</f>
        <v>0</v>
      </c>
      <c r="AM40" s="10">
        <f>IF(AND(N40="ZM  ",J40+K40=0),0,IF(AND(A40="ZSNC",N40="ZL  ",J40&lt;=56,K40&lt;=56),0,IF(AND(A40="    ",N40="ZL  ",J40=150,K40=150),0,1)))</f>
        <v>0</v>
      </c>
      <c r="AN40" s="6">
        <f ca="1">IF(F40="S   ",0,(SUM(AI40:AM40)))</f>
        <v>0</v>
      </c>
      <c r="AP40" s="11">
        <f>IF(AND(N40="ZM  ",H40=0),0,IF(AND(A40="    ",N40="ZL  ",H40=0),0,IF(AND(A40="ZSNC",N40="ZL  ",H40=99.9),0,1)))</f>
        <v>0</v>
      </c>
      <c r="AQ40" s="12">
        <f>IF(AND(N40="ZM  ",L40="          "),0,IF(AND(A40="ZSNC",N40="ZL  ",L40=2),0,IF(AND(A40="    ",N40="ZL  ",L40=1),0,1)))</f>
        <v>0</v>
      </c>
      <c r="AR40" s="12">
        <f>IF(AND(N40="ZM  ",J40+K40=0),0,IF(AND(N40="ZL  ",J40-K40=0),0,1))</f>
        <v>0</v>
      </c>
      <c r="AS40" s="13">
        <f>IF(AND(N40="ZM  ",J40+K40=0),0,IF(AND(A40="ZSNC",N40="ZL  ",J40&lt;=56,K40&lt;=56),0,IF(AND(A40="    ",N40="ZL  ",J40=150,K40=150),0,1)))</f>
        <v>0</v>
      </c>
      <c r="AT40" s="6">
        <f>IF(F40="S   ",0,SUM(AP40:AS40))</f>
        <v>0</v>
      </c>
      <c r="AU40" s="7">
        <f t="shared" ca="1" si="4"/>
        <v>0</v>
      </c>
    </row>
    <row r="41" spans="1:47" x14ac:dyDescent="0.25">
      <c r="A41" s="15" t="s">
        <v>347</v>
      </c>
      <c r="B41" s="15">
        <v>4600002741</v>
      </c>
      <c r="C41" s="15">
        <v>10</v>
      </c>
      <c r="D41" s="17">
        <v>39828</v>
      </c>
      <c r="E41" s="17">
        <v>40340</v>
      </c>
      <c r="F41" s="18" t="s">
        <v>347</v>
      </c>
      <c r="G41" s="15" t="s">
        <v>74</v>
      </c>
      <c r="H41" s="15">
        <v>0</v>
      </c>
      <c r="I41" s="15" t="s">
        <v>75</v>
      </c>
      <c r="J41" s="15">
        <v>0</v>
      </c>
      <c r="K41" s="15">
        <v>0</v>
      </c>
      <c r="L41" s="15" t="s">
        <v>30</v>
      </c>
      <c r="M41" s="15">
        <v>2</v>
      </c>
      <c r="N41" s="15" t="s">
        <v>31</v>
      </c>
      <c r="O41" s="15">
        <v>26465</v>
      </c>
      <c r="P41" s="15" t="s">
        <v>27</v>
      </c>
      <c r="Q41" s="15" t="s">
        <v>27</v>
      </c>
      <c r="R41" s="15" t="s">
        <v>32</v>
      </c>
      <c r="S41" s="15">
        <v>240079</v>
      </c>
      <c r="T41" s="15" t="s">
        <v>57</v>
      </c>
      <c r="U41" s="15" t="s">
        <v>76</v>
      </c>
      <c r="V41" s="15">
        <v>1</v>
      </c>
      <c r="W41" s="15" t="s">
        <v>35</v>
      </c>
      <c r="X41" s="15">
        <v>1</v>
      </c>
      <c r="Y41" s="15" t="s">
        <v>35</v>
      </c>
      <c r="Z41" s="15">
        <v>1</v>
      </c>
      <c r="AA41" s="15" t="s">
        <v>35</v>
      </c>
      <c r="AB41" s="15">
        <v>1</v>
      </c>
      <c r="AC41" s="15" t="s">
        <v>35</v>
      </c>
      <c r="AD41" s="15">
        <f>IF(N41="ZM  ",V41-Z41,X41-Z41)</f>
        <v>0</v>
      </c>
      <c r="AE41" s="22">
        <f t="shared" ca="1" si="0"/>
        <v>0</v>
      </c>
      <c r="AF41" s="22">
        <f t="shared" ca="1" si="1"/>
        <v>4</v>
      </c>
      <c r="AG41" s="22">
        <f t="shared" ca="1" si="2"/>
        <v>0</v>
      </c>
      <c r="AH41" s="15" t="str">
        <f t="shared" ca="1" si="3"/>
        <v>ok</v>
      </c>
      <c r="AI41" s="8">
        <f ca="1">IF(AH41="ok",0,IF(AND(AH41="erreur clé ZSNC",A41="ZSNC"),0,1))</f>
        <v>0</v>
      </c>
      <c r="AJ41" s="9">
        <f>IF(AND(A41="ZSNC",N41="ZM  ",H41=0),0,IF(AND(A41="    ",N41="ZM  ",H41=0),0,IF(AND(A41="ZSNC",N41="ZL  ",H41=99.9),0,IF(AND(A41="    ",N41="ZL  ",H41=0),0,1))))</f>
        <v>0</v>
      </c>
      <c r="AK41" s="9">
        <f>IF(AND(A41="ZSNC",N41="ZM  ",L41="          "),0,IF(AND(A41="    ",N41="ZM  ",L41="          "),0,IF(AND(A41="ZSNC",N41="ZL  ",L41=1),0,IF(AND(A41="    ",N41="ZL  ",L41=2),0,1))))</f>
        <v>0</v>
      </c>
      <c r="AL41" s="9">
        <f>IF(AND(N41="ZM  ",J41+K41=0),0,IF(AND(N41="ZL  ",J41-K41=0),0,1))</f>
        <v>0</v>
      </c>
      <c r="AM41" s="10">
        <f>IF(AND(N41="ZM  ",J41+K41=0),0,IF(AND(A41="ZSNC",N41="ZL  ",J41&lt;=56,K41&lt;=56),0,IF(AND(A41="    ",N41="ZL  ",J41=150,K41=150),0,1)))</f>
        <v>0</v>
      </c>
      <c r="AN41" s="6">
        <f ca="1">IF(F41="S   ",0,(SUM(AI41:AM41)))</f>
        <v>0</v>
      </c>
      <c r="AP41" s="11">
        <f>IF(AND(N41="ZM  ",H41=0),0,IF(AND(A41="    ",N41="ZL  ",H41=0),0,IF(AND(A41="ZSNC",N41="ZL  ",H41=99.9),0,1)))</f>
        <v>0</v>
      </c>
      <c r="AQ41" s="12">
        <f>IF(AND(N41="ZM  ",L41="          "),0,IF(AND(A41="ZSNC",N41="ZL  ",L41=2),0,IF(AND(A41="    ",N41="ZL  ",L41=1),0,1)))</f>
        <v>0</v>
      </c>
      <c r="AR41" s="12">
        <f>IF(AND(N41="ZM  ",J41+K41=0),0,IF(AND(N41="ZL  ",J41-K41=0),0,1))</f>
        <v>0</v>
      </c>
      <c r="AS41" s="13">
        <f>IF(AND(N41="ZM  ",J41+K41=0),0,IF(AND(A41="ZSNC",N41="ZL  ",J41&lt;=56,K41&lt;=56),0,IF(AND(A41="    ",N41="ZL  ",J41=150,K41=150),0,1)))</f>
        <v>0</v>
      </c>
      <c r="AT41" s="6">
        <f>IF(F41="S   ",0,SUM(AP41:AS41))</f>
        <v>0</v>
      </c>
      <c r="AU41" s="7">
        <f t="shared" ca="1" si="4"/>
        <v>0</v>
      </c>
    </row>
    <row r="42" spans="1:47" x14ac:dyDescent="0.25">
      <c r="A42" s="15" t="s">
        <v>347</v>
      </c>
      <c r="B42" s="15">
        <v>4600002741</v>
      </c>
      <c r="C42" s="15">
        <v>20</v>
      </c>
      <c r="D42" s="17">
        <v>39828</v>
      </c>
      <c r="E42" s="17">
        <v>40340</v>
      </c>
      <c r="F42" s="18" t="s">
        <v>347</v>
      </c>
      <c r="G42" s="15" t="s">
        <v>77</v>
      </c>
      <c r="H42" s="15">
        <v>0</v>
      </c>
      <c r="I42" s="15" t="s">
        <v>75</v>
      </c>
      <c r="J42" s="15">
        <v>0</v>
      </c>
      <c r="K42" s="15">
        <v>0</v>
      </c>
      <c r="L42" s="15" t="s">
        <v>30</v>
      </c>
      <c r="M42" s="15">
        <v>2</v>
      </c>
      <c r="N42" s="15" t="s">
        <v>31</v>
      </c>
      <c r="O42" s="15">
        <v>26465</v>
      </c>
      <c r="P42" s="15" t="s">
        <v>27</v>
      </c>
      <c r="Q42" s="15" t="s">
        <v>27</v>
      </c>
      <c r="R42" s="15" t="s">
        <v>32</v>
      </c>
      <c r="S42" s="15">
        <v>240079</v>
      </c>
      <c r="T42" s="15" t="s">
        <v>57</v>
      </c>
      <c r="U42" s="15" t="s">
        <v>76</v>
      </c>
      <c r="V42" s="15">
        <v>1</v>
      </c>
      <c r="W42" s="15" t="s">
        <v>35</v>
      </c>
      <c r="X42" s="15">
        <v>1</v>
      </c>
      <c r="Y42" s="15" t="s">
        <v>35</v>
      </c>
      <c r="Z42" s="15">
        <v>1</v>
      </c>
      <c r="AA42" s="15" t="s">
        <v>35</v>
      </c>
      <c r="AB42" s="15">
        <v>1</v>
      </c>
      <c r="AC42" s="15" t="s">
        <v>35</v>
      </c>
      <c r="AD42" s="15">
        <f>IF(N42="ZM  ",V42-Z42,X42-Z42)</f>
        <v>0</v>
      </c>
      <c r="AE42" s="22">
        <f t="shared" ca="1" si="0"/>
        <v>0</v>
      </c>
      <c r="AF42" s="22">
        <f t="shared" ca="1" si="1"/>
        <v>4</v>
      </c>
      <c r="AG42" s="22">
        <f t="shared" ca="1" si="2"/>
        <v>0</v>
      </c>
      <c r="AH42" s="15" t="str">
        <f t="shared" ca="1" si="3"/>
        <v>ok</v>
      </c>
      <c r="AI42" s="8">
        <f ca="1">IF(AH42="ok",0,IF(AND(AH42="erreur clé ZSNC",A42="ZSNC"),0,1))</f>
        <v>0</v>
      </c>
      <c r="AJ42" s="9">
        <f>IF(AND(A42="ZSNC",N42="ZM  ",H42=0),0,IF(AND(A42="    ",N42="ZM  ",H42=0),0,IF(AND(A42="ZSNC",N42="ZL  ",H42=99.9),0,IF(AND(A42="    ",N42="ZL  ",H42=0),0,1))))</f>
        <v>0</v>
      </c>
      <c r="AK42" s="9">
        <f>IF(AND(A42="ZSNC",N42="ZM  ",L42="          "),0,IF(AND(A42="    ",N42="ZM  ",L42="          "),0,IF(AND(A42="ZSNC",N42="ZL  ",L42=1),0,IF(AND(A42="    ",N42="ZL  ",L42=2),0,1))))</f>
        <v>0</v>
      </c>
      <c r="AL42" s="9">
        <f>IF(AND(N42="ZM  ",J42+K42=0),0,IF(AND(N42="ZL  ",J42-K42=0),0,1))</f>
        <v>0</v>
      </c>
      <c r="AM42" s="10">
        <f>IF(AND(N42="ZM  ",J42+K42=0),0,IF(AND(A42="ZSNC",N42="ZL  ",J42&lt;=56,K42&lt;=56),0,IF(AND(A42="    ",N42="ZL  ",J42=150,K42=150),0,1)))</f>
        <v>0</v>
      </c>
      <c r="AN42" s="6">
        <f ca="1">IF(F42="S   ",0,(SUM(AI42:AM42)))</f>
        <v>0</v>
      </c>
      <c r="AP42" s="11">
        <f>IF(AND(N42="ZM  ",H42=0),0,IF(AND(A42="    ",N42="ZL  ",H42=0),0,IF(AND(A42="ZSNC",N42="ZL  ",H42=99.9),0,1)))</f>
        <v>0</v>
      </c>
      <c r="AQ42" s="12">
        <f>IF(AND(N42="ZM  ",L42="          "),0,IF(AND(A42="ZSNC",N42="ZL  ",L42=2),0,IF(AND(A42="    ",N42="ZL  ",L42=1),0,1)))</f>
        <v>0</v>
      </c>
      <c r="AR42" s="12">
        <f>IF(AND(N42="ZM  ",J42+K42=0),0,IF(AND(N42="ZL  ",J42-K42=0),0,1))</f>
        <v>0</v>
      </c>
      <c r="AS42" s="13">
        <f>IF(AND(N42="ZM  ",J42+K42=0),0,IF(AND(A42="ZSNC",N42="ZL  ",J42&lt;=56,K42&lt;=56),0,IF(AND(A42="    ",N42="ZL  ",J42=150,K42=150),0,1)))</f>
        <v>0</v>
      </c>
      <c r="AT42" s="6">
        <f>IF(F42="S   ",0,SUM(AP42:AS42))</f>
        <v>0</v>
      </c>
      <c r="AU42" s="7">
        <f t="shared" ca="1" si="4"/>
        <v>0</v>
      </c>
    </row>
    <row r="43" spans="1:47" x14ac:dyDescent="0.25">
      <c r="A43" s="15" t="s">
        <v>347</v>
      </c>
      <c r="B43" s="15">
        <v>4600002741</v>
      </c>
      <c r="C43" s="15">
        <v>30</v>
      </c>
      <c r="D43" s="17">
        <v>39828</v>
      </c>
      <c r="E43" s="17">
        <v>40340</v>
      </c>
      <c r="F43" s="18" t="s">
        <v>347</v>
      </c>
      <c r="G43" s="15" t="s">
        <v>78</v>
      </c>
      <c r="H43" s="15">
        <v>0</v>
      </c>
      <c r="I43" s="15" t="s">
        <v>75</v>
      </c>
      <c r="J43" s="15">
        <v>0</v>
      </c>
      <c r="K43" s="15">
        <v>0</v>
      </c>
      <c r="L43" s="15" t="s">
        <v>30</v>
      </c>
      <c r="M43" s="15">
        <v>2</v>
      </c>
      <c r="N43" s="15" t="s">
        <v>31</v>
      </c>
      <c r="O43" s="15">
        <v>26465</v>
      </c>
      <c r="P43" s="15" t="s">
        <v>27</v>
      </c>
      <c r="Q43" s="15" t="s">
        <v>27</v>
      </c>
      <c r="R43" s="15" t="s">
        <v>32</v>
      </c>
      <c r="S43" s="15">
        <v>240079</v>
      </c>
      <c r="T43" s="15" t="s">
        <v>57</v>
      </c>
      <c r="U43" s="15" t="s">
        <v>76</v>
      </c>
      <c r="V43" s="15">
        <v>1</v>
      </c>
      <c r="W43" s="15" t="s">
        <v>35</v>
      </c>
      <c r="X43" s="15">
        <v>1</v>
      </c>
      <c r="Y43" s="15" t="s">
        <v>35</v>
      </c>
      <c r="Z43" s="15">
        <v>1</v>
      </c>
      <c r="AA43" s="15" t="s">
        <v>35</v>
      </c>
      <c r="AB43" s="15">
        <v>1</v>
      </c>
      <c r="AC43" s="15" t="s">
        <v>35</v>
      </c>
      <c r="AD43" s="15">
        <f>IF(N43="ZM  ",V43-Z43,X43-Z43)</f>
        <v>0</v>
      </c>
      <c r="AE43" s="22">
        <f t="shared" ca="1" si="0"/>
        <v>0</v>
      </c>
      <c r="AF43" s="22">
        <f t="shared" ca="1" si="1"/>
        <v>4</v>
      </c>
      <c r="AG43" s="22">
        <f t="shared" ca="1" si="2"/>
        <v>0</v>
      </c>
      <c r="AH43" s="15" t="str">
        <f t="shared" ca="1" si="3"/>
        <v>ok</v>
      </c>
      <c r="AI43" s="8">
        <f ca="1">IF(AH43="ok",0,IF(AND(AH43="erreur clé ZSNC",A43="ZSNC"),0,1))</f>
        <v>0</v>
      </c>
      <c r="AJ43" s="9">
        <f>IF(AND(A43="ZSNC",N43="ZM  ",H43=0),0,IF(AND(A43="    ",N43="ZM  ",H43=0),0,IF(AND(A43="ZSNC",N43="ZL  ",H43=99.9),0,IF(AND(A43="    ",N43="ZL  ",H43=0),0,1))))</f>
        <v>0</v>
      </c>
      <c r="AK43" s="9">
        <f>IF(AND(A43="ZSNC",N43="ZM  ",L43="          "),0,IF(AND(A43="    ",N43="ZM  ",L43="          "),0,IF(AND(A43="ZSNC",N43="ZL  ",L43=1),0,IF(AND(A43="    ",N43="ZL  ",L43=2),0,1))))</f>
        <v>0</v>
      </c>
      <c r="AL43" s="9">
        <f>IF(AND(N43="ZM  ",J43+K43=0),0,IF(AND(N43="ZL  ",J43-K43=0),0,1))</f>
        <v>0</v>
      </c>
      <c r="AM43" s="10">
        <f>IF(AND(N43="ZM  ",J43+K43=0),0,IF(AND(A43="ZSNC",N43="ZL  ",J43&lt;=56,K43&lt;=56),0,IF(AND(A43="    ",N43="ZL  ",J43=150,K43=150),0,1)))</f>
        <v>0</v>
      </c>
      <c r="AN43" s="6">
        <f ca="1">IF(F43="S   ",0,(SUM(AI43:AM43)))</f>
        <v>0</v>
      </c>
      <c r="AP43" s="11">
        <f>IF(AND(N43="ZM  ",H43=0),0,IF(AND(A43="    ",N43="ZL  ",H43=0),0,IF(AND(A43="ZSNC",N43="ZL  ",H43=99.9),0,1)))</f>
        <v>0</v>
      </c>
      <c r="AQ43" s="12">
        <f>IF(AND(N43="ZM  ",L43="          "),0,IF(AND(A43="ZSNC",N43="ZL  ",L43=2),0,IF(AND(A43="    ",N43="ZL  ",L43=1),0,1)))</f>
        <v>0</v>
      </c>
      <c r="AR43" s="12">
        <f>IF(AND(N43="ZM  ",J43+K43=0),0,IF(AND(N43="ZL  ",J43-K43=0),0,1))</f>
        <v>0</v>
      </c>
      <c r="AS43" s="13">
        <f>IF(AND(N43="ZM  ",J43+K43=0),0,IF(AND(A43="ZSNC",N43="ZL  ",J43&lt;=56,K43&lt;=56),0,IF(AND(A43="    ",N43="ZL  ",J43=150,K43=150),0,1)))</f>
        <v>0</v>
      </c>
      <c r="AT43" s="6">
        <f>IF(F43="S   ",0,SUM(AP43:AS43))</f>
        <v>0</v>
      </c>
      <c r="AU43" s="7">
        <f t="shared" ca="1" si="4"/>
        <v>0</v>
      </c>
    </row>
    <row r="44" spans="1:47" x14ac:dyDescent="0.25">
      <c r="A44" s="15" t="s">
        <v>347</v>
      </c>
      <c r="B44" s="15">
        <v>4600002741</v>
      </c>
      <c r="C44" s="15">
        <v>40</v>
      </c>
      <c r="D44" s="17">
        <v>39828</v>
      </c>
      <c r="E44" s="17">
        <v>40340</v>
      </c>
      <c r="F44" s="18" t="s">
        <v>347</v>
      </c>
      <c r="G44" s="15" t="s">
        <v>79</v>
      </c>
      <c r="H44" s="15">
        <v>0</v>
      </c>
      <c r="I44" s="15" t="s">
        <v>75</v>
      </c>
      <c r="J44" s="15">
        <v>0</v>
      </c>
      <c r="K44" s="15">
        <v>0</v>
      </c>
      <c r="L44" s="15" t="s">
        <v>30</v>
      </c>
      <c r="M44" s="15">
        <v>2</v>
      </c>
      <c r="N44" s="15" t="s">
        <v>31</v>
      </c>
      <c r="O44" s="15">
        <v>26465</v>
      </c>
      <c r="P44" s="15" t="s">
        <v>27</v>
      </c>
      <c r="Q44" s="15" t="s">
        <v>27</v>
      </c>
      <c r="R44" s="15" t="s">
        <v>32</v>
      </c>
      <c r="S44" s="15">
        <v>240079</v>
      </c>
      <c r="T44" s="15" t="s">
        <v>57</v>
      </c>
      <c r="U44" s="15" t="s">
        <v>76</v>
      </c>
      <c r="V44" s="15">
        <v>1</v>
      </c>
      <c r="W44" s="15" t="s">
        <v>35</v>
      </c>
      <c r="X44" s="15">
        <v>1</v>
      </c>
      <c r="Y44" s="15" t="s">
        <v>35</v>
      </c>
      <c r="Z44" s="15">
        <v>1</v>
      </c>
      <c r="AA44" s="15" t="s">
        <v>35</v>
      </c>
      <c r="AB44" s="15">
        <v>1</v>
      </c>
      <c r="AC44" s="15" t="s">
        <v>35</v>
      </c>
      <c r="AD44" s="15">
        <f>IF(N44="ZM  ",V44-Z44,X44-Z44)</f>
        <v>0</v>
      </c>
      <c r="AE44" s="22">
        <f t="shared" ca="1" si="0"/>
        <v>0</v>
      </c>
      <c r="AF44" s="22">
        <f t="shared" ca="1" si="1"/>
        <v>4</v>
      </c>
      <c r="AG44" s="22">
        <f t="shared" ca="1" si="2"/>
        <v>0</v>
      </c>
      <c r="AH44" s="15" t="str">
        <f t="shared" ca="1" si="3"/>
        <v>ok</v>
      </c>
      <c r="AI44" s="8">
        <f ca="1">IF(AH44="ok",0,IF(AND(AH44="erreur clé ZSNC",A44="ZSNC"),0,1))</f>
        <v>0</v>
      </c>
      <c r="AJ44" s="9">
        <f>IF(AND(A44="ZSNC",N44="ZM  ",H44=0),0,IF(AND(A44="    ",N44="ZM  ",H44=0),0,IF(AND(A44="ZSNC",N44="ZL  ",H44=99.9),0,IF(AND(A44="    ",N44="ZL  ",H44=0),0,1))))</f>
        <v>0</v>
      </c>
      <c r="AK44" s="9">
        <f>IF(AND(A44="ZSNC",N44="ZM  ",L44="          "),0,IF(AND(A44="    ",N44="ZM  ",L44="          "),0,IF(AND(A44="ZSNC",N44="ZL  ",L44=1),0,IF(AND(A44="    ",N44="ZL  ",L44=2),0,1))))</f>
        <v>0</v>
      </c>
      <c r="AL44" s="9">
        <f>IF(AND(N44="ZM  ",J44+K44=0),0,IF(AND(N44="ZL  ",J44-K44=0),0,1))</f>
        <v>0</v>
      </c>
      <c r="AM44" s="10">
        <f>IF(AND(N44="ZM  ",J44+K44=0),0,IF(AND(A44="ZSNC",N44="ZL  ",J44&lt;=56,K44&lt;=56),0,IF(AND(A44="    ",N44="ZL  ",J44=150,K44=150),0,1)))</f>
        <v>0</v>
      </c>
      <c r="AN44" s="6">
        <f ca="1">IF(F44="S   ",0,(SUM(AI44:AM44)))</f>
        <v>0</v>
      </c>
      <c r="AP44" s="11">
        <f>IF(AND(N44="ZM  ",H44=0),0,IF(AND(A44="    ",N44="ZL  ",H44=0),0,IF(AND(A44="ZSNC",N44="ZL  ",H44=99.9),0,1)))</f>
        <v>0</v>
      </c>
      <c r="AQ44" s="12">
        <f>IF(AND(N44="ZM  ",L44="          "),0,IF(AND(A44="ZSNC",N44="ZL  ",L44=2),0,IF(AND(A44="    ",N44="ZL  ",L44=1),0,1)))</f>
        <v>0</v>
      </c>
      <c r="AR44" s="12">
        <f>IF(AND(N44="ZM  ",J44+K44=0),0,IF(AND(N44="ZL  ",J44-K44=0),0,1))</f>
        <v>0</v>
      </c>
      <c r="AS44" s="13">
        <f>IF(AND(N44="ZM  ",J44+K44=0),0,IF(AND(A44="ZSNC",N44="ZL  ",J44&lt;=56,K44&lt;=56),0,IF(AND(A44="    ",N44="ZL  ",J44=150,K44=150),0,1)))</f>
        <v>0</v>
      </c>
      <c r="AT44" s="6">
        <f>IF(F44="S   ",0,SUM(AP44:AS44))</f>
        <v>0</v>
      </c>
      <c r="AU44" s="7">
        <f t="shared" ca="1" si="4"/>
        <v>0</v>
      </c>
    </row>
    <row r="45" spans="1:47" x14ac:dyDescent="0.25">
      <c r="A45" s="15" t="s">
        <v>347</v>
      </c>
      <c r="B45" s="15">
        <v>4600002742</v>
      </c>
      <c r="C45" s="15">
        <v>40</v>
      </c>
      <c r="D45" s="17">
        <v>39828</v>
      </c>
      <c r="E45" s="17">
        <v>41067</v>
      </c>
      <c r="F45" s="18" t="s">
        <v>347</v>
      </c>
      <c r="G45" s="15" t="s">
        <v>80</v>
      </c>
      <c r="H45" s="15">
        <v>0</v>
      </c>
      <c r="I45" s="15" t="s">
        <v>81</v>
      </c>
      <c r="J45" s="15">
        <v>0</v>
      </c>
      <c r="K45" s="15">
        <v>0</v>
      </c>
      <c r="L45" s="15" t="s">
        <v>30</v>
      </c>
      <c r="M45" s="15">
        <v>2</v>
      </c>
      <c r="N45" s="15" t="s">
        <v>31</v>
      </c>
      <c r="O45" s="15">
        <v>42182</v>
      </c>
      <c r="P45" s="15" t="s">
        <v>27</v>
      </c>
      <c r="Q45" s="15" t="s">
        <v>27</v>
      </c>
      <c r="R45" s="15" t="s">
        <v>32</v>
      </c>
      <c r="S45" s="15">
        <v>240079</v>
      </c>
      <c r="T45" s="15" t="s">
        <v>57</v>
      </c>
      <c r="U45" s="15" t="s">
        <v>82</v>
      </c>
      <c r="V45" s="15">
        <v>10</v>
      </c>
      <c r="W45" s="15" t="s">
        <v>35</v>
      </c>
      <c r="X45" s="15">
        <v>1</v>
      </c>
      <c r="Y45" s="15" t="s">
        <v>35</v>
      </c>
      <c r="Z45" s="15">
        <v>1</v>
      </c>
      <c r="AA45" s="15" t="s">
        <v>35</v>
      </c>
      <c r="AB45" s="15">
        <v>1</v>
      </c>
      <c r="AC45" s="15" t="s">
        <v>35</v>
      </c>
      <c r="AD45" s="15">
        <f>IF(N45="ZM  ",V45-Z45,X45-Z45)</f>
        <v>9</v>
      </c>
      <c r="AE45" s="22">
        <f t="shared" ca="1" si="0"/>
        <v>0</v>
      </c>
      <c r="AF45" s="22">
        <f t="shared" ca="1" si="1"/>
        <v>3</v>
      </c>
      <c r="AG45" s="22">
        <f t="shared" ca="1" si="2"/>
        <v>0</v>
      </c>
      <c r="AH45" s="15" t="str">
        <f t="shared" ca="1" si="3"/>
        <v>ok</v>
      </c>
      <c r="AI45" s="8">
        <f ca="1">IF(AH45="ok",0,IF(AND(AH45="erreur clé ZSNC",A45="ZSNC"),0,1))</f>
        <v>0</v>
      </c>
      <c r="AJ45" s="9">
        <f>IF(AND(A45="ZSNC",N45="ZM  ",H45=0),0,IF(AND(A45="    ",N45="ZM  ",H45=0),0,IF(AND(A45="ZSNC",N45="ZL  ",H45=99.9),0,IF(AND(A45="    ",N45="ZL  ",H45=0),0,1))))</f>
        <v>0</v>
      </c>
      <c r="AK45" s="9">
        <f>IF(AND(A45="ZSNC",N45="ZM  ",L45="          "),0,IF(AND(A45="    ",N45="ZM  ",L45="          "),0,IF(AND(A45="ZSNC",N45="ZL  ",L45=1),0,IF(AND(A45="    ",N45="ZL  ",L45=2),0,1))))</f>
        <v>0</v>
      </c>
      <c r="AL45" s="9">
        <f>IF(AND(N45="ZM  ",J45+K45=0),0,IF(AND(N45="ZL  ",J45-K45=0),0,1))</f>
        <v>0</v>
      </c>
      <c r="AM45" s="10">
        <f>IF(AND(N45="ZM  ",J45+K45=0),0,IF(AND(A45="ZSNC",N45="ZL  ",J45&lt;=56,K45&lt;=56),0,IF(AND(A45="    ",N45="ZL  ",J45=150,K45=150),0,1)))</f>
        <v>0</v>
      </c>
      <c r="AN45" s="6">
        <f ca="1">IF(F45="S   ",0,(SUM(AI45:AM45)))</f>
        <v>0</v>
      </c>
      <c r="AP45" s="11">
        <f>IF(AND(N45="ZM  ",H45=0),0,IF(AND(A45="    ",N45="ZL  ",H45=0),0,IF(AND(A45="ZSNC",N45="ZL  ",H45=99.9),0,1)))</f>
        <v>0</v>
      </c>
      <c r="AQ45" s="12">
        <f>IF(AND(N45="ZM  ",L45="          "),0,IF(AND(A45="ZSNC",N45="ZL  ",L45=2),0,IF(AND(A45="    ",N45="ZL  ",L45=1),0,1)))</f>
        <v>0</v>
      </c>
      <c r="AR45" s="12">
        <f>IF(AND(N45="ZM  ",J45+K45=0),0,IF(AND(N45="ZL  ",J45-K45=0),0,1))</f>
        <v>0</v>
      </c>
      <c r="AS45" s="13">
        <f>IF(AND(N45="ZM  ",J45+K45=0),0,IF(AND(A45="ZSNC",N45="ZL  ",J45&lt;=56,K45&lt;=56),0,IF(AND(A45="    ",N45="ZL  ",J45=150,K45=150),0,1)))</f>
        <v>0</v>
      </c>
      <c r="AT45" s="6">
        <f>IF(F45="S   ",0,SUM(AP45:AS45))</f>
        <v>0</v>
      </c>
      <c r="AU45" s="7">
        <f t="shared" ca="1" si="4"/>
        <v>0</v>
      </c>
    </row>
    <row r="46" spans="1:47" x14ac:dyDescent="0.25">
      <c r="A46" s="15" t="s">
        <v>347</v>
      </c>
      <c r="B46" s="15">
        <v>4600002742</v>
      </c>
      <c r="C46" s="15">
        <v>50</v>
      </c>
      <c r="D46" s="17">
        <v>39828</v>
      </c>
      <c r="E46" s="17">
        <v>41067</v>
      </c>
      <c r="F46" s="18" t="s">
        <v>347</v>
      </c>
      <c r="G46" s="15" t="s">
        <v>83</v>
      </c>
      <c r="H46" s="15">
        <v>0</v>
      </c>
      <c r="I46" s="15" t="s">
        <v>81</v>
      </c>
      <c r="J46" s="15">
        <v>0</v>
      </c>
      <c r="K46" s="15">
        <v>0</v>
      </c>
      <c r="L46" s="15" t="s">
        <v>30</v>
      </c>
      <c r="M46" s="15">
        <v>2</v>
      </c>
      <c r="N46" s="15" t="s">
        <v>31</v>
      </c>
      <c r="O46" s="15">
        <v>42182</v>
      </c>
      <c r="P46" s="15" t="s">
        <v>27</v>
      </c>
      <c r="Q46" s="15" t="s">
        <v>27</v>
      </c>
      <c r="R46" s="15" t="s">
        <v>32</v>
      </c>
      <c r="S46" s="15">
        <v>240079</v>
      </c>
      <c r="T46" s="15" t="s">
        <v>57</v>
      </c>
      <c r="U46" s="15" t="s">
        <v>82</v>
      </c>
      <c r="V46" s="15">
        <v>10</v>
      </c>
      <c r="W46" s="15" t="s">
        <v>35</v>
      </c>
      <c r="X46" s="15">
        <v>1</v>
      </c>
      <c r="Y46" s="15" t="s">
        <v>35</v>
      </c>
      <c r="Z46" s="15">
        <v>1</v>
      </c>
      <c r="AA46" s="15" t="s">
        <v>35</v>
      </c>
      <c r="AB46" s="15">
        <v>1</v>
      </c>
      <c r="AC46" s="15" t="s">
        <v>35</v>
      </c>
      <c r="AD46" s="15">
        <f>IF(N46="ZM  ",V46-Z46,X46-Z46)</f>
        <v>9</v>
      </c>
      <c r="AE46" s="22">
        <f t="shared" ca="1" si="0"/>
        <v>0</v>
      </c>
      <c r="AF46" s="22">
        <f t="shared" ca="1" si="1"/>
        <v>3</v>
      </c>
      <c r="AG46" s="22">
        <f t="shared" ca="1" si="2"/>
        <v>0</v>
      </c>
      <c r="AH46" s="15" t="str">
        <f t="shared" ca="1" si="3"/>
        <v>ok</v>
      </c>
      <c r="AI46" s="8">
        <f ca="1">IF(AH46="ok",0,IF(AND(AH46="erreur clé ZSNC",A46="ZSNC"),0,1))</f>
        <v>0</v>
      </c>
      <c r="AJ46" s="9">
        <f>IF(AND(A46="ZSNC",N46="ZM  ",H46=0),0,IF(AND(A46="    ",N46="ZM  ",H46=0),0,IF(AND(A46="ZSNC",N46="ZL  ",H46=99.9),0,IF(AND(A46="    ",N46="ZL  ",H46=0),0,1))))</f>
        <v>0</v>
      </c>
      <c r="AK46" s="9">
        <f>IF(AND(A46="ZSNC",N46="ZM  ",L46="          "),0,IF(AND(A46="    ",N46="ZM  ",L46="          "),0,IF(AND(A46="ZSNC",N46="ZL  ",L46=1),0,IF(AND(A46="    ",N46="ZL  ",L46=2),0,1))))</f>
        <v>0</v>
      </c>
      <c r="AL46" s="9">
        <f>IF(AND(N46="ZM  ",J46+K46=0),0,IF(AND(N46="ZL  ",J46-K46=0),0,1))</f>
        <v>0</v>
      </c>
      <c r="AM46" s="10">
        <f>IF(AND(N46="ZM  ",J46+K46=0),0,IF(AND(A46="ZSNC",N46="ZL  ",J46&lt;=56,K46&lt;=56),0,IF(AND(A46="    ",N46="ZL  ",J46=150,K46=150),0,1)))</f>
        <v>0</v>
      </c>
      <c r="AN46" s="6">
        <f ca="1">IF(F46="S   ",0,(SUM(AI46:AM46)))</f>
        <v>0</v>
      </c>
      <c r="AP46" s="11">
        <f>IF(AND(N46="ZM  ",H46=0),0,IF(AND(A46="    ",N46="ZL  ",H46=0),0,IF(AND(A46="ZSNC",N46="ZL  ",H46=99.9),0,1)))</f>
        <v>0</v>
      </c>
      <c r="AQ46" s="12">
        <f>IF(AND(N46="ZM  ",L46="          "),0,IF(AND(A46="ZSNC",N46="ZL  ",L46=2),0,IF(AND(A46="    ",N46="ZL  ",L46=1),0,1)))</f>
        <v>0</v>
      </c>
      <c r="AR46" s="12">
        <f>IF(AND(N46="ZM  ",J46+K46=0),0,IF(AND(N46="ZL  ",J46-K46=0),0,1))</f>
        <v>0</v>
      </c>
      <c r="AS46" s="13">
        <f>IF(AND(N46="ZM  ",J46+K46=0),0,IF(AND(A46="ZSNC",N46="ZL  ",J46&lt;=56,K46&lt;=56),0,IF(AND(A46="    ",N46="ZL  ",J46=150,K46=150),0,1)))</f>
        <v>0</v>
      </c>
      <c r="AT46" s="6">
        <f>IF(F46="S   ",0,SUM(AP46:AS46))</f>
        <v>0</v>
      </c>
      <c r="AU46" s="7">
        <f t="shared" ca="1" si="4"/>
        <v>0</v>
      </c>
    </row>
    <row r="47" spans="1:47" x14ac:dyDescent="0.25">
      <c r="A47" s="15" t="s">
        <v>347</v>
      </c>
      <c r="B47" s="15">
        <v>4600002742</v>
      </c>
      <c r="C47" s="15">
        <v>60</v>
      </c>
      <c r="D47" s="17">
        <v>39828</v>
      </c>
      <c r="E47" s="17">
        <v>41067</v>
      </c>
      <c r="F47" s="18" t="s">
        <v>347</v>
      </c>
      <c r="G47" s="15" t="s">
        <v>84</v>
      </c>
      <c r="H47" s="15">
        <v>0</v>
      </c>
      <c r="I47" s="15" t="s">
        <v>81</v>
      </c>
      <c r="J47" s="15">
        <v>0</v>
      </c>
      <c r="K47" s="15">
        <v>0</v>
      </c>
      <c r="L47" s="15" t="s">
        <v>30</v>
      </c>
      <c r="M47" s="15">
        <v>2</v>
      </c>
      <c r="N47" s="15" t="s">
        <v>31</v>
      </c>
      <c r="O47" s="15">
        <v>42182</v>
      </c>
      <c r="P47" s="15" t="s">
        <v>27</v>
      </c>
      <c r="Q47" s="15" t="s">
        <v>27</v>
      </c>
      <c r="R47" s="15" t="s">
        <v>32</v>
      </c>
      <c r="S47" s="15">
        <v>240079</v>
      </c>
      <c r="T47" s="15" t="s">
        <v>57</v>
      </c>
      <c r="U47" s="15" t="s">
        <v>82</v>
      </c>
      <c r="V47" s="15">
        <v>11</v>
      </c>
      <c r="W47" s="15" t="s">
        <v>35</v>
      </c>
      <c r="X47" s="15">
        <v>1</v>
      </c>
      <c r="Y47" s="15" t="s">
        <v>35</v>
      </c>
      <c r="Z47" s="15">
        <v>1</v>
      </c>
      <c r="AA47" s="15" t="s">
        <v>35</v>
      </c>
      <c r="AB47" s="15">
        <v>1</v>
      </c>
      <c r="AC47" s="15" t="s">
        <v>35</v>
      </c>
      <c r="AD47" s="15">
        <f>IF(N47="ZM  ",V47-Z47,X47-Z47)</f>
        <v>10</v>
      </c>
      <c r="AE47" s="22">
        <f t="shared" ca="1" si="0"/>
        <v>0</v>
      </c>
      <c r="AF47" s="22">
        <f t="shared" ca="1" si="1"/>
        <v>3</v>
      </c>
      <c r="AG47" s="22">
        <f t="shared" ca="1" si="2"/>
        <v>0</v>
      </c>
      <c r="AH47" s="15" t="str">
        <f t="shared" ca="1" si="3"/>
        <v>ok</v>
      </c>
      <c r="AI47" s="8">
        <f ca="1">IF(AH47="ok",0,IF(AND(AH47="erreur clé ZSNC",A47="ZSNC"),0,1))</f>
        <v>0</v>
      </c>
      <c r="AJ47" s="9">
        <f>IF(AND(A47="ZSNC",N47="ZM  ",H47=0),0,IF(AND(A47="    ",N47="ZM  ",H47=0),0,IF(AND(A47="ZSNC",N47="ZL  ",H47=99.9),0,IF(AND(A47="    ",N47="ZL  ",H47=0),0,1))))</f>
        <v>0</v>
      </c>
      <c r="AK47" s="9">
        <f>IF(AND(A47="ZSNC",N47="ZM  ",L47="          "),0,IF(AND(A47="    ",N47="ZM  ",L47="          "),0,IF(AND(A47="ZSNC",N47="ZL  ",L47=1),0,IF(AND(A47="    ",N47="ZL  ",L47=2),0,1))))</f>
        <v>0</v>
      </c>
      <c r="AL47" s="9">
        <f>IF(AND(N47="ZM  ",J47+K47=0),0,IF(AND(N47="ZL  ",J47-K47=0),0,1))</f>
        <v>0</v>
      </c>
      <c r="AM47" s="10">
        <f>IF(AND(N47="ZM  ",J47+K47=0),0,IF(AND(A47="ZSNC",N47="ZL  ",J47&lt;=56,K47&lt;=56),0,IF(AND(A47="    ",N47="ZL  ",J47=150,K47=150),0,1)))</f>
        <v>0</v>
      </c>
      <c r="AN47" s="6">
        <f ca="1">IF(F47="S   ",0,(SUM(AI47:AM47)))</f>
        <v>0</v>
      </c>
      <c r="AP47" s="11">
        <f>IF(AND(N47="ZM  ",H47=0),0,IF(AND(A47="    ",N47="ZL  ",H47=0),0,IF(AND(A47="ZSNC",N47="ZL  ",H47=99.9),0,1)))</f>
        <v>0</v>
      </c>
      <c r="AQ47" s="12">
        <f>IF(AND(N47="ZM  ",L47="          "),0,IF(AND(A47="ZSNC",N47="ZL  ",L47=2),0,IF(AND(A47="    ",N47="ZL  ",L47=1),0,1)))</f>
        <v>0</v>
      </c>
      <c r="AR47" s="12">
        <f>IF(AND(N47="ZM  ",J47+K47=0),0,IF(AND(N47="ZL  ",J47-K47=0),0,1))</f>
        <v>0</v>
      </c>
      <c r="AS47" s="13">
        <f>IF(AND(N47="ZM  ",J47+K47=0),0,IF(AND(A47="ZSNC",N47="ZL  ",J47&lt;=56,K47&lt;=56),0,IF(AND(A47="    ",N47="ZL  ",J47=150,K47=150),0,1)))</f>
        <v>0</v>
      </c>
      <c r="AT47" s="6">
        <f>IF(F47="S   ",0,SUM(AP47:AS47))</f>
        <v>0</v>
      </c>
      <c r="AU47" s="7">
        <f t="shared" ca="1" si="4"/>
        <v>0</v>
      </c>
    </row>
    <row r="48" spans="1:47" x14ac:dyDescent="0.25">
      <c r="A48" s="15" t="s">
        <v>347</v>
      </c>
      <c r="B48" s="15">
        <v>4600002747</v>
      </c>
      <c r="C48" s="15">
        <v>10</v>
      </c>
      <c r="D48" s="17">
        <v>39832</v>
      </c>
      <c r="E48" s="17">
        <v>40476</v>
      </c>
      <c r="F48" s="18" t="s">
        <v>347</v>
      </c>
      <c r="G48" s="15" t="s">
        <v>85</v>
      </c>
      <c r="H48" s="15">
        <v>0</v>
      </c>
      <c r="I48" s="15" t="s">
        <v>86</v>
      </c>
      <c r="J48" s="15">
        <v>0</v>
      </c>
      <c r="K48" s="15">
        <v>0</v>
      </c>
      <c r="L48" s="15" t="s">
        <v>30</v>
      </c>
      <c r="M48" s="15">
        <v>2</v>
      </c>
      <c r="N48" s="15" t="s">
        <v>31</v>
      </c>
      <c r="O48" s="15">
        <v>12899</v>
      </c>
      <c r="P48" s="15" t="s">
        <v>27</v>
      </c>
      <c r="Q48" s="15" t="s">
        <v>27</v>
      </c>
      <c r="R48" s="15" t="s">
        <v>32</v>
      </c>
      <c r="S48" s="15">
        <v>240062</v>
      </c>
      <c r="T48" s="15" t="s">
        <v>87</v>
      </c>
      <c r="U48" s="15" t="s">
        <v>88</v>
      </c>
      <c r="V48" s="15">
        <v>8</v>
      </c>
      <c r="W48" s="15" t="s">
        <v>35</v>
      </c>
      <c r="X48" s="15">
        <v>8</v>
      </c>
      <c r="Y48" s="15" t="s">
        <v>35</v>
      </c>
      <c r="Z48" s="15">
        <v>8</v>
      </c>
      <c r="AA48" s="15" t="s">
        <v>35</v>
      </c>
      <c r="AB48" s="15">
        <v>8</v>
      </c>
      <c r="AC48" s="15" t="s">
        <v>35</v>
      </c>
      <c r="AD48" s="15">
        <f>IF(N48="ZM  ",V48-Z48,X48-Z48)</f>
        <v>0</v>
      </c>
      <c r="AE48" s="22">
        <f t="shared" ca="1" si="0"/>
        <v>0</v>
      </c>
      <c r="AF48" s="22">
        <f t="shared" ca="1" si="1"/>
        <v>13</v>
      </c>
      <c r="AG48" s="22">
        <f t="shared" ca="1" si="2"/>
        <v>0</v>
      </c>
      <c r="AH48" s="15" t="str">
        <f t="shared" ca="1" si="3"/>
        <v>ok</v>
      </c>
      <c r="AI48" s="8">
        <f ca="1">IF(AH48="ok",0,IF(AND(AH48="erreur clé ZSNC",A48="ZSNC"),0,1))</f>
        <v>0</v>
      </c>
      <c r="AJ48" s="9">
        <f>IF(AND(A48="ZSNC",N48="ZM  ",H48=0),0,IF(AND(A48="    ",N48="ZM  ",H48=0),0,IF(AND(A48="ZSNC",N48="ZL  ",H48=99.9),0,IF(AND(A48="    ",N48="ZL  ",H48=0),0,1))))</f>
        <v>0</v>
      </c>
      <c r="AK48" s="9">
        <f>IF(AND(A48="ZSNC",N48="ZM  ",L48="          "),0,IF(AND(A48="    ",N48="ZM  ",L48="          "),0,IF(AND(A48="ZSNC",N48="ZL  ",L48=1),0,IF(AND(A48="    ",N48="ZL  ",L48=2),0,1))))</f>
        <v>0</v>
      </c>
      <c r="AL48" s="9">
        <f>IF(AND(N48="ZM  ",J48+K48=0),0,IF(AND(N48="ZL  ",J48-K48=0),0,1))</f>
        <v>0</v>
      </c>
      <c r="AM48" s="10">
        <f>IF(AND(N48="ZM  ",J48+K48=0),0,IF(AND(A48="ZSNC",N48="ZL  ",J48&lt;=56,K48&lt;=56),0,IF(AND(A48="    ",N48="ZL  ",J48=150,K48=150),0,1)))</f>
        <v>0</v>
      </c>
      <c r="AN48" s="6">
        <f ca="1">IF(F48="S   ",0,(SUM(AI48:AM48)))</f>
        <v>0</v>
      </c>
      <c r="AP48" s="11">
        <f>IF(AND(N48="ZM  ",H48=0),0,IF(AND(A48="    ",N48="ZL  ",H48=0),0,IF(AND(A48="ZSNC",N48="ZL  ",H48=99.9),0,1)))</f>
        <v>0</v>
      </c>
      <c r="AQ48" s="12">
        <f>IF(AND(N48="ZM  ",L48="          "),0,IF(AND(A48="ZSNC",N48="ZL  ",L48=2),0,IF(AND(A48="    ",N48="ZL  ",L48=1),0,1)))</f>
        <v>0</v>
      </c>
      <c r="AR48" s="12">
        <f>IF(AND(N48="ZM  ",J48+K48=0),0,IF(AND(N48="ZL  ",J48-K48=0),0,1))</f>
        <v>0</v>
      </c>
      <c r="AS48" s="13">
        <f>IF(AND(N48="ZM  ",J48+K48=0),0,IF(AND(A48="ZSNC",N48="ZL  ",J48&lt;=56,K48&lt;=56),0,IF(AND(A48="    ",N48="ZL  ",J48=150,K48=150),0,1)))</f>
        <v>0</v>
      </c>
      <c r="AT48" s="6">
        <f>IF(F48="S   ",0,SUM(AP48:AS48))</f>
        <v>0</v>
      </c>
      <c r="AU48" s="7">
        <f t="shared" ca="1" si="4"/>
        <v>0</v>
      </c>
    </row>
    <row r="49" spans="1:47" x14ac:dyDescent="0.25">
      <c r="A49" s="15" t="s">
        <v>347</v>
      </c>
      <c r="B49" s="15">
        <v>4600002747</v>
      </c>
      <c r="C49" s="15">
        <v>20</v>
      </c>
      <c r="D49" s="17">
        <v>39832</v>
      </c>
      <c r="E49" s="17">
        <v>40476</v>
      </c>
      <c r="F49" s="18" t="s">
        <v>347</v>
      </c>
      <c r="G49" s="15" t="s">
        <v>89</v>
      </c>
      <c r="H49" s="15">
        <v>0</v>
      </c>
      <c r="I49" s="15" t="s">
        <v>86</v>
      </c>
      <c r="J49" s="15">
        <v>0</v>
      </c>
      <c r="K49" s="15">
        <v>0</v>
      </c>
      <c r="L49" s="15" t="s">
        <v>30</v>
      </c>
      <c r="M49" s="15">
        <v>2</v>
      </c>
      <c r="N49" s="15" t="s">
        <v>31</v>
      </c>
      <c r="O49" s="15">
        <v>12899</v>
      </c>
      <c r="P49" s="15" t="s">
        <v>27</v>
      </c>
      <c r="Q49" s="15" t="s">
        <v>27</v>
      </c>
      <c r="R49" s="15" t="s">
        <v>32</v>
      </c>
      <c r="S49" s="15">
        <v>240062</v>
      </c>
      <c r="T49" s="15" t="s">
        <v>87</v>
      </c>
      <c r="U49" s="15" t="s">
        <v>88</v>
      </c>
      <c r="V49" s="15">
        <v>8</v>
      </c>
      <c r="W49" s="15" t="s">
        <v>35</v>
      </c>
      <c r="X49" s="15">
        <v>8</v>
      </c>
      <c r="Y49" s="15" t="s">
        <v>35</v>
      </c>
      <c r="Z49" s="15">
        <v>8</v>
      </c>
      <c r="AA49" s="15" t="s">
        <v>35</v>
      </c>
      <c r="AB49" s="15">
        <v>8</v>
      </c>
      <c r="AC49" s="15" t="s">
        <v>35</v>
      </c>
      <c r="AD49" s="15">
        <f>IF(N49="ZM  ",V49-Z49,X49-Z49)</f>
        <v>0</v>
      </c>
      <c r="AE49" s="22">
        <f t="shared" ca="1" si="0"/>
        <v>0</v>
      </c>
      <c r="AF49" s="22">
        <f t="shared" ca="1" si="1"/>
        <v>13</v>
      </c>
      <c r="AG49" s="22">
        <f t="shared" ca="1" si="2"/>
        <v>0</v>
      </c>
      <c r="AH49" s="15" t="str">
        <f t="shared" ca="1" si="3"/>
        <v>ok</v>
      </c>
      <c r="AI49" s="8">
        <f ca="1">IF(AH49="ok",0,IF(AND(AH49="erreur clé ZSNC",A49="ZSNC"),0,1))</f>
        <v>0</v>
      </c>
      <c r="AJ49" s="9">
        <f>IF(AND(A49="ZSNC",N49="ZM  ",H49=0),0,IF(AND(A49="    ",N49="ZM  ",H49=0),0,IF(AND(A49="ZSNC",N49="ZL  ",H49=99.9),0,IF(AND(A49="    ",N49="ZL  ",H49=0),0,1))))</f>
        <v>0</v>
      </c>
      <c r="AK49" s="9">
        <f>IF(AND(A49="ZSNC",N49="ZM  ",L49="          "),0,IF(AND(A49="    ",N49="ZM  ",L49="          "),0,IF(AND(A49="ZSNC",N49="ZL  ",L49=1),0,IF(AND(A49="    ",N49="ZL  ",L49=2),0,1))))</f>
        <v>0</v>
      </c>
      <c r="AL49" s="9">
        <f>IF(AND(N49="ZM  ",J49+K49=0),0,IF(AND(N49="ZL  ",J49-K49=0),0,1))</f>
        <v>0</v>
      </c>
      <c r="AM49" s="10">
        <f>IF(AND(N49="ZM  ",J49+K49=0),0,IF(AND(A49="ZSNC",N49="ZL  ",J49&lt;=56,K49&lt;=56),0,IF(AND(A49="    ",N49="ZL  ",J49=150,K49=150),0,1)))</f>
        <v>0</v>
      </c>
      <c r="AN49" s="6">
        <f ca="1">IF(F49="S   ",0,(SUM(AI49:AM49)))</f>
        <v>0</v>
      </c>
      <c r="AP49" s="11">
        <f>IF(AND(N49="ZM  ",H49=0),0,IF(AND(A49="    ",N49="ZL  ",H49=0),0,IF(AND(A49="ZSNC",N49="ZL  ",H49=99.9),0,1)))</f>
        <v>0</v>
      </c>
      <c r="AQ49" s="12">
        <f>IF(AND(N49="ZM  ",L49="          "),0,IF(AND(A49="ZSNC",N49="ZL  ",L49=2),0,IF(AND(A49="    ",N49="ZL  ",L49=1),0,1)))</f>
        <v>0</v>
      </c>
      <c r="AR49" s="12">
        <f>IF(AND(N49="ZM  ",J49+K49=0),0,IF(AND(N49="ZL  ",J49-K49=0),0,1))</f>
        <v>0</v>
      </c>
      <c r="AS49" s="13">
        <f>IF(AND(N49="ZM  ",J49+K49=0),0,IF(AND(A49="ZSNC",N49="ZL  ",J49&lt;=56,K49&lt;=56),0,IF(AND(A49="    ",N49="ZL  ",J49=150,K49=150),0,1)))</f>
        <v>0</v>
      </c>
      <c r="AT49" s="6">
        <f>IF(F49="S   ",0,SUM(AP49:AS49))</f>
        <v>0</v>
      </c>
      <c r="AU49" s="7">
        <f t="shared" ca="1" si="4"/>
        <v>0</v>
      </c>
    </row>
    <row r="50" spans="1:47" x14ac:dyDescent="0.25">
      <c r="A50" s="15" t="s">
        <v>347</v>
      </c>
      <c r="B50" s="15">
        <v>4600002747</v>
      </c>
      <c r="C50" s="15">
        <v>30</v>
      </c>
      <c r="D50" s="17">
        <v>39832</v>
      </c>
      <c r="E50" s="17">
        <v>40476</v>
      </c>
      <c r="F50" s="18" t="s">
        <v>347</v>
      </c>
      <c r="G50" s="15" t="s">
        <v>90</v>
      </c>
      <c r="H50" s="15">
        <v>0</v>
      </c>
      <c r="I50" s="15" t="s">
        <v>86</v>
      </c>
      <c r="J50" s="15">
        <v>0</v>
      </c>
      <c r="K50" s="15">
        <v>0</v>
      </c>
      <c r="L50" s="15" t="s">
        <v>30</v>
      </c>
      <c r="M50" s="15">
        <v>2</v>
      </c>
      <c r="N50" s="15" t="s">
        <v>31</v>
      </c>
      <c r="O50" s="15">
        <v>12899</v>
      </c>
      <c r="P50" s="15" t="s">
        <v>27</v>
      </c>
      <c r="Q50" s="15" t="s">
        <v>27</v>
      </c>
      <c r="R50" s="15" t="s">
        <v>32</v>
      </c>
      <c r="S50" s="15">
        <v>240062</v>
      </c>
      <c r="T50" s="15" t="s">
        <v>87</v>
      </c>
      <c r="U50" s="15" t="s">
        <v>88</v>
      </c>
      <c r="V50" s="15">
        <v>8</v>
      </c>
      <c r="W50" s="15" t="s">
        <v>35</v>
      </c>
      <c r="X50" s="15">
        <v>8</v>
      </c>
      <c r="Y50" s="15" t="s">
        <v>35</v>
      </c>
      <c r="Z50" s="15">
        <v>8</v>
      </c>
      <c r="AA50" s="15" t="s">
        <v>35</v>
      </c>
      <c r="AB50" s="15">
        <v>8</v>
      </c>
      <c r="AC50" s="15" t="s">
        <v>35</v>
      </c>
      <c r="AD50" s="15">
        <f>IF(N50="ZM  ",V50-Z50,X50-Z50)</f>
        <v>0</v>
      </c>
      <c r="AE50" s="22">
        <f t="shared" ca="1" si="0"/>
        <v>0</v>
      </c>
      <c r="AF50" s="22">
        <f t="shared" ca="1" si="1"/>
        <v>13</v>
      </c>
      <c r="AG50" s="22">
        <f t="shared" ca="1" si="2"/>
        <v>0</v>
      </c>
      <c r="AH50" s="15" t="str">
        <f t="shared" ca="1" si="3"/>
        <v>ok</v>
      </c>
      <c r="AI50" s="8">
        <f ca="1">IF(AH50="ok",0,IF(AND(AH50="erreur clé ZSNC",A50="ZSNC"),0,1))</f>
        <v>0</v>
      </c>
      <c r="AJ50" s="9">
        <f>IF(AND(A50="ZSNC",N50="ZM  ",H50=0),0,IF(AND(A50="    ",N50="ZM  ",H50=0),0,IF(AND(A50="ZSNC",N50="ZL  ",H50=99.9),0,IF(AND(A50="    ",N50="ZL  ",H50=0),0,1))))</f>
        <v>0</v>
      </c>
      <c r="AK50" s="9">
        <f>IF(AND(A50="ZSNC",N50="ZM  ",L50="          "),0,IF(AND(A50="    ",N50="ZM  ",L50="          "),0,IF(AND(A50="ZSNC",N50="ZL  ",L50=1),0,IF(AND(A50="    ",N50="ZL  ",L50=2),0,1))))</f>
        <v>0</v>
      </c>
      <c r="AL50" s="9">
        <f>IF(AND(N50="ZM  ",J50+K50=0),0,IF(AND(N50="ZL  ",J50-K50=0),0,1))</f>
        <v>0</v>
      </c>
      <c r="AM50" s="10">
        <f>IF(AND(N50="ZM  ",J50+K50=0),0,IF(AND(A50="ZSNC",N50="ZL  ",J50&lt;=56,K50&lt;=56),0,IF(AND(A50="    ",N50="ZL  ",J50=150,K50=150),0,1)))</f>
        <v>0</v>
      </c>
      <c r="AN50" s="6">
        <f ca="1">IF(F50="S   ",0,(SUM(AI50:AM50)))</f>
        <v>0</v>
      </c>
      <c r="AP50" s="11">
        <f>IF(AND(N50="ZM  ",H50=0),0,IF(AND(A50="    ",N50="ZL  ",H50=0),0,IF(AND(A50="ZSNC",N50="ZL  ",H50=99.9),0,1)))</f>
        <v>0</v>
      </c>
      <c r="AQ50" s="12">
        <f>IF(AND(N50="ZM  ",L50="          "),0,IF(AND(A50="ZSNC",N50="ZL  ",L50=2),0,IF(AND(A50="    ",N50="ZL  ",L50=1),0,1)))</f>
        <v>0</v>
      </c>
      <c r="AR50" s="12">
        <f>IF(AND(N50="ZM  ",J50+K50=0),0,IF(AND(N50="ZL  ",J50-K50=0),0,1))</f>
        <v>0</v>
      </c>
      <c r="AS50" s="13">
        <f>IF(AND(N50="ZM  ",J50+K50=0),0,IF(AND(A50="ZSNC",N50="ZL  ",J50&lt;=56,K50&lt;=56),0,IF(AND(A50="    ",N50="ZL  ",J50=150,K50=150),0,1)))</f>
        <v>0</v>
      </c>
      <c r="AT50" s="6">
        <f>IF(F50="S   ",0,SUM(AP50:AS50))</f>
        <v>0</v>
      </c>
      <c r="AU50" s="7">
        <f t="shared" ca="1" si="4"/>
        <v>0</v>
      </c>
    </row>
    <row r="51" spans="1:47" x14ac:dyDescent="0.25">
      <c r="A51" s="15" t="s">
        <v>347</v>
      </c>
      <c r="B51" s="15">
        <v>4600002747</v>
      </c>
      <c r="C51" s="15">
        <v>40</v>
      </c>
      <c r="D51" s="17">
        <v>39832</v>
      </c>
      <c r="E51" s="17">
        <v>40476</v>
      </c>
      <c r="F51" s="18" t="s">
        <v>347</v>
      </c>
      <c r="G51" s="15" t="s">
        <v>91</v>
      </c>
      <c r="H51" s="15">
        <v>0</v>
      </c>
      <c r="I51" s="15" t="s">
        <v>86</v>
      </c>
      <c r="J51" s="15">
        <v>0</v>
      </c>
      <c r="K51" s="15">
        <v>0</v>
      </c>
      <c r="L51" s="15" t="s">
        <v>30</v>
      </c>
      <c r="M51" s="15">
        <v>2</v>
      </c>
      <c r="N51" s="15" t="s">
        <v>31</v>
      </c>
      <c r="O51" s="15">
        <v>12899</v>
      </c>
      <c r="P51" s="15" t="s">
        <v>27</v>
      </c>
      <c r="Q51" s="15" t="s">
        <v>27</v>
      </c>
      <c r="R51" s="15" t="s">
        <v>32</v>
      </c>
      <c r="S51" s="15">
        <v>240062</v>
      </c>
      <c r="T51" s="15" t="s">
        <v>87</v>
      </c>
      <c r="U51" s="15" t="s">
        <v>88</v>
      </c>
      <c r="V51" s="15">
        <v>16</v>
      </c>
      <c r="W51" s="15" t="s">
        <v>35</v>
      </c>
      <c r="X51" s="15">
        <v>16</v>
      </c>
      <c r="Y51" s="15" t="s">
        <v>35</v>
      </c>
      <c r="Z51" s="15">
        <v>16</v>
      </c>
      <c r="AA51" s="15" t="s">
        <v>35</v>
      </c>
      <c r="AB51" s="15">
        <v>16</v>
      </c>
      <c r="AC51" s="15" t="s">
        <v>35</v>
      </c>
      <c r="AD51" s="15">
        <f>IF(N51="ZM  ",V51-Z51,X51-Z51)</f>
        <v>0</v>
      </c>
      <c r="AE51" s="22">
        <f t="shared" ca="1" si="0"/>
        <v>0</v>
      </c>
      <c r="AF51" s="22">
        <f t="shared" ca="1" si="1"/>
        <v>13</v>
      </c>
      <c r="AG51" s="22">
        <f t="shared" ca="1" si="2"/>
        <v>0</v>
      </c>
      <c r="AH51" s="15" t="str">
        <f t="shared" ca="1" si="3"/>
        <v>ok</v>
      </c>
      <c r="AI51" s="8">
        <f ca="1">IF(AH51="ok",0,IF(AND(AH51="erreur clé ZSNC",A51="ZSNC"),0,1))</f>
        <v>0</v>
      </c>
      <c r="AJ51" s="9">
        <f>IF(AND(A51="ZSNC",N51="ZM  ",H51=0),0,IF(AND(A51="    ",N51="ZM  ",H51=0),0,IF(AND(A51="ZSNC",N51="ZL  ",H51=99.9),0,IF(AND(A51="    ",N51="ZL  ",H51=0),0,1))))</f>
        <v>0</v>
      </c>
      <c r="AK51" s="9">
        <f>IF(AND(A51="ZSNC",N51="ZM  ",L51="          "),0,IF(AND(A51="    ",N51="ZM  ",L51="          "),0,IF(AND(A51="ZSNC",N51="ZL  ",L51=1),0,IF(AND(A51="    ",N51="ZL  ",L51=2),0,1))))</f>
        <v>0</v>
      </c>
      <c r="AL51" s="9">
        <f>IF(AND(N51="ZM  ",J51+K51=0),0,IF(AND(N51="ZL  ",J51-K51=0),0,1))</f>
        <v>0</v>
      </c>
      <c r="AM51" s="10">
        <f>IF(AND(N51="ZM  ",J51+K51=0),0,IF(AND(A51="ZSNC",N51="ZL  ",J51&lt;=56,K51&lt;=56),0,IF(AND(A51="    ",N51="ZL  ",J51=150,K51=150),0,1)))</f>
        <v>0</v>
      </c>
      <c r="AN51" s="6">
        <f ca="1">IF(F51="S   ",0,(SUM(AI51:AM51)))</f>
        <v>0</v>
      </c>
      <c r="AP51" s="11">
        <f>IF(AND(N51="ZM  ",H51=0),0,IF(AND(A51="    ",N51="ZL  ",H51=0),0,IF(AND(A51="ZSNC",N51="ZL  ",H51=99.9),0,1)))</f>
        <v>0</v>
      </c>
      <c r="AQ51" s="12">
        <f>IF(AND(N51="ZM  ",L51="          "),0,IF(AND(A51="ZSNC",N51="ZL  ",L51=2),0,IF(AND(A51="    ",N51="ZL  ",L51=1),0,1)))</f>
        <v>0</v>
      </c>
      <c r="AR51" s="12">
        <f>IF(AND(N51="ZM  ",J51+K51=0),0,IF(AND(N51="ZL  ",J51-K51=0),0,1))</f>
        <v>0</v>
      </c>
      <c r="AS51" s="13">
        <f>IF(AND(N51="ZM  ",J51+K51=0),0,IF(AND(A51="ZSNC",N51="ZL  ",J51&lt;=56,K51&lt;=56),0,IF(AND(A51="    ",N51="ZL  ",J51=150,K51=150),0,1)))</f>
        <v>0</v>
      </c>
      <c r="AT51" s="6">
        <f>IF(F51="S   ",0,SUM(AP51:AS51))</f>
        <v>0</v>
      </c>
      <c r="AU51" s="7">
        <f t="shared" ca="1" si="4"/>
        <v>0</v>
      </c>
    </row>
    <row r="52" spans="1:47" x14ac:dyDescent="0.25">
      <c r="A52" s="15" t="s">
        <v>347</v>
      </c>
      <c r="B52" s="15">
        <v>4600002747</v>
      </c>
      <c r="C52" s="15">
        <v>50</v>
      </c>
      <c r="D52" s="17">
        <v>39832</v>
      </c>
      <c r="E52" s="17">
        <v>40476</v>
      </c>
      <c r="F52" s="18" t="s">
        <v>347</v>
      </c>
      <c r="G52" s="15" t="s">
        <v>92</v>
      </c>
      <c r="H52" s="15">
        <v>0</v>
      </c>
      <c r="I52" s="15" t="s">
        <v>86</v>
      </c>
      <c r="J52" s="15">
        <v>0</v>
      </c>
      <c r="K52" s="15">
        <v>0</v>
      </c>
      <c r="L52" s="15" t="s">
        <v>30</v>
      </c>
      <c r="M52" s="15">
        <v>2</v>
      </c>
      <c r="N52" s="15" t="s">
        <v>31</v>
      </c>
      <c r="O52" s="15">
        <v>12899</v>
      </c>
      <c r="P52" s="15" t="s">
        <v>27</v>
      </c>
      <c r="Q52" s="15" t="s">
        <v>27</v>
      </c>
      <c r="R52" s="15" t="s">
        <v>32</v>
      </c>
      <c r="S52" s="15">
        <v>240062</v>
      </c>
      <c r="T52" s="15" t="s">
        <v>87</v>
      </c>
      <c r="U52" s="15" t="s">
        <v>88</v>
      </c>
      <c r="V52" s="15">
        <v>8</v>
      </c>
      <c r="W52" s="15" t="s">
        <v>35</v>
      </c>
      <c r="X52" s="15">
        <v>8</v>
      </c>
      <c r="Y52" s="15" t="s">
        <v>35</v>
      </c>
      <c r="Z52" s="15">
        <v>8</v>
      </c>
      <c r="AA52" s="15" t="s">
        <v>35</v>
      </c>
      <c r="AB52" s="15">
        <v>8</v>
      </c>
      <c r="AC52" s="15" t="s">
        <v>35</v>
      </c>
      <c r="AD52" s="15">
        <f>IF(N52="ZM  ",V52-Z52,X52-Z52)</f>
        <v>0</v>
      </c>
      <c r="AE52" s="22">
        <f t="shared" ca="1" si="0"/>
        <v>0</v>
      </c>
      <c r="AF52" s="22">
        <f t="shared" ca="1" si="1"/>
        <v>13</v>
      </c>
      <c r="AG52" s="22">
        <f t="shared" ca="1" si="2"/>
        <v>0</v>
      </c>
      <c r="AH52" s="15" t="str">
        <f t="shared" ca="1" si="3"/>
        <v>ok</v>
      </c>
      <c r="AI52" s="8">
        <f ca="1">IF(AH52="ok",0,IF(AND(AH52="erreur clé ZSNC",A52="ZSNC"),0,1))</f>
        <v>0</v>
      </c>
      <c r="AJ52" s="9">
        <f>IF(AND(A52="ZSNC",N52="ZM  ",H52=0),0,IF(AND(A52="    ",N52="ZM  ",H52=0),0,IF(AND(A52="ZSNC",N52="ZL  ",H52=99.9),0,IF(AND(A52="    ",N52="ZL  ",H52=0),0,1))))</f>
        <v>0</v>
      </c>
      <c r="AK52" s="9">
        <f>IF(AND(A52="ZSNC",N52="ZM  ",L52="          "),0,IF(AND(A52="    ",N52="ZM  ",L52="          "),0,IF(AND(A52="ZSNC",N52="ZL  ",L52=1),0,IF(AND(A52="    ",N52="ZL  ",L52=2),0,1))))</f>
        <v>0</v>
      </c>
      <c r="AL52" s="9">
        <f>IF(AND(N52="ZM  ",J52+K52=0),0,IF(AND(N52="ZL  ",J52-K52=0),0,1))</f>
        <v>0</v>
      </c>
      <c r="AM52" s="10">
        <f>IF(AND(N52="ZM  ",J52+K52=0),0,IF(AND(A52="ZSNC",N52="ZL  ",J52&lt;=56,K52&lt;=56),0,IF(AND(A52="    ",N52="ZL  ",J52=150,K52=150),0,1)))</f>
        <v>0</v>
      </c>
      <c r="AN52" s="6">
        <f ca="1">IF(F52="S   ",0,(SUM(AI52:AM52)))</f>
        <v>0</v>
      </c>
      <c r="AP52" s="11">
        <f>IF(AND(N52="ZM  ",H52=0),0,IF(AND(A52="    ",N52="ZL  ",H52=0),0,IF(AND(A52="ZSNC",N52="ZL  ",H52=99.9),0,1)))</f>
        <v>0</v>
      </c>
      <c r="AQ52" s="12">
        <f>IF(AND(N52="ZM  ",L52="          "),0,IF(AND(A52="ZSNC",N52="ZL  ",L52=2),0,IF(AND(A52="    ",N52="ZL  ",L52=1),0,1)))</f>
        <v>0</v>
      </c>
      <c r="AR52" s="12">
        <f>IF(AND(N52="ZM  ",J52+K52=0),0,IF(AND(N52="ZL  ",J52-K52=0),0,1))</f>
        <v>0</v>
      </c>
      <c r="AS52" s="13">
        <f>IF(AND(N52="ZM  ",J52+K52=0),0,IF(AND(A52="ZSNC",N52="ZL  ",J52&lt;=56,K52&lt;=56),0,IF(AND(A52="    ",N52="ZL  ",J52=150,K52=150),0,1)))</f>
        <v>0</v>
      </c>
      <c r="AT52" s="6">
        <f>IF(F52="S   ",0,SUM(AP52:AS52))</f>
        <v>0</v>
      </c>
      <c r="AU52" s="7">
        <f t="shared" ca="1" si="4"/>
        <v>0</v>
      </c>
    </row>
    <row r="53" spans="1:47" x14ac:dyDescent="0.25">
      <c r="A53" s="15" t="s">
        <v>347</v>
      </c>
      <c r="B53" s="15">
        <v>4600002747</v>
      </c>
      <c r="C53" s="15">
        <v>60</v>
      </c>
      <c r="D53" s="17">
        <v>39832</v>
      </c>
      <c r="E53" s="17">
        <v>40476</v>
      </c>
      <c r="F53" s="18" t="s">
        <v>347</v>
      </c>
      <c r="G53" s="15" t="s">
        <v>93</v>
      </c>
      <c r="H53" s="15">
        <v>0</v>
      </c>
      <c r="I53" s="15" t="s">
        <v>86</v>
      </c>
      <c r="J53" s="15">
        <v>0</v>
      </c>
      <c r="K53" s="15">
        <v>0</v>
      </c>
      <c r="L53" s="15" t="s">
        <v>30</v>
      </c>
      <c r="M53" s="15">
        <v>2</v>
      </c>
      <c r="N53" s="15" t="s">
        <v>31</v>
      </c>
      <c r="O53" s="15">
        <v>12899</v>
      </c>
      <c r="P53" s="15" t="s">
        <v>27</v>
      </c>
      <c r="Q53" s="15" t="s">
        <v>27</v>
      </c>
      <c r="R53" s="15" t="s">
        <v>32</v>
      </c>
      <c r="S53" s="15">
        <v>240062</v>
      </c>
      <c r="T53" s="15" t="s">
        <v>87</v>
      </c>
      <c r="U53" s="15" t="s">
        <v>88</v>
      </c>
      <c r="V53" s="15">
        <v>16</v>
      </c>
      <c r="W53" s="15" t="s">
        <v>35</v>
      </c>
      <c r="X53" s="15">
        <v>16</v>
      </c>
      <c r="Y53" s="15" t="s">
        <v>35</v>
      </c>
      <c r="Z53" s="15">
        <v>16</v>
      </c>
      <c r="AA53" s="15" t="s">
        <v>35</v>
      </c>
      <c r="AB53" s="15">
        <v>16</v>
      </c>
      <c r="AC53" s="15" t="s">
        <v>35</v>
      </c>
      <c r="AD53" s="15">
        <f>IF(N53="ZM  ",V53-Z53,X53-Z53)</f>
        <v>0</v>
      </c>
      <c r="AE53" s="22">
        <f t="shared" ca="1" si="0"/>
        <v>0</v>
      </c>
      <c r="AF53" s="22">
        <f t="shared" ca="1" si="1"/>
        <v>13</v>
      </c>
      <c r="AG53" s="22">
        <f t="shared" ca="1" si="2"/>
        <v>0</v>
      </c>
      <c r="AH53" s="15" t="str">
        <f t="shared" ca="1" si="3"/>
        <v>ok</v>
      </c>
      <c r="AI53" s="8">
        <f ca="1">IF(AH53="ok",0,IF(AND(AH53="erreur clé ZSNC",A53="ZSNC"),0,1))</f>
        <v>0</v>
      </c>
      <c r="AJ53" s="9">
        <f>IF(AND(A53="ZSNC",N53="ZM  ",H53=0),0,IF(AND(A53="    ",N53="ZM  ",H53=0),0,IF(AND(A53="ZSNC",N53="ZL  ",H53=99.9),0,IF(AND(A53="    ",N53="ZL  ",H53=0),0,1))))</f>
        <v>0</v>
      </c>
      <c r="AK53" s="9">
        <f>IF(AND(A53="ZSNC",N53="ZM  ",L53="          "),0,IF(AND(A53="    ",N53="ZM  ",L53="          "),0,IF(AND(A53="ZSNC",N53="ZL  ",L53=1),0,IF(AND(A53="    ",N53="ZL  ",L53=2),0,1))))</f>
        <v>0</v>
      </c>
      <c r="AL53" s="9">
        <f>IF(AND(N53="ZM  ",J53+K53=0),0,IF(AND(N53="ZL  ",J53-K53=0),0,1))</f>
        <v>0</v>
      </c>
      <c r="AM53" s="10">
        <f>IF(AND(N53="ZM  ",J53+K53=0),0,IF(AND(A53="ZSNC",N53="ZL  ",J53&lt;=56,K53&lt;=56),0,IF(AND(A53="    ",N53="ZL  ",J53=150,K53=150),0,1)))</f>
        <v>0</v>
      </c>
      <c r="AN53" s="6">
        <f ca="1">IF(F53="S   ",0,(SUM(AI53:AM53)))</f>
        <v>0</v>
      </c>
      <c r="AP53" s="11">
        <f>IF(AND(N53="ZM  ",H53=0),0,IF(AND(A53="    ",N53="ZL  ",H53=0),0,IF(AND(A53="ZSNC",N53="ZL  ",H53=99.9),0,1)))</f>
        <v>0</v>
      </c>
      <c r="AQ53" s="12">
        <f>IF(AND(N53="ZM  ",L53="          "),0,IF(AND(A53="ZSNC",N53="ZL  ",L53=2),0,IF(AND(A53="    ",N53="ZL  ",L53=1),0,1)))</f>
        <v>0</v>
      </c>
      <c r="AR53" s="12">
        <f>IF(AND(N53="ZM  ",J53+K53=0),0,IF(AND(N53="ZL  ",J53-K53=0),0,1))</f>
        <v>0</v>
      </c>
      <c r="AS53" s="13">
        <f>IF(AND(N53="ZM  ",J53+K53=0),0,IF(AND(A53="ZSNC",N53="ZL  ",J53&lt;=56,K53&lt;=56),0,IF(AND(A53="    ",N53="ZL  ",J53=150,K53=150),0,1)))</f>
        <v>0</v>
      </c>
      <c r="AT53" s="6">
        <f>IF(F53="S   ",0,SUM(AP53:AS53))</f>
        <v>0</v>
      </c>
      <c r="AU53" s="7">
        <f t="shared" ca="1" si="4"/>
        <v>0</v>
      </c>
    </row>
    <row r="54" spans="1:47" x14ac:dyDescent="0.25">
      <c r="A54" s="15" t="s">
        <v>347</v>
      </c>
      <c r="B54" s="15">
        <v>4600002747</v>
      </c>
      <c r="C54" s="15">
        <v>70</v>
      </c>
      <c r="D54" s="17">
        <v>39832</v>
      </c>
      <c r="E54" s="17">
        <v>40476</v>
      </c>
      <c r="F54" s="18" t="s">
        <v>347</v>
      </c>
      <c r="G54" s="15" t="s">
        <v>94</v>
      </c>
      <c r="H54" s="15">
        <v>0</v>
      </c>
      <c r="I54" s="15" t="s">
        <v>86</v>
      </c>
      <c r="J54" s="15">
        <v>0</v>
      </c>
      <c r="K54" s="15">
        <v>0</v>
      </c>
      <c r="L54" s="15" t="s">
        <v>30</v>
      </c>
      <c r="M54" s="15">
        <v>2</v>
      </c>
      <c r="N54" s="15" t="s">
        <v>31</v>
      </c>
      <c r="O54" s="15">
        <v>12899</v>
      </c>
      <c r="P54" s="15" t="s">
        <v>27</v>
      </c>
      <c r="Q54" s="15" t="s">
        <v>27</v>
      </c>
      <c r="R54" s="15" t="s">
        <v>32</v>
      </c>
      <c r="S54" s="15" t="s">
        <v>95</v>
      </c>
      <c r="T54" s="15" t="s">
        <v>87</v>
      </c>
      <c r="U54" s="15" t="s">
        <v>88</v>
      </c>
      <c r="V54" s="15">
        <v>16</v>
      </c>
      <c r="W54" s="15" t="s">
        <v>35</v>
      </c>
      <c r="X54" s="15">
        <v>16</v>
      </c>
      <c r="Y54" s="15" t="s">
        <v>35</v>
      </c>
      <c r="Z54" s="15">
        <v>16</v>
      </c>
      <c r="AA54" s="15" t="s">
        <v>35</v>
      </c>
      <c r="AB54" s="15">
        <v>16</v>
      </c>
      <c r="AC54" s="15" t="s">
        <v>35</v>
      </c>
      <c r="AD54" s="15">
        <f>IF(N54="ZM  ",V54-Z54,X54-Z54)</f>
        <v>0</v>
      </c>
      <c r="AE54" s="22">
        <f t="shared" ca="1" si="0"/>
        <v>0</v>
      </c>
      <c r="AF54" s="22">
        <f t="shared" ca="1" si="1"/>
        <v>13</v>
      </c>
      <c r="AG54" s="22">
        <f t="shared" ca="1" si="2"/>
        <v>0</v>
      </c>
      <c r="AH54" s="15" t="str">
        <f t="shared" ca="1" si="3"/>
        <v>ok</v>
      </c>
      <c r="AI54" s="8">
        <f ca="1">IF(AH54="ok",0,IF(AND(AH54="erreur clé ZSNC",A54="ZSNC"),0,1))</f>
        <v>0</v>
      </c>
      <c r="AJ54" s="9">
        <f>IF(AND(A54="ZSNC",N54="ZM  ",H54=0),0,IF(AND(A54="    ",N54="ZM  ",H54=0),0,IF(AND(A54="ZSNC",N54="ZL  ",H54=99.9),0,IF(AND(A54="    ",N54="ZL  ",H54=0),0,1))))</f>
        <v>0</v>
      </c>
      <c r="AK54" s="9">
        <f>IF(AND(A54="ZSNC",N54="ZM  ",L54="          "),0,IF(AND(A54="    ",N54="ZM  ",L54="          "),0,IF(AND(A54="ZSNC",N54="ZL  ",L54=1),0,IF(AND(A54="    ",N54="ZL  ",L54=2),0,1))))</f>
        <v>0</v>
      </c>
      <c r="AL54" s="9">
        <f>IF(AND(N54="ZM  ",J54+K54=0),0,IF(AND(N54="ZL  ",J54-K54=0),0,1))</f>
        <v>0</v>
      </c>
      <c r="AM54" s="10">
        <f>IF(AND(N54="ZM  ",J54+K54=0),0,IF(AND(A54="ZSNC",N54="ZL  ",J54&lt;=56,K54&lt;=56),0,IF(AND(A54="    ",N54="ZL  ",J54=150,K54=150),0,1)))</f>
        <v>0</v>
      </c>
      <c r="AN54" s="6">
        <f ca="1">IF(F54="S   ",0,(SUM(AI54:AM54)))</f>
        <v>0</v>
      </c>
      <c r="AP54" s="11">
        <f>IF(AND(N54="ZM  ",H54=0),0,IF(AND(A54="    ",N54="ZL  ",H54=0),0,IF(AND(A54="ZSNC",N54="ZL  ",H54=99.9),0,1)))</f>
        <v>0</v>
      </c>
      <c r="AQ54" s="12">
        <f>IF(AND(N54="ZM  ",L54="          "),0,IF(AND(A54="ZSNC",N54="ZL  ",L54=2),0,IF(AND(A54="    ",N54="ZL  ",L54=1),0,1)))</f>
        <v>0</v>
      </c>
      <c r="AR54" s="12">
        <f>IF(AND(N54="ZM  ",J54+K54=0),0,IF(AND(N54="ZL  ",J54-K54=0),0,1))</f>
        <v>0</v>
      </c>
      <c r="AS54" s="13">
        <f>IF(AND(N54="ZM  ",J54+K54=0),0,IF(AND(A54="ZSNC",N54="ZL  ",J54&lt;=56,K54&lt;=56),0,IF(AND(A54="    ",N54="ZL  ",J54=150,K54=150),0,1)))</f>
        <v>0</v>
      </c>
      <c r="AT54" s="6">
        <f>IF(F54="S   ",0,SUM(AP54:AS54))</f>
        <v>0</v>
      </c>
      <c r="AU54" s="7">
        <f t="shared" ca="1" si="4"/>
        <v>0</v>
      </c>
    </row>
    <row r="55" spans="1:47" x14ac:dyDescent="0.25">
      <c r="A55" s="15" t="s">
        <v>347</v>
      </c>
      <c r="B55" s="15">
        <v>4600002747</v>
      </c>
      <c r="C55" s="15">
        <v>80</v>
      </c>
      <c r="D55" s="17">
        <v>39832</v>
      </c>
      <c r="E55" s="17">
        <v>40476</v>
      </c>
      <c r="F55" s="18" t="s">
        <v>347</v>
      </c>
      <c r="G55" s="15" t="s">
        <v>96</v>
      </c>
      <c r="H55" s="15">
        <v>0</v>
      </c>
      <c r="I55" s="15" t="s">
        <v>86</v>
      </c>
      <c r="J55" s="15">
        <v>0</v>
      </c>
      <c r="K55" s="15">
        <v>0</v>
      </c>
      <c r="L55" s="15" t="s">
        <v>30</v>
      </c>
      <c r="M55" s="15">
        <v>2</v>
      </c>
      <c r="N55" s="15" t="s">
        <v>31</v>
      </c>
      <c r="O55" s="15">
        <v>12899</v>
      </c>
      <c r="P55" s="15" t="s">
        <v>27</v>
      </c>
      <c r="Q55" s="15" t="s">
        <v>27</v>
      </c>
      <c r="R55" s="15" t="s">
        <v>32</v>
      </c>
      <c r="S55" s="15" t="s">
        <v>95</v>
      </c>
      <c r="T55" s="15" t="s">
        <v>87</v>
      </c>
      <c r="U55" s="15" t="s">
        <v>88</v>
      </c>
      <c r="V55" s="15">
        <v>8</v>
      </c>
      <c r="W55" s="15" t="s">
        <v>35</v>
      </c>
      <c r="X55" s="15">
        <v>8</v>
      </c>
      <c r="Y55" s="15" t="s">
        <v>35</v>
      </c>
      <c r="Z55" s="15">
        <v>8</v>
      </c>
      <c r="AA55" s="15" t="s">
        <v>35</v>
      </c>
      <c r="AB55" s="15">
        <v>8</v>
      </c>
      <c r="AC55" s="15" t="s">
        <v>35</v>
      </c>
      <c r="AD55" s="15">
        <f>IF(N55="ZM  ",V55-Z55,X55-Z55)</f>
        <v>0</v>
      </c>
      <c r="AE55" s="22">
        <f t="shared" ca="1" si="0"/>
        <v>0</v>
      </c>
      <c r="AF55" s="22">
        <f t="shared" ca="1" si="1"/>
        <v>13</v>
      </c>
      <c r="AG55" s="22">
        <f t="shared" ca="1" si="2"/>
        <v>0</v>
      </c>
      <c r="AH55" s="15" t="str">
        <f t="shared" ca="1" si="3"/>
        <v>ok</v>
      </c>
      <c r="AI55" s="8">
        <f ca="1">IF(AH55="ok",0,IF(AND(AH55="erreur clé ZSNC",A55="ZSNC"),0,1))</f>
        <v>0</v>
      </c>
      <c r="AJ55" s="9">
        <f>IF(AND(A55="ZSNC",N55="ZM  ",H55=0),0,IF(AND(A55="    ",N55="ZM  ",H55=0),0,IF(AND(A55="ZSNC",N55="ZL  ",H55=99.9),0,IF(AND(A55="    ",N55="ZL  ",H55=0),0,1))))</f>
        <v>0</v>
      </c>
      <c r="AK55" s="9">
        <f>IF(AND(A55="ZSNC",N55="ZM  ",L55="          "),0,IF(AND(A55="    ",N55="ZM  ",L55="          "),0,IF(AND(A55="ZSNC",N55="ZL  ",L55=1),0,IF(AND(A55="    ",N55="ZL  ",L55=2),0,1))))</f>
        <v>0</v>
      </c>
      <c r="AL55" s="9">
        <f>IF(AND(N55="ZM  ",J55+K55=0),0,IF(AND(N55="ZL  ",J55-K55=0),0,1))</f>
        <v>0</v>
      </c>
      <c r="AM55" s="10">
        <f>IF(AND(N55="ZM  ",J55+K55=0),0,IF(AND(A55="ZSNC",N55="ZL  ",J55&lt;=56,K55&lt;=56),0,IF(AND(A55="    ",N55="ZL  ",J55=150,K55=150),0,1)))</f>
        <v>0</v>
      </c>
      <c r="AN55" s="6">
        <f ca="1">IF(F55="S   ",0,(SUM(AI55:AM55)))</f>
        <v>0</v>
      </c>
      <c r="AP55" s="11">
        <f>IF(AND(N55="ZM  ",H55=0),0,IF(AND(A55="    ",N55="ZL  ",H55=0),0,IF(AND(A55="ZSNC",N55="ZL  ",H55=99.9),0,1)))</f>
        <v>0</v>
      </c>
      <c r="AQ55" s="12">
        <f>IF(AND(N55="ZM  ",L55="          "),0,IF(AND(A55="ZSNC",N55="ZL  ",L55=2),0,IF(AND(A55="    ",N55="ZL  ",L55=1),0,1)))</f>
        <v>0</v>
      </c>
      <c r="AR55" s="12">
        <f>IF(AND(N55="ZM  ",J55+K55=0),0,IF(AND(N55="ZL  ",J55-K55=0),0,1))</f>
        <v>0</v>
      </c>
      <c r="AS55" s="13">
        <f>IF(AND(N55="ZM  ",J55+K55=0),0,IF(AND(A55="ZSNC",N55="ZL  ",J55&lt;=56,K55&lt;=56),0,IF(AND(A55="    ",N55="ZL  ",J55=150,K55=150),0,1)))</f>
        <v>0</v>
      </c>
      <c r="AT55" s="6">
        <f>IF(F55="S   ",0,SUM(AP55:AS55))</f>
        <v>0</v>
      </c>
      <c r="AU55" s="7">
        <f t="shared" ca="1" si="4"/>
        <v>0</v>
      </c>
    </row>
    <row r="56" spans="1:47" x14ac:dyDescent="0.25">
      <c r="A56" s="15" t="s">
        <v>347</v>
      </c>
      <c r="B56" s="15">
        <v>4600002747</v>
      </c>
      <c r="C56" s="15">
        <v>90</v>
      </c>
      <c r="D56" s="17">
        <v>39832</v>
      </c>
      <c r="E56" s="17">
        <v>40476</v>
      </c>
      <c r="F56" s="18" t="s">
        <v>347</v>
      </c>
      <c r="G56" s="15" t="s">
        <v>97</v>
      </c>
      <c r="H56" s="15">
        <v>0</v>
      </c>
      <c r="I56" s="15" t="s">
        <v>86</v>
      </c>
      <c r="J56" s="15">
        <v>0</v>
      </c>
      <c r="K56" s="15">
        <v>0</v>
      </c>
      <c r="L56" s="15" t="s">
        <v>30</v>
      </c>
      <c r="M56" s="15">
        <v>2</v>
      </c>
      <c r="N56" s="15" t="s">
        <v>31</v>
      </c>
      <c r="O56" s="15">
        <v>12899</v>
      </c>
      <c r="P56" s="15" t="s">
        <v>27</v>
      </c>
      <c r="Q56" s="15" t="s">
        <v>27</v>
      </c>
      <c r="R56" s="15" t="s">
        <v>32</v>
      </c>
      <c r="S56" s="15" t="s">
        <v>95</v>
      </c>
      <c r="T56" s="15" t="s">
        <v>87</v>
      </c>
      <c r="U56" s="15" t="s">
        <v>88</v>
      </c>
      <c r="V56" s="15">
        <v>16</v>
      </c>
      <c r="W56" s="15" t="s">
        <v>35</v>
      </c>
      <c r="X56" s="15">
        <v>16</v>
      </c>
      <c r="Y56" s="15" t="s">
        <v>35</v>
      </c>
      <c r="Z56" s="15">
        <v>16</v>
      </c>
      <c r="AA56" s="15" t="s">
        <v>35</v>
      </c>
      <c r="AB56" s="15">
        <v>16</v>
      </c>
      <c r="AC56" s="15" t="s">
        <v>35</v>
      </c>
      <c r="AD56" s="15">
        <f>IF(N56="ZM  ",V56-Z56,X56-Z56)</f>
        <v>0</v>
      </c>
      <c r="AE56" s="22">
        <f t="shared" ca="1" si="0"/>
        <v>0</v>
      </c>
      <c r="AF56" s="22">
        <f t="shared" ca="1" si="1"/>
        <v>13</v>
      </c>
      <c r="AG56" s="22">
        <f t="shared" ca="1" si="2"/>
        <v>0</v>
      </c>
      <c r="AH56" s="15" t="str">
        <f t="shared" ca="1" si="3"/>
        <v>ok</v>
      </c>
      <c r="AI56" s="8">
        <f ca="1">IF(AH56="ok",0,IF(AND(AH56="erreur clé ZSNC",A56="ZSNC"),0,1))</f>
        <v>0</v>
      </c>
      <c r="AJ56" s="9">
        <f>IF(AND(A56="ZSNC",N56="ZM  ",H56=0),0,IF(AND(A56="    ",N56="ZM  ",H56=0),0,IF(AND(A56="ZSNC",N56="ZL  ",H56=99.9),0,IF(AND(A56="    ",N56="ZL  ",H56=0),0,1))))</f>
        <v>0</v>
      </c>
      <c r="AK56" s="9">
        <f>IF(AND(A56="ZSNC",N56="ZM  ",L56="          "),0,IF(AND(A56="    ",N56="ZM  ",L56="          "),0,IF(AND(A56="ZSNC",N56="ZL  ",L56=1),0,IF(AND(A56="    ",N56="ZL  ",L56=2),0,1))))</f>
        <v>0</v>
      </c>
      <c r="AL56" s="9">
        <f>IF(AND(N56="ZM  ",J56+K56=0),0,IF(AND(N56="ZL  ",J56-K56=0),0,1))</f>
        <v>0</v>
      </c>
      <c r="AM56" s="10">
        <f>IF(AND(N56="ZM  ",J56+K56=0),0,IF(AND(A56="ZSNC",N56="ZL  ",J56&lt;=56,K56&lt;=56),0,IF(AND(A56="    ",N56="ZL  ",J56=150,K56=150),0,1)))</f>
        <v>0</v>
      </c>
      <c r="AN56" s="6">
        <f ca="1">IF(F56="S   ",0,(SUM(AI56:AM56)))</f>
        <v>0</v>
      </c>
      <c r="AP56" s="11">
        <f>IF(AND(N56="ZM  ",H56=0),0,IF(AND(A56="    ",N56="ZL  ",H56=0),0,IF(AND(A56="ZSNC",N56="ZL  ",H56=99.9),0,1)))</f>
        <v>0</v>
      </c>
      <c r="AQ56" s="12">
        <f>IF(AND(N56="ZM  ",L56="          "),0,IF(AND(A56="ZSNC",N56="ZL  ",L56=2),0,IF(AND(A56="    ",N56="ZL  ",L56=1),0,1)))</f>
        <v>0</v>
      </c>
      <c r="AR56" s="12">
        <f>IF(AND(N56="ZM  ",J56+K56=0),0,IF(AND(N56="ZL  ",J56-K56=0),0,1))</f>
        <v>0</v>
      </c>
      <c r="AS56" s="13">
        <f>IF(AND(N56="ZM  ",J56+K56=0),0,IF(AND(A56="ZSNC",N56="ZL  ",J56&lt;=56,K56&lt;=56),0,IF(AND(A56="    ",N56="ZL  ",J56=150,K56=150),0,1)))</f>
        <v>0</v>
      </c>
      <c r="AT56" s="6">
        <f>IF(F56="S   ",0,SUM(AP56:AS56))</f>
        <v>0</v>
      </c>
      <c r="AU56" s="7">
        <f t="shared" ca="1" si="4"/>
        <v>0</v>
      </c>
    </row>
    <row r="57" spans="1:47" x14ac:dyDescent="0.25">
      <c r="A57" s="15" t="s">
        <v>347</v>
      </c>
      <c r="B57" s="15">
        <v>4600002747</v>
      </c>
      <c r="C57" s="15">
        <v>100</v>
      </c>
      <c r="D57" s="17">
        <v>39832</v>
      </c>
      <c r="E57" s="17">
        <v>40476</v>
      </c>
      <c r="F57" s="18" t="s">
        <v>347</v>
      </c>
      <c r="G57" s="15" t="s">
        <v>98</v>
      </c>
      <c r="H57" s="15">
        <v>0</v>
      </c>
      <c r="I57" s="15" t="s">
        <v>86</v>
      </c>
      <c r="J57" s="15">
        <v>0</v>
      </c>
      <c r="K57" s="15">
        <v>0</v>
      </c>
      <c r="L57" s="15" t="s">
        <v>30</v>
      </c>
      <c r="M57" s="15">
        <v>2</v>
      </c>
      <c r="N57" s="15" t="s">
        <v>31</v>
      </c>
      <c r="O57" s="15">
        <v>12899</v>
      </c>
      <c r="P57" s="15" t="s">
        <v>27</v>
      </c>
      <c r="Q57" s="15" t="s">
        <v>27</v>
      </c>
      <c r="R57" s="15" t="s">
        <v>32</v>
      </c>
      <c r="S57" s="15">
        <v>240062</v>
      </c>
      <c r="T57" s="15" t="s">
        <v>87</v>
      </c>
      <c r="U57" s="15" t="s">
        <v>88</v>
      </c>
      <c r="V57" s="15">
        <v>84</v>
      </c>
      <c r="W57" s="15" t="s">
        <v>35</v>
      </c>
      <c r="X57" s="15">
        <v>84</v>
      </c>
      <c r="Y57" s="15" t="s">
        <v>35</v>
      </c>
      <c r="Z57" s="15">
        <v>84</v>
      </c>
      <c r="AA57" s="15" t="s">
        <v>35</v>
      </c>
      <c r="AB57" s="15">
        <v>84</v>
      </c>
      <c r="AC57" s="15" t="s">
        <v>35</v>
      </c>
      <c r="AD57" s="15">
        <f>IF(N57="ZM  ",V57-Z57,X57-Z57)</f>
        <v>0</v>
      </c>
      <c r="AE57" s="22">
        <f t="shared" ca="1" si="0"/>
        <v>0</v>
      </c>
      <c r="AF57" s="22">
        <f t="shared" ca="1" si="1"/>
        <v>13</v>
      </c>
      <c r="AG57" s="22">
        <f t="shared" ca="1" si="2"/>
        <v>0</v>
      </c>
      <c r="AH57" s="15" t="str">
        <f t="shared" ca="1" si="3"/>
        <v>ok</v>
      </c>
      <c r="AI57" s="8">
        <f ca="1">IF(AH57="ok",0,IF(AND(AH57="erreur clé ZSNC",A57="ZSNC"),0,1))</f>
        <v>0</v>
      </c>
      <c r="AJ57" s="9">
        <f>IF(AND(A57="ZSNC",N57="ZM  ",H57=0),0,IF(AND(A57="    ",N57="ZM  ",H57=0),0,IF(AND(A57="ZSNC",N57="ZL  ",H57=99.9),0,IF(AND(A57="    ",N57="ZL  ",H57=0),0,1))))</f>
        <v>0</v>
      </c>
      <c r="AK57" s="9">
        <f>IF(AND(A57="ZSNC",N57="ZM  ",L57="          "),0,IF(AND(A57="    ",N57="ZM  ",L57="          "),0,IF(AND(A57="ZSNC",N57="ZL  ",L57=1),0,IF(AND(A57="    ",N57="ZL  ",L57=2),0,1))))</f>
        <v>0</v>
      </c>
      <c r="AL57" s="9">
        <f>IF(AND(N57="ZM  ",J57+K57=0),0,IF(AND(N57="ZL  ",J57-K57=0),0,1))</f>
        <v>0</v>
      </c>
      <c r="AM57" s="10">
        <f>IF(AND(N57="ZM  ",J57+K57=0),0,IF(AND(A57="ZSNC",N57="ZL  ",J57&lt;=56,K57&lt;=56),0,IF(AND(A57="    ",N57="ZL  ",J57=150,K57=150),0,1)))</f>
        <v>0</v>
      </c>
      <c r="AN57" s="6">
        <f ca="1">IF(F57="S   ",0,(SUM(AI57:AM57)))</f>
        <v>0</v>
      </c>
      <c r="AP57" s="11">
        <f>IF(AND(N57="ZM  ",H57=0),0,IF(AND(A57="    ",N57="ZL  ",H57=0),0,IF(AND(A57="ZSNC",N57="ZL  ",H57=99.9),0,1)))</f>
        <v>0</v>
      </c>
      <c r="AQ57" s="12">
        <f>IF(AND(N57="ZM  ",L57="          "),0,IF(AND(A57="ZSNC",N57="ZL  ",L57=2),0,IF(AND(A57="    ",N57="ZL  ",L57=1),0,1)))</f>
        <v>0</v>
      </c>
      <c r="AR57" s="12">
        <f>IF(AND(N57="ZM  ",J57+K57=0),0,IF(AND(N57="ZL  ",J57-K57=0),0,1))</f>
        <v>0</v>
      </c>
      <c r="AS57" s="13">
        <f>IF(AND(N57="ZM  ",J57+K57=0),0,IF(AND(A57="ZSNC",N57="ZL  ",J57&lt;=56,K57&lt;=56),0,IF(AND(A57="    ",N57="ZL  ",J57=150,K57=150),0,1)))</f>
        <v>0</v>
      </c>
      <c r="AT57" s="6">
        <f>IF(F57="S   ",0,SUM(AP57:AS57))</f>
        <v>0</v>
      </c>
      <c r="AU57" s="7">
        <f t="shared" ca="1" si="4"/>
        <v>0</v>
      </c>
    </row>
    <row r="58" spans="1:47" x14ac:dyDescent="0.25">
      <c r="A58" s="15" t="s">
        <v>347</v>
      </c>
      <c r="B58" s="15">
        <v>4600002747</v>
      </c>
      <c r="C58" s="15">
        <v>110</v>
      </c>
      <c r="D58" s="17">
        <v>39832</v>
      </c>
      <c r="E58" s="17">
        <v>40476</v>
      </c>
      <c r="F58" s="18" t="s">
        <v>347</v>
      </c>
      <c r="G58" s="15" t="s">
        <v>99</v>
      </c>
      <c r="H58" s="15">
        <v>0</v>
      </c>
      <c r="I58" s="15" t="s">
        <v>86</v>
      </c>
      <c r="J58" s="15">
        <v>0</v>
      </c>
      <c r="K58" s="15">
        <v>0</v>
      </c>
      <c r="L58" s="15" t="s">
        <v>30</v>
      </c>
      <c r="M58" s="15">
        <v>2</v>
      </c>
      <c r="N58" s="15" t="s">
        <v>31</v>
      </c>
      <c r="O58" s="15">
        <v>12899</v>
      </c>
      <c r="P58" s="15" t="s">
        <v>27</v>
      </c>
      <c r="Q58" s="15" t="s">
        <v>27</v>
      </c>
      <c r="R58" s="15" t="s">
        <v>32</v>
      </c>
      <c r="S58" s="15">
        <v>240062</v>
      </c>
      <c r="T58" s="15" t="s">
        <v>87</v>
      </c>
      <c r="U58" s="15" t="s">
        <v>88</v>
      </c>
      <c r="V58" s="15">
        <v>84</v>
      </c>
      <c r="W58" s="15" t="s">
        <v>35</v>
      </c>
      <c r="X58" s="15">
        <v>84</v>
      </c>
      <c r="Y58" s="15" t="s">
        <v>35</v>
      </c>
      <c r="Z58" s="15">
        <v>84</v>
      </c>
      <c r="AA58" s="15" t="s">
        <v>35</v>
      </c>
      <c r="AB58" s="15">
        <v>84</v>
      </c>
      <c r="AC58" s="15" t="s">
        <v>35</v>
      </c>
      <c r="AD58" s="15">
        <f>IF(N58="ZM  ",V58-Z58,X58-Z58)</f>
        <v>0</v>
      </c>
      <c r="AE58" s="22">
        <f t="shared" ca="1" si="0"/>
        <v>0</v>
      </c>
      <c r="AF58" s="22">
        <f t="shared" ca="1" si="1"/>
        <v>13</v>
      </c>
      <c r="AG58" s="22">
        <f t="shared" ca="1" si="2"/>
        <v>0</v>
      </c>
      <c r="AH58" s="15" t="str">
        <f t="shared" ca="1" si="3"/>
        <v>ok</v>
      </c>
      <c r="AI58" s="8">
        <f ca="1">IF(AH58="ok",0,IF(AND(AH58="erreur clé ZSNC",A58="ZSNC"),0,1))</f>
        <v>0</v>
      </c>
      <c r="AJ58" s="9">
        <f>IF(AND(A58="ZSNC",N58="ZM  ",H58=0),0,IF(AND(A58="    ",N58="ZM  ",H58=0),0,IF(AND(A58="ZSNC",N58="ZL  ",H58=99.9),0,IF(AND(A58="    ",N58="ZL  ",H58=0),0,1))))</f>
        <v>0</v>
      </c>
      <c r="AK58" s="9">
        <f>IF(AND(A58="ZSNC",N58="ZM  ",L58="          "),0,IF(AND(A58="    ",N58="ZM  ",L58="          "),0,IF(AND(A58="ZSNC",N58="ZL  ",L58=1),0,IF(AND(A58="    ",N58="ZL  ",L58=2),0,1))))</f>
        <v>0</v>
      </c>
      <c r="AL58" s="9">
        <f>IF(AND(N58="ZM  ",J58+K58=0),0,IF(AND(N58="ZL  ",J58-K58=0),0,1))</f>
        <v>0</v>
      </c>
      <c r="AM58" s="10">
        <f>IF(AND(N58="ZM  ",J58+K58=0),0,IF(AND(A58="ZSNC",N58="ZL  ",J58&lt;=56,K58&lt;=56),0,IF(AND(A58="    ",N58="ZL  ",J58=150,K58=150),0,1)))</f>
        <v>0</v>
      </c>
      <c r="AN58" s="6">
        <f ca="1">IF(F58="S   ",0,(SUM(AI58:AM58)))</f>
        <v>0</v>
      </c>
      <c r="AP58" s="11">
        <f>IF(AND(N58="ZM  ",H58=0),0,IF(AND(A58="    ",N58="ZL  ",H58=0),0,IF(AND(A58="ZSNC",N58="ZL  ",H58=99.9),0,1)))</f>
        <v>0</v>
      </c>
      <c r="AQ58" s="12">
        <f>IF(AND(N58="ZM  ",L58="          "),0,IF(AND(A58="ZSNC",N58="ZL  ",L58=2),0,IF(AND(A58="    ",N58="ZL  ",L58=1),0,1)))</f>
        <v>0</v>
      </c>
      <c r="AR58" s="12">
        <f>IF(AND(N58="ZM  ",J58+K58=0),0,IF(AND(N58="ZL  ",J58-K58=0),0,1))</f>
        <v>0</v>
      </c>
      <c r="AS58" s="13">
        <f>IF(AND(N58="ZM  ",J58+K58=0),0,IF(AND(A58="ZSNC",N58="ZL  ",J58&lt;=56,K58&lt;=56),0,IF(AND(A58="    ",N58="ZL  ",J58=150,K58=150),0,1)))</f>
        <v>0</v>
      </c>
      <c r="AT58" s="6">
        <f>IF(F58="S   ",0,SUM(AP58:AS58))</f>
        <v>0</v>
      </c>
      <c r="AU58" s="7">
        <f t="shared" ca="1" si="4"/>
        <v>0</v>
      </c>
    </row>
    <row r="59" spans="1:47" x14ac:dyDescent="0.25">
      <c r="A59" s="15" t="s">
        <v>347</v>
      </c>
      <c r="B59" s="15">
        <v>4600002747</v>
      </c>
      <c r="C59" s="15">
        <v>120</v>
      </c>
      <c r="D59" s="17">
        <v>39832</v>
      </c>
      <c r="E59" s="17">
        <v>40476</v>
      </c>
      <c r="F59" s="18" t="s">
        <v>347</v>
      </c>
      <c r="G59" s="15" t="s">
        <v>100</v>
      </c>
      <c r="H59" s="15">
        <v>0</v>
      </c>
      <c r="I59" s="15" t="s">
        <v>86</v>
      </c>
      <c r="J59" s="15">
        <v>0</v>
      </c>
      <c r="K59" s="15">
        <v>0</v>
      </c>
      <c r="L59" s="15" t="s">
        <v>30</v>
      </c>
      <c r="M59" s="15">
        <v>2</v>
      </c>
      <c r="N59" s="15" t="s">
        <v>31</v>
      </c>
      <c r="O59" s="15">
        <v>12899</v>
      </c>
      <c r="P59" s="15" t="s">
        <v>27</v>
      </c>
      <c r="Q59" s="15" t="s">
        <v>27</v>
      </c>
      <c r="R59" s="15" t="s">
        <v>32</v>
      </c>
      <c r="S59" s="15">
        <v>240062</v>
      </c>
      <c r="T59" s="15" t="s">
        <v>87</v>
      </c>
      <c r="U59" s="15" t="s">
        <v>88</v>
      </c>
      <c r="V59" s="15">
        <v>84</v>
      </c>
      <c r="W59" s="15" t="s">
        <v>35</v>
      </c>
      <c r="X59" s="15">
        <v>84</v>
      </c>
      <c r="Y59" s="15" t="s">
        <v>35</v>
      </c>
      <c r="Z59" s="15">
        <v>84</v>
      </c>
      <c r="AA59" s="15" t="s">
        <v>35</v>
      </c>
      <c r="AB59" s="15">
        <v>84</v>
      </c>
      <c r="AC59" s="15" t="s">
        <v>35</v>
      </c>
      <c r="AD59" s="15">
        <f>IF(N59="ZM  ",V59-Z59,X59-Z59)</f>
        <v>0</v>
      </c>
      <c r="AE59" s="22">
        <f t="shared" ca="1" si="0"/>
        <v>0</v>
      </c>
      <c r="AF59" s="22">
        <f t="shared" ca="1" si="1"/>
        <v>13</v>
      </c>
      <c r="AG59" s="22">
        <f t="shared" ca="1" si="2"/>
        <v>0</v>
      </c>
      <c r="AH59" s="15" t="str">
        <f t="shared" ca="1" si="3"/>
        <v>ok</v>
      </c>
      <c r="AI59" s="8">
        <f ca="1">IF(AH59="ok",0,IF(AND(AH59="erreur clé ZSNC",A59="ZSNC"),0,1))</f>
        <v>0</v>
      </c>
      <c r="AJ59" s="9">
        <f>IF(AND(A59="ZSNC",N59="ZM  ",H59=0),0,IF(AND(A59="    ",N59="ZM  ",H59=0),0,IF(AND(A59="ZSNC",N59="ZL  ",H59=99.9),0,IF(AND(A59="    ",N59="ZL  ",H59=0),0,1))))</f>
        <v>0</v>
      </c>
      <c r="AK59" s="9">
        <f>IF(AND(A59="ZSNC",N59="ZM  ",L59="          "),0,IF(AND(A59="    ",N59="ZM  ",L59="          "),0,IF(AND(A59="ZSNC",N59="ZL  ",L59=1),0,IF(AND(A59="    ",N59="ZL  ",L59=2),0,1))))</f>
        <v>0</v>
      </c>
      <c r="AL59" s="9">
        <f>IF(AND(N59="ZM  ",J59+K59=0),0,IF(AND(N59="ZL  ",J59-K59=0),0,1))</f>
        <v>0</v>
      </c>
      <c r="AM59" s="10">
        <f>IF(AND(N59="ZM  ",J59+K59=0),0,IF(AND(A59="ZSNC",N59="ZL  ",J59&lt;=56,K59&lt;=56),0,IF(AND(A59="    ",N59="ZL  ",J59=150,K59=150),0,1)))</f>
        <v>0</v>
      </c>
      <c r="AN59" s="6">
        <f ca="1">IF(F59="S   ",0,(SUM(AI59:AM59)))</f>
        <v>0</v>
      </c>
      <c r="AP59" s="11">
        <f>IF(AND(N59="ZM  ",H59=0),0,IF(AND(A59="    ",N59="ZL  ",H59=0),0,IF(AND(A59="ZSNC",N59="ZL  ",H59=99.9),0,1)))</f>
        <v>0</v>
      </c>
      <c r="AQ59" s="12">
        <f>IF(AND(N59="ZM  ",L59="          "),0,IF(AND(A59="ZSNC",N59="ZL  ",L59=2),0,IF(AND(A59="    ",N59="ZL  ",L59=1),0,1)))</f>
        <v>0</v>
      </c>
      <c r="AR59" s="12">
        <f>IF(AND(N59="ZM  ",J59+K59=0),0,IF(AND(N59="ZL  ",J59-K59=0),0,1))</f>
        <v>0</v>
      </c>
      <c r="AS59" s="13">
        <f>IF(AND(N59="ZM  ",J59+K59=0),0,IF(AND(A59="ZSNC",N59="ZL  ",J59&lt;=56,K59&lt;=56),0,IF(AND(A59="    ",N59="ZL  ",J59=150,K59=150),0,1)))</f>
        <v>0</v>
      </c>
      <c r="AT59" s="6">
        <f>IF(F59="S   ",0,SUM(AP59:AS59))</f>
        <v>0</v>
      </c>
      <c r="AU59" s="7">
        <f t="shared" ca="1" si="4"/>
        <v>0</v>
      </c>
    </row>
    <row r="60" spans="1:47" x14ac:dyDescent="0.25">
      <c r="A60" s="15" t="s">
        <v>347</v>
      </c>
      <c r="B60" s="15">
        <v>4600002747</v>
      </c>
      <c r="C60" s="15">
        <v>130</v>
      </c>
      <c r="D60" s="17">
        <v>39832</v>
      </c>
      <c r="E60" s="17">
        <v>40476</v>
      </c>
      <c r="F60" s="18" t="s">
        <v>347</v>
      </c>
      <c r="G60" s="15">
        <v>753</v>
      </c>
      <c r="H60" s="15">
        <v>0</v>
      </c>
      <c r="I60" s="15" t="s">
        <v>86</v>
      </c>
      <c r="J60" s="15">
        <v>0</v>
      </c>
      <c r="K60" s="15">
        <v>0</v>
      </c>
      <c r="L60" s="15" t="s">
        <v>30</v>
      </c>
      <c r="M60" s="15">
        <v>2</v>
      </c>
      <c r="N60" s="15" t="s">
        <v>31</v>
      </c>
      <c r="O60" s="15">
        <v>12899</v>
      </c>
      <c r="P60" s="15" t="s">
        <v>27</v>
      </c>
      <c r="Q60" s="15" t="s">
        <v>27</v>
      </c>
      <c r="R60" s="15" t="s">
        <v>32</v>
      </c>
      <c r="S60" s="15">
        <v>240062</v>
      </c>
      <c r="T60" s="15" t="s">
        <v>87</v>
      </c>
      <c r="U60" s="15" t="s">
        <v>38</v>
      </c>
      <c r="V60" s="15">
        <v>17</v>
      </c>
      <c r="W60" s="15" t="s">
        <v>35</v>
      </c>
      <c r="X60" s="15">
        <v>17</v>
      </c>
      <c r="Y60" s="15" t="s">
        <v>35</v>
      </c>
      <c r="Z60" s="15">
        <v>17</v>
      </c>
      <c r="AA60" s="15" t="s">
        <v>35</v>
      </c>
      <c r="AB60" s="15">
        <v>17</v>
      </c>
      <c r="AC60" s="15" t="s">
        <v>35</v>
      </c>
      <c r="AD60" s="15">
        <f>IF(N60="ZM  ",V60-Z60,X60-Z60)</f>
        <v>0</v>
      </c>
      <c r="AE60" s="22">
        <f t="shared" ca="1" si="0"/>
        <v>0</v>
      </c>
      <c r="AF60" s="22">
        <f t="shared" ca="1" si="1"/>
        <v>13</v>
      </c>
      <c r="AG60" s="22">
        <f t="shared" ca="1" si="2"/>
        <v>0</v>
      </c>
      <c r="AH60" s="15" t="str">
        <f t="shared" ca="1" si="3"/>
        <v>ok</v>
      </c>
      <c r="AI60" s="8">
        <f ca="1">IF(AH60="ok",0,IF(AND(AH60="erreur clé ZSNC",A60="ZSNC"),0,1))</f>
        <v>0</v>
      </c>
      <c r="AJ60" s="9">
        <f>IF(AND(A60="ZSNC",N60="ZM  ",H60=0),0,IF(AND(A60="    ",N60="ZM  ",H60=0),0,IF(AND(A60="ZSNC",N60="ZL  ",H60=99.9),0,IF(AND(A60="    ",N60="ZL  ",H60=0),0,1))))</f>
        <v>0</v>
      </c>
      <c r="AK60" s="9">
        <f>IF(AND(A60="ZSNC",N60="ZM  ",L60="          "),0,IF(AND(A60="    ",N60="ZM  ",L60="          "),0,IF(AND(A60="ZSNC",N60="ZL  ",L60=1),0,IF(AND(A60="    ",N60="ZL  ",L60=2),0,1))))</f>
        <v>0</v>
      </c>
      <c r="AL60" s="9">
        <f>IF(AND(N60="ZM  ",J60+K60=0),0,IF(AND(N60="ZL  ",J60-K60=0),0,1))</f>
        <v>0</v>
      </c>
      <c r="AM60" s="10">
        <f>IF(AND(N60="ZM  ",J60+K60=0),0,IF(AND(A60="ZSNC",N60="ZL  ",J60&lt;=56,K60&lt;=56),0,IF(AND(A60="    ",N60="ZL  ",J60=150,K60=150),0,1)))</f>
        <v>0</v>
      </c>
      <c r="AN60" s="6">
        <f ca="1">IF(F60="S   ",0,(SUM(AI60:AM60)))</f>
        <v>0</v>
      </c>
      <c r="AP60" s="11">
        <f>IF(AND(N60="ZM  ",H60=0),0,IF(AND(A60="    ",N60="ZL  ",H60=0),0,IF(AND(A60="ZSNC",N60="ZL  ",H60=99.9),0,1)))</f>
        <v>0</v>
      </c>
      <c r="AQ60" s="12">
        <f>IF(AND(N60="ZM  ",L60="          "),0,IF(AND(A60="ZSNC",N60="ZL  ",L60=2),0,IF(AND(A60="    ",N60="ZL  ",L60=1),0,1)))</f>
        <v>0</v>
      </c>
      <c r="AR60" s="12">
        <f>IF(AND(N60="ZM  ",J60+K60=0),0,IF(AND(N60="ZL  ",J60-K60=0),0,1))</f>
        <v>0</v>
      </c>
      <c r="AS60" s="13">
        <f>IF(AND(N60="ZM  ",J60+K60=0),0,IF(AND(A60="ZSNC",N60="ZL  ",J60&lt;=56,K60&lt;=56),0,IF(AND(A60="    ",N60="ZL  ",J60=150,K60=150),0,1)))</f>
        <v>0</v>
      </c>
      <c r="AT60" s="6">
        <f>IF(F60="S   ",0,SUM(AP60:AS60))</f>
        <v>0</v>
      </c>
      <c r="AU60" s="7">
        <f t="shared" ca="1" si="4"/>
        <v>0</v>
      </c>
    </row>
    <row r="61" spans="1:47" x14ac:dyDescent="0.25">
      <c r="A61" s="15" t="s">
        <v>347</v>
      </c>
      <c r="B61" s="15">
        <v>4600002753</v>
      </c>
      <c r="C61" s="15">
        <v>10</v>
      </c>
      <c r="D61" s="17">
        <v>39833</v>
      </c>
      <c r="E61" s="17">
        <v>40851</v>
      </c>
      <c r="F61" s="18" t="s">
        <v>347</v>
      </c>
      <c r="G61" s="15">
        <v>790</v>
      </c>
      <c r="H61" s="15">
        <v>0</v>
      </c>
      <c r="I61" s="15" t="s">
        <v>101</v>
      </c>
      <c r="J61" s="15">
        <v>0</v>
      </c>
      <c r="K61" s="15">
        <v>0</v>
      </c>
      <c r="L61" s="15" t="s">
        <v>30</v>
      </c>
      <c r="M61" s="15">
        <v>2</v>
      </c>
      <c r="N61" s="15" t="s">
        <v>31</v>
      </c>
      <c r="O61" s="15">
        <v>15691</v>
      </c>
      <c r="P61" s="15" t="s">
        <v>27</v>
      </c>
      <c r="Q61" s="15" t="s">
        <v>27</v>
      </c>
      <c r="R61" s="15" t="s">
        <v>32</v>
      </c>
      <c r="S61" s="15" t="s">
        <v>102</v>
      </c>
      <c r="T61" s="15" t="s">
        <v>103</v>
      </c>
      <c r="U61" s="15" t="s">
        <v>38</v>
      </c>
      <c r="V61" s="15">
        <v>16</v>
      </c>
      <c r="W61" s="15" t="s">
        <v>35</v>
      </c>
      <c r="X61" s="15">
        <v>16</v>
      </c>
      <c r="Y61" s="15" t="s">
        <v>35</v>
      </c>
      <c r="Z61" s="15">
        <v>16</v>
      </c>
      <c r="AA61" s="15" t="s">
        <v>35</v>
      </c>
      <c r="AB61" s="15">
        <v>16</v>
      </c>
      <c r="AC61" s="15" t="s">
        <v>35</v>
      </c>
      <c r="AD61" s="15">
        <f>IF(N61="ZM  ",V61-Z61,X61-Z61)</f>
        <v>0</v>
      </c>
      <c r="AE61" s="22">
        <f t="shared" ca="1" si="0"/>
        <v>0</v>
      </c>
      <c r="AF61" s="22">
        <f t="shared" ca="1" si="1"/>
        <v>2</v>
      </c>
      <c r="AG61" s="22">
        <f t="shared" ca="1" si="2"/>
        <v>0</v>
      </c>
      <c r="AH61" s="15" t="str">
        <f t="shared" ca="1" si="3"/>
        <v>ok</v>
      </c>
      <c r="AI61" s="8">
        <f ca="1">IF(AH61="ok",0,IF(AND(AH61="erreur clé ZSNC",A61="ZSNC"),0,1))</f>
        <v>0</v>
      </c>
      <c r="AJ61" s="9">
        <f>IF(AND(A61="ZSNC",N61="ZM  ",H61=0),0,IF(AND(A61="    ",N61="ZM  ",H61=0),0,IF(AND(A61="ZSNC",N61="ZL  ",H61=99.9),0,IF(AND(A61="    ",N61="ZL  ",H61=0),0,1))))</f>
        <v>0</v>
      </c>
      <c r="AK61" s="9">
        <f>IF(AND(A61="ZSNC",N61="ZM  ",L61="          "),0,IF(AND(A61="    ",N61="ZM  ",L61="          "),0,IF(AND(A61="ZSNC",N61="ZL  ",L61=1),0,IF(AND(A61="    ",N61="ZL  ",L61=2),0,1))))</f>
        <v>0</v>
      </c>
      <c r="AL61" s="9">
        <f>IF(AND(N61="ZM  ",J61+K61=0),0,IF(AND(N61="ZL  ",J61-K61=0),0,1))</f>
        <v>0</v>
      </c>
      <c r="AM61" s="10">
        <f>IF(AND(N61="ZM  ",J61+K61=0),0,IF(AND(A61="ZSNC",N61="ZL  ",J61&lt;=56,K61&lt;=56),0,IF(AND(A61="    ",N61="ZL  ",J61=150,K61=150),0,1)))</f>
        <v>0</v>
      </c>
      <c r="AN61" s="6">
        <f ca="1">IF(F61="S   ",0,(SUM(AI61:AM61)))</f>
        <v>0</v>
      </c>
      <c r="AP61" s="11">
        <f>IF(AND(N61="ZM  ",H61=0),0,IF(AND(A61="    ",N61="ZL  ",H61=0),0,IF(AND(A61="ZSNC",N61="ZL  ",H61=99.9),0,1)))</f>
        <v>0</v>
      </c>
      <c r="AQ61" s="12">
        <f>IF(AND(N61="ZM  ",L61="          "),0,IF(AND(A61="ZSNC",N61="ZL  ",L61=2),0,IF(AND(A61="    ",N61="ZL  ",L61=1),0,1)))</f>
        <v>0</v>
      </c>
      <c r="AR61" s="12">
        <f>IF(AND(N61="ZM  ",J61+K61=0),0,IF(AND(N61="ZL  ",J61-K61=0),0,1))</f>
        <v>0</v>
      </c>
      <c r="AS61" s="13">
        <f>IF(AND(N61="ZM  ",J61+K61=0),0,IF(AND(A61="ZSNC",N61="ZL  ",J61&lt;=56,K61&lt;=56),0,IF(AND(A61="    ",N61="ZL  ",J61=150,K61=150),0,1)))</f>
        <v>0</v>
      </c>
      <c r="AT61" s="6">
        <f>IF(F61="S   ",0,SUM(AP61:AS61))</f>
        <v>0</v>
      </c>
      <c r="AU61" s="7">
        <f t="shared" ca="1" si="4"/>
        <v>0</v>
      </c>
    </row>
    <row r="62" spans="1:47" x14ac:dyDescent="0.25">
      <c r="A62" s="15" t="s">
        <v>347</v>
      </c>
      <c r="B62" s="15">
        <v>4600002753</v>
      </c>
      <c r="C62" s="15">
        <v>20</v>
      </c>
      <c r="D62" s="17">
        <v>39833</v>
      </c>
      <c r="E62" s="17">
        <v>40465</v>
      </c>
      <c r="F62" s="18" t="s">
        <v>347</v>
      </c>
      <c r="G62" s="15">
        <v>753</v>
      </c>
      <c r="H62" s="15">
        <v>0</v>
      </c>
      <c r="I62" s="15" t="s">
        <v>101</v>
      </c>
      <c r="J62" s="15">
        <v>0</v>
      </c>
      <c r="K62" s="15">
        <v>0</v>
      </c>
      <c r="L62" s="15" t="s">
        <v>30</v>
      </c>
      <c r="M62" s="15">
        <v>2</v>
      </c>
      <c r="N62" s="15" t="s">
        <v>31</v>
      </c>
      <c r="O62" s="15">
        <v>15691</v>
      </c>
      <c r="P62" s="15" t="s">
        <v>27</v>
      </c>
      <c r="Q62" s="15" t="s">
        <v>27</v>
      </c>
      <c r="R62" s="15" t="s">
        <v>32</v>
      </c>
      <c r="S62" s="15" t="s">
        <v>102</v>
      </c>
      <c r="T62" s="15" t="s">
        <v>103</v>
      </c>
      <c r="U62" s="15" t="s">
        <v>38</v>
      </c>
      <c r="V62" s="15">
        <v>200</v>
      </c>
      <c r="W62" s="15" t="s">
        <v>35</v>
      </c>
      <c r="X62" s="15">
        <v>200</v>
      </c>
      <c r="Y62" s="15" t="s">
        <v>35</v>
      </c>
      <c r="Z62" s="15">
        <v>200</v>
      </c>
      <c r="AA62" s="15" t="s">
        <v>35</v>
      </c>
      <c r="AB62" s="15">
        <v>200</v>
      </c>
      <c r="AC62" s="15" t="s">
        <v>35</v>
      </c>
      <c r="AD62" s="15">
        <f>IF(N62="ZM  ",V62-Z62,X62-Z62)</f>
        <v>0</v>
      </c>
      <c r="AE62" s="22">
        <f t="shared" ca="1" si="0"/>
        <v>0</v>
      </c>
      <c r="AF62" s="22">
        <f t="shared" ca="1" si="1"/>
        <v>2</v>
      </c>
      <c r="AG62" s="22">
        <f t="shared" ca="1" si="2"/>
        <v>0</v>
      </c>
      <c r="AH62" s="15" t="str">
        <f t="shared" ca="1" si="3"/>
        <v>ok</v>
      </c>
      <c r="AI62" s="8">
        <f ca="1">IF(AH62="ok",0,IF(AND(AH62="erreur clé ZSNC",A62="ZSNC"),0,1))</f>
        <v>0</v>
      </c>
      <c r="AJ62" s="9">
        <f>IF(AND(A62="ZSNC",N62="ZM  ",H62=0),0,IF(AND(A62="    ",N62="ZM  ",H62=0),0,IF(AND(A62="ZSNC",N62="ZL  ",H62=99.9),0,IF(AND(A62="    ",N62="ZL  ",H62=0),0,1))))</f>
        <v>0</v>
      </c>
      <c r="AK62" s="9">
        <f>IF(AND(A62="ZSNC",N62="ZM  ",L62="          "),0,IF(AND(A62="    ",N62="ZM  ",L62="          "),0,IF(AND(A62="ZSNC",N62="ZL  ",L62=1),0,IF(AND(A62="    ",N62="ZL  ",L62=2),0,1))))</f>
        <v>0</v>
      </c>
      <c r="AL62" s="9">
        <f>IF(AND(N62="ZM  ",J62+K62=0),0,IF(AND(N62="ZL  ",J62-K62=0),0,1))</f>
        <v>0</v>
      </c>
      <c r="AM62" s="10">
        <f>IF(AND(N62="ZM  ",J62+K62=0),0,IF(AND(A62="ZSNC",N62="ZL  ",J62&lt;=56,K62&lt;=56),0,IF(AND(A62="    ",N62="ZL  ",J62=150,K62=150),0,1)))</f>
        <v>0</v>
      </c>
      <c r="AN62" s="6">
        <f ca="1">IF(F62="S   ",0,(SUM(AI62:AM62)))</f>
        <v>0</v>
      </c>
      <c r="AP62" s="11">
        <f>IF(AND(N62="ZM  ",H62=0),0,IF(AND(A62="    ",N62="ZL  ",H62=0),0,IF(AND(A62="ZSNC",N62="ZL  ",H62=99.9),0,1)))</f>
        <v>0</v>
      </c>
      <c r="AQ62" s="12">
        <f>IF(AND(N62="ZM  ",L62="          "),0,IF(AND(A62="ZSNC",N62="ZL  ",L62=2),0,IF(AND(A62="    ",N62="ZL  ",L62=1),0,1)))</f>
        <v>0</v>
      </c>
      <c r="AR62" s="12">
        <f>IF(AND(N62="ZM  ",J62+K62=0),0,IF(AND(N62="ZL  ",J62-K62=0),0,1))</f>
        <v>0</v>
      </c>
      <c r="AS62" s="13">
        <f>IF(AND(N62="ZM  ",J62+K62=0),0,IF(AND(A62="ZSNC",N62="ZL  ",J62&lt;=56,K62&lt;=56),0,IF(AND(A62="    ",N62="ZL  ",J62=150,K62=150),0,1)))</f>
        <v>0</v>
      </c>
      <c r="AT62" s="6">
        <f>IF(F62="S   ",0,SUM(AP62:AS62))</f>
        <v>0</v>
      </c>
      <c r="AU62" s="7">
        <f t="shared" ca="1" si="4"/>
        <v>0</v>
      </c>
    </row>
    <row r="63" spans="1:47" x14ac:dyDescent="0.25">
      <c r="A63" s="15" t="s">
        <v>347</v>
      </c>
      <c r="B63" s="15">
        <v>4600002754</v>
      </c>
      <c r="C63" s="15">
        <v>10</v>
      </c>
      <c r="D63" s="17">
        <v>39833</v>
      </c>
      <c r="E63" s="17">
        <v>40465</v>
      </c>
      <c r="F63" s="18" t="s">
        <v>347</v>
      </c>
      <c r="G63" s="15">
        <v>790</v>
      </c>
      <c r="H63" s="15">
        <v>0</v>
      </c>
      <c r="I63" s="15" t="s">
        <v>101</v>
      </c>
      <c r="J63" s="15">
        <v>0</v>
      </c>
      <c r="K63" s="15">
        <v>0</v>
      </c>
      <c r="L63" s="15" t="s">
        <v>30</v>
      </c>
      <c r="M63" s="15">
        <v>2</v>
      </c>
      <c r="N63" s="15" t="s">
        <v>31</v>
      </c>
      <c r="O63" s="15">
        <v>15691</v>
      </c>
      <c r="P63" s="15" t="s">
        <v>27</v>
      </c>
      <c r="Q63" s="15" t="s">
        <v>27</v>
      </c>
      <c r="R63" s="15" t="s">
        <v>32</v>
      </c>
      <c r="S63" s="15" t="s">
        <v>104</v>
      </c>
      <c r="T63" s="15" t="s">
        <v>103</v>
      </c>
      <c r="U63" s="15" t="s">
        <v>38</v>
      </c>
      <c r="V63" s="15">
        <v>18</v>
      </c>
      <c r="W63" s="15" t="s">
        <v>35</v>
      </c>
      <c r="X63" s="15">
        <v>18</v>
      </c>
      <c r="Y63" s="15" t="s">
        <v>35</v>
      </c>
      <c r="Z63" s="15">
        <v>18</v>
      </c>
      <c r="AA63" s="15" t="s">
        <v>35</v>
      </c>
      <c r="AB63" s="15">
        <v>18</v>
      </c>
      <c r="AC63" s="15" t="s">
        <v>35</v>
      </c>
      <c r="AD63" s="15">
        <f>IF(N63="ZM  ",V63-Z63,X63-Z63)</f>
        <v>0</v>
      </c>
      <c r="AE63" s="22">
        <f t="shared" ca="1" si="0"/>
        <v>0</v>
      </c>
      <c r="AF63" s="22">
        <f t="shared" ca="1" si="1"/>
        <v>3</v>
      </c>
      <c r="AG63" s="22">
        <f t="shared" ca="1" si="2"/>
        <v>0</v>
      </c>
      <c r="AH63" s="15" t="str">
        <f t="shared" ca="1" si="3"/>
        <v>ok</v>
      </c>
      <c r="AI63" s="8">
        <f ca="1">IF(AH63="ok",0,IF(AND(AH63="erreur clé ZSNC",A63="ZSNC"),0,1))</f>
        <v>0</v>
      </c>
      <c r="AJ63" s="9">
        <f>IF(AND(A63="ZSNC",N63="ZM  ",H63=0),0,IF(AND(A63="    ",N63="ZM  ",H63=0),0,IF(AND(A63="ZSNC",N63="ZL  ",H63=99.9),0,IF(AND(A63="    ",N63="ZL  ",H63=0),0,1))))</f>
        <v>0</v>
      </c>
      <c r="AK63" s="9">
        <f>IF(AND(A63="ZSNC",N63="ZM  ",L63="          "),0,IF(AND(A63="    ",N63="ZM  ",L63="          "),0,IF(AND(A63="ZSNC",N63="ZL  ",L63=1),0,IF(AND(A63="    ",N63="ZL  ",L63=2),0,1))))</f>
        <v>0</v>
      </c>
      <c r="AL63" s="9">
        <f>IF(AND(N63="ZM  ",J63+K63=0),0,IF(AND(N63="ZL  ",J63-K63=0),0,1))</f>
        <v>0</v>
      </c>
      <c r="AM63" s="10">
        <f>IF(AND(N63="ZM  ",J63+K63=0),0,IF(AND(A63="ZSNC",N63="ZL  ",J63&lt;=56,K63&lt;=56),0,IF(AND(A63="    ",N63="ZL  ",J63=150,K63=150),0,1)))</f>
        <v>0</v>
      </c>
      <c r="AN63" s="6">
        <f ca="1">IF(F63="S   ",0,(SUM(AI63:AM63)))</f>
        <v>0</v>
      </c>
      <c r="AP63" s="11">
        <f>IF(AND(N63="ZM  ",H63=0),0,IF(AND(A63="    ",N63="ZL  ",H63=0),0,IF(AND(A63="ZSNC",N63="ZL  ",H63=99.9),0,1)))</f>
        <v>0</v>
      </c>
      <c r="AQ63" s="12">
        <f>IF(AND(N63="ZM  ",L63="          "),0,IF(AND(A63="ZSNC",N63="ZL  ",L63=2),0,IF(AND(A63="    ",N63="ZL  ",L63=1),0,1)))</f>
        <v>0</v>
      </c>
      <c r="AR63" s="12">
        <f>IF(AND(N63="ZM  ",J63+K63=0),0,IF(AND(N63="ZL  ",J63-K63=0),0,1))</f>
        <v>0</v>
      </c>
      <c r="AS63" s="13">
        <f>IF(AND(N63="ZM  ",J63+K63=0),0,IF(AND(A63="ZSNC",N63="ZL  ",J63&lt;=56,K63&lt;=56),0,IF(AND(A63="    ",N63="ZL  ",J63=150,K63=150),0,1)))</f>
        <v>0</v>
      </c>
      <c r="AT63" s="6">
        <f>IF(F63="S   ",0,SUM(AP63:AS63))</f>
        <v>0</v>
      </c>
      <c r="AU63" s="7">
        <f t="shared" ca="1" si="4"/>
        <v>0</v>
      </c>
    </row>
    <row r="64" spans="1:47" x14ac:dyDescent="0.25">
      <c r="A64" s="15" t="s">
        <v>347</v>
      </c>
      <c r="B64" s="15">
        <v>4600002754</v>
      </c>
      <c r="C64" s="15">
        <v>20</v>
      </c>
      <c r="D64" s="17">
        <v>39833</v>
      </c>
      <c r="E64" s="17">
        <v>40465</v>
      </c>
      <c r="F64" s="18" t="s">
        <v>347</v>
      </c>
      <c r="G64" s="15">
        <v>753</v>
      </c>
      <c r="H64" s="15">
        <v>0</v>
      </c>
      <c r="I64" s="15" t="s">
        <v>101</v>
      </c>
      <c r="J64" s="15">
        <v>0</v>
      </c>
      <c r="K64" s="15">
        <v>0</v>
      </c>
      <c r="L64" s="15" t="s">
        <v>30</v>
      </c>
      <c r="M64" s="15">
        <v>2</v>
      </c>
      <c r="N64" s="15" t="s">
        <v>31</v>
      </c>
      <c r="O64" s="15">
        <v>15691</v>
      </c>
      <c r="P64" s="15" t="s">
        <v>27</v>
      </c>
      <c r="Q64" s="15" t="s">
        <v>27</v>
      </c>
      <c r="R64" s="15" t="s">
        <v>32</v>
      </c>
      <c r="S64" s="15" t="s">
        <v>104</v>
      </c>
      <c r="T64" s="15" t="s">
        <v>103</v>
      </c>
      <c r="U64" s="15" t="s">
        <v>38</v>
      </c>
      <c r="V64" s="15">
        <v>200</v>
      </c>
      <c r="W64" s="15" t="s">
        <v>35</v>
      </c>
      <c r="X64" s="15">
        <v>200</v>
      </c>
      <c r="Y64" s="15" t="s">
        <v>35</v>
      </c>
      <c r="Z64" s="15">
        <v>200</v>
      </c>
      <c r="AA64" s="15" t="s">
        <v>35</v>
      </c>
      <c r="AB64" s="15">
        <v>200</v>
      </c>
      <c r="AC64" s="15" t="s">
        <v>35</v>
      </c>
      <c r="AD64" s="15">
        <f>IF(N64="ZM  ",V64-Z64,X64-Z64)</f>
        <v>0</v>
      </c>
      <c r="AE64" s="22">
        <f t="shared" ca="1" si="0"/>
        <v>0</v>
      </c>
      <c r="AF64" s="22">
        <f t="shared" ca="1" si="1"/>
        <v>3</v>
      </c>
      <c r="AG64" s="22">
        <f t="shared" ca="1" si="2"/>
        <v>0</v>
      </c>
      <c r="AH64" s="15" t="str">
        <f t="shared" ca="1" si="3"/>
        <v>ok</v>
      </c>
      <c r="AI64" s="8">
        <f ca="1">IF(AH64="ok",0,IF(AND(AH64="erreur clé ZSNC",A64="ZSNC"),0,1))</f>
        <v>0</v>
      </c>
      <c r="AJ64" s="9">
        <f>IF(AND(A64="ZSNC",N64="ZM  ",H64=0),0,IF(AND(A64="    ",N64="ZM  ",H64=0),0,IF(AND(A64="ZSNC",N64="ZL  ",H64=99.9),0,IF(AND(A64="    ",N64="ZL  ",H64=0),0,1))))</f>
        <v>0</v>
      </c>
      <c r="AK64" s="9">
        <f>IF(AND(A64="ZSNC",N64="ZM  ",L64="          "),0,IF(AND(A64="    ",N64="ZM  ",L64="          "),0,IF(AND(A64="ZSNC",N64="ZL  ",L64=1),0,IF(AND(A64="    ",N64="ZL  ",L64=2),0,1))))</f>
        <v>0</v>
      </c>
      <c r="AL64" s="9">
        <f>IF(AND(N64="ZM  ",J64+K64=0),0,IF(AND(N64="ZL  ",J64-K64=0),0,1))</f>
        <v>0</v>
      </c>
      <c r="AM64" s="10">
        <f>IF(AND(N64="ZM  ",J64+K64=0),0,IF(AND(A64="ZSNC",N64="ZL  ",J64&lt;=56,K64&lt;=56),0,IF(AND(A64="    ",N64="ZL  ",J64=150,K64=150),0,1)))</f>
        <v>0</v>
      </c>
      <c r="AN64" s="6">
        <f ca="1">IF(F64="S   ",0,(SUM(AI64:AM64)))</f>
        <v>0</v>
      </c>
      <c r="AP64" s="11">
        <f>IF(AND(N64="ZM  ",H64=0),0,IF(AND(A64="    ",N64="ZL  ",H64=0),0,IF(AND(A64="ZSNC",N64="ZL  ",H64=99.9),0,1)))</f>
        <v>0</v>
      </c>
      <c r="AQ64" s="12">
        <f>IF(AND(N64="ZM  ",L64="          "),0,IF(AND(A64="ZSNC",N64="ZL  ",L64=2),0,IF(AND(A64="    ",N64="ZL  ",L64=1),0,1)))</f>
        <v>0</v>
      </c>
      <c r="AR64" s="12">
        <f>IF(AND(N64="ZM  ",J64+K64=0),0,IF(AND(N64="ZL  ",J64-K64=0),0,1))</f>
        <v>0</v>
      </c>
      <c r="AS64" s="13">
        <f>IF(AND(N64="ZM  ",J64+K64=0),0,IF(AND(A64="ZSNC",N64="ZL  ",J64&lt;=56,K64&lt;=56),0,IF(AND(A64="    ",N64="ZL  ",J64=150,K64=150),0,1)))</f>
        <v>0</v>
      </c>
      <c r="AT64" s="6">
        <f>IF(F64="S   ",0,SUM(AP64:AS64))</f>
        <v>0</v>
      </c>
      <c r="AU64" s="7">
        <f t="shared" ca="1" si="4"/>
        <v>0</v>
      </c>
    </row>
    <row r="65" spans="1:47" x14ac:dyDescent="0.25">
      <c r="A65" s="15" t="s">
        <v>347</v>
      </c>
      <c r="B65" s="15">
        <v>4600002754</v>
      </c>
      <c r="C65" s="15">
        <v>30</v>
      </c>
      <c r="D65" s="17">
        <v>39833</v>
      </c>
      <c r="E65" s="17">
        <v>40465</v>
      </c>
      <c r="F65" s="18" t="s">
        <v>347</v>
      </c>
      <c r="G65" s="15">
        <v>753</v>
      </c>
      <c r="H65" s="15">
        <v>0</v>
      </c>
      <c r="I65" s="15" t="s">
        <v>101</v>
      </c>
      <c r="J65" s="15">
        <v>0</v>
      </c>
      <c r="K65" s="15">
        <v>0</v>
      </c>
      <c r="L65" s="15" t="s">
        <v>30</v>
      </c>
      <c r="M65" s="15">
        <v>2</v>
      </c>
      <c r="N65" s="15" t="s">
        <v>31</v>
      </c>
      <c r="O65" s="15">
        <v>15691</v>
      </c>
      <c r="P65" s="15" t="s">
        <v>27</v>
      </c>
      <c r="Q65" s="15" t="s">
        <v>27</v>
      </c>
      <c r="R65" s="15" t="s">
        <v>32</v>
      </c>
      <c r="S65" s="15" t="s">
        <v>104</v>
      </c>
      <c r="T65" s="15" t="s">
        <v>103</v>
      </c>
      <c r="U65" s="15" t="s">
        <v>38</v>
      </c>
      <c r="V65" s="15">
        <v>196</v>
      </c>
      <c r="W65" s="15" t="s">
        <v>35</v>
      </c>
      <c r="X65" s="15">
        <v>196</v>
      </c>
      <c r="Y65" s="15" t="s">
        <v>35</v>
      </c>
      <c r="Z65" s="15">
        <v>196</v>
      </c>
      <c r="AA65" s="15" t="s">
        <v>35</v>
      </c>
      <c r="AB65" s="15">
        <v>196</v>
      </c>
      <c r="AC65" s="15" t="s">
        <v>35</v>
      </c>
      <c r="AD65" s="15">
        <f>IF(N65="ZM  ",V65-Z65,X65-Z65)</f>
        <v>0</v>
      </c>
      <c r="AE65" s="22">
        <f t="shared" ca="1" si="0"/>
        <v>0</v>
      </c>
      <c r="AF65" s="22">
        <f t="shared" ca="1" si="1"/>
        <v>3</v>
      </c>
      <c r="AG65" s="22">
        <f t="shared" ca="1" si="2"/>
        <v>0</v>
      </c>
      <c r="AH65" s="15" t="str">
        <f t="shared" ca="1" si="3"/>
        <v>ok</v>
      </c>
      <c r="AI65" s="8">
        <f ca="1">IF(AH65="ok",0,IF(AND(AH65="erreur clé ZSNC",A65="ZSNC"),0,1))</f>
        <v>0</v>
      </c>
      <c r="AJ65" s="9">
        <f>IF(AND(A65="ZSNC",N65="ZM  ",H65=0),0,IF(AND(A65="    ",N65="ZM  ",H65=0),0,IF(AND(A65="ZSNC",N65="ZL  ",H65=99.9),0,IF(AND(A65="    ",N65="ZL  ",H65=0),0,1))))</f>
        <v>0</v>
      </c>
      <c r="AK65" s="9">
        <f>IF(AND(A65="ZSNC",N65="ZM  ",L65="          "),0,IF(AND(A65="    ",N65="ZM  ",L65="          "),0,IF(AND(A65="ZSNC",N65="ZL  ",L65=1),0,IF(AND(A65="    ",N65="ZL  ",L65=2),0,1))))</f>
        <v>0</v>
      </c>
      <c r="AL65" s="9">
        <f>IF(AND(N65="ZM  ",J65+K65=0),0,IF(AND(N65="ZL  ",J65-K65=0),0,1))</f>
        <v>0</v>
      </c>
      <c r="AM65" s="10">
        <f>IF(AND(N65="ZM  ",J65+K65=0),0,IF(AND(A65="ZSNC",N65="ZL  ",J65&lt;=56,K65&lt;=56),0,IF(AND(A65="    ",N65="ZL  ",J65=150,K65=150),0,1)))</f>
        <v>0</v>
      </c>
      <c r="AN65" s="6">
        <f ca="1">IF(F65="S   ",0,(SUM(AI65:AM65)))</f>
        <v>0</v>
      </c>
      <c r="AP65" s="11">
        <f>IF(AND(N65="ZM  ",H65=0),0,IF(AND(A65="    ",N65="ZL  ",H65=0),0,IF(AND(A65="ZSNC",N65="ZL  ",H65=99.9),0,1)))</f>
        <v>0</v>
      </c>
      <c r="AQ65" s="12">
        <f>IF(AND(N65="ZM  ",L65="          "),0,IF(AND(A65="ZSNC",N65="ZL  ",L65=2),0,IF(AND(A65="    ",N65="ZL  ",L65=1),0,1)))</f>
        <v>0</v>
      </c>
      <c r="AR65" s="12">
        <f>IF(AND(N65="ZM  ",J65+K65=0),0,IF(AND(N65="ZL  ",J65-K65=0),0,1))</f>
        <v>0</v>
      </c>
      <c r="AS65" s="13">
        <f>IF(AND(N65="ZM  ",J65+K65=0),0,IF(AND(A65="ZSNC",N65="ZL  ",J65&lt;=56,K65&lt;=56),0,IF(AND(A65="    ",N65="ZL  ",J65=150,K65=150),0,1)))</f>
        <v>0</v>
      </c>
      <c r="AT65" s="6">
        <f>IF(F65="S   ",0,SUM(AP65:AS65))</f>
        <v>0</v>
      </c>
      <c r="AU65" s="7">
        <f t="shared" ca="1" si="4"/>
        <v>0</v>
      </c>
    </row>
    <row r="66" spans="1:47" x14ac:dyDescent="0.25">
      <c r="A66" s="15" t="s">
        <v>347</v>
      </c>
      <c r="B66" s="15">
        <v>4600002755</v>
      </c>
      <c r="C66" s="15">
        <v>40</v>
      </c>
      <c r="D66" s="17">
        <v>39833</v>
      </c>
      <c r="E66" s="17">
        <v>40851</v>
      </c>
      <c r="F66" s="18" t="s">
        <v>347</v>
      </c>
      <c r="G66" s="15">
        <v>753</v>
      </c>
      <c r="H66" s="15">
        <v>0</v>
      </c>
      <c r="I66" s="15" t="s">
        <v>105</v>
      </c>
      <c r="J66" s="15">
        <v>0</v>
      </c>
      <c r="K66" s="15">
        <v>0</v>
      </c>
      <c r="L66" s="15" t="s">
        <v>30</v>
      </c>
      <c r="M66" s="15">
        <v>2</v>
      </c>
      <c r="N66" s="15" t="s">
        <v>31</v>
      </c>
      <c r="O66" s="15">
        <v>15691</v>
      </c>
      <c r="P66" s="15" t="s">
        <v>27</v>
      </c>
      <c r="Q66" s="15" t="s">
        <v>27</v>
      </c>
      <c r="R66" s="15" t="s">
        <v>32</v>
      </c>
      <c r="S66" s="15" t="s">
        <v>106</v>
      </c>
      <c r="T66" s="15" t="s">
        <v>103</v>
      </c>
      <c r="U66" s="15" t="s">
        <v>38</v>
      </c>
      <c r="V66" s="15">
        <v>1</v>
      </c>
      <c r="W66" s="15" t="s">
        <v>35</v>
      </c>
      <c r="X66" s="15">
        <v>0</v>
      </c>
      <c r="Y66" s="15" t="s">
        <v>35</v>
      </c>
      <c r="Z66" s="15">
        <v>0</v>
      </c>
      <c r="AA66" s="15" t="s">
        <v>35</v>
      </c>
      <c r="AB66" s="15">
        <v>0</v>
      </c>
      <c r="AC66" s="15" t="s">
        <v>35</v>
      </c>
      <c r="AD66" s="15">
        <f>IF(N66="ZM  ",V66-Z66,X66-Z66)</f>
        <v>1</v>
      </c>
      <c r="AE66" s="22">
        <f t="shared" ca="1" si="0"/>
        <v>0</v>
      </c>
      <c r="AF66" s="22">
        <f t="shared" ca="1" si="1"/>
        <v>1</v>
      </c>
      <c r="AG66" s="22">
        <f t="shared" ca="1" si="2"/>
        <v>0</v>
      </c>
      <c r="AH66" s="15" t="str">
        <f t="shared" ca="1" si="3"/>
        <v>ok</v>
      </c>
      <c r="AI66" s="8">
        <f ca="1">IF(AH66="ok",0,IF(AND(AH66="erreur clé ZSNC",A66="ZSNC"),0,1))</f>
        <v>0</v>
      </c>
      <c r="AJ66" s="9">
        <f>IF(AND(A66="ZSNC",N66="ZM  ",H66=0),0,IF(AND(A66="    ",N66="ZM  ",H66=0),0,IF(AND(A66="ZSNC",N66="ZL  ",H66=99.9),0,IF(AND(A66="    ",N66="ZL  ",H66=0),0,1))))</f>
        <v>0</v>
      </c>
      <c r="AK66" s="9">
        <f>IF(AND(A66="ZSNC",N66="ZM  ",L66="          "),0,IF(AND(A66="    ",N66="ZM  ",L66="          "),0,IF(AND(A66="ZSNC",N66="ZL  ",L66=1),0,IF(AND(A66="    ",N66="ZL  ",L66=2),0,1))))</f>
        <v>0</v>
      </c>
      <c r="AL66" s="9">
        <f>IF(AND(N66="ZM  ",J66+K66=0),0,IF(AND(N66="ZL  ",J66-K66=0),0,1))</f>
        <v>0</v>
      </c>
      <c r="AM66" s="10">
        <f>IF(AND(N66="ZM  ",J66+K66=0),0,IF(AND(A66="ZSNC",N66="ZL  ",J66&lt;=56,K66&lt;=56),0,IF(AND(A66="    ",N66="ZL  ",J66=150,K66=150),0,1)))</f>
        <v>0</v>
      </c>
      <c r="AN66" s="6">
        <f ca="1">IF(F66="S   ",0,(SUM(AI66:AM66)))</f>
        <v>0</v>
      </c>
      <c r="AP66" s="11">
        <f>IF(AND(N66="ZM  ",H66=0),0,IF(AND(A66="    ",N66="ZL  ",H66=0),0,IF(AND(A66="ZSNC",N66="ZL  ",H66=99.9),0,1)))</f>
        <v>0</v>
      </c>
      <c r="AQ66" s="12">
        <f>IF(AND(N66="ZM  ",L66="          "),0,IF(AND(A66="ZSNC",N66="ZL  ",L66=2),0,IF(AND(A66="    ",N66="ZL  ",L66=1),0,1)))</f>
        <v>0</v>
      </c>
      <c r="AR66" s="12">
        <f>IF(AND(N66="ZM  ",J66+K66=0),0,IF(AND(N66="ZL  ",J66-K66=0),0,1))</f>
        <v>0</v>
      </c>
      <c r="AS66" s="13">
        <f>IF(AND(N66="ZM  ",J66+K66=0),0,IF(AND(A66="ZSNC",N66="ZL  ",J66&lt;=56,K66&lt;=56),0,IF(AND(A66="    ",N66="ZL  ",J66=150,K66=150),0,1)))</f>
        <v>0</v>
      </c>
      <c r="AT66" s="6">
        <f>IF(F66="S   ",0,SUM(AP66:AS66))</f>
        <v>0</v>
      </c>
      <c r="AU66" s="7">
        <f t="shared" ca="1" si="4"/>
        <v>0</v>
      </c>
    </row>
    <row r="67" spans="1:47" x14ac:dyDescent="0.25">
      <c r="A67" s="15" t="s">
        <v>347</v>
      </c>
      <c r="B67" s="15">
        <v>4600002757</v>
      </c>
      <c r="C67" s="15">
        <v>10</v>
      </c>
      <c r="D67" s="17">
        <v>39834</v>
      </c>
      <c r="E67" s="17">
        <v>40709</v>
      </c>
      <c r="F67" s="18" t="s">
        <v>348</v>
      </c>
      <c r="G67" s="15" t="s">
        <v>107</v>
      </c>
      <c r="H67" s="15">
        <v>0</v>
      </c>
      <c r="I67" s="15" t="s">
        <v>108</v>
      </c>
      <c r="J67" s="15">
        <v>0</v>
      </c>
      <c r="K67" s="15">
        <v>0</v>
      </c>
      <c r="L67" s="15" t="s">
        <v>30</v>
      </c>
      <c r="M67" s="15">
        <v>2</v>
      </c>
      <c r="N67" s="15" t="s">
        <v>31</v>
      </c>
      <c r="O67" s="15">
        <v>37177</v>
      </c>
      <c r="P67" s="15" t="s">
        <v>27</v>
      </c>
      <c r="Q67" s="15" t="s">
        <v>27</v>
      </c>
      <c r="R67" s="15" t="s">
        <v>32</v>
      </c>
      <c r="S67" s="15">
        <v>240071</v>
      </c>
      <c r="T67" s="15" t="s">
        <v>57</v>
      </c>
      <c r="U67" s="15" t="s">
        <v>109</v>
      </c>
      <c r="V67" s="15">
        <v>12</v>
      </c>
      <c r="W67" s="15" t="s">
        <v>35</v>
      </c>
      <c r="X67" s="15">
        <v>12</v>
      </c>
      <c r="Y67" s="15" t="s">
        <v>35</v>
      </c>
      <c r="Z67" s="15">
        <v>12</v>
      </c>
      <c r="AA67" s="15" t="s">
        <v>35</v>
      </c>
      <c r="AB67" s="15">
        <v>13</v>
      </c>
      <c r="AC67" s="15" t="s">
        <v>35</v>
      </c>
      <c r="AD67" s="15">
        <f>IF(N67="ZM  ",V67-Z67,X67-Z67)</f>
        <v>0</v>
      </c>
      <c r="AE67" s="22">
        <f t="shared" ref="AE67:AE130" ca="1" si="5">SUMPRODUCT((clé=4)*(document_HA=$B67)*(division))/2</f>
        <v>0</v>
      </c>
      <c r="AF67" s="22">
        <f t="shared" ref="AF67:AF130" ca="1" si="6">SUMPRODUCT((clé="    ")*(document_HA=$B67)*(division))/2</f>
        <v>4</v>
      </c>
      <c r="AG67" s="22">
        <f t="shared" ref="AG67:AG130" ca="1" si="7">SUMPRODUCT((clé="ZSNC")*(document_HA=$B67)*(division))/2</f>
        <v>0</v>
      </c>
      <c r="AH67" s="15" t="str">
        <f t="shared" ca="1" si="3"/>
        <v>ok</v>
      </c>
      <c r="AI67" s="8">
        <f ca="1">IF(AH67="ok",0,IF(AND(AH67="erreur clé ZSNC",A67="ZSNC"),0,1))</f>
        <v>0</v>
      </c>
      <c r="AJ67" s="9">
        <f>IF(AND(A67="ZSNC",N67="ZM  ",H67=0),0,IF(AND(A67="    ",N67="ZM  ",H67=0),0,IF(AND(A67="ZSNC",N67="ZL  ",H67=99.9),0,IF(AND(A67="    ",N67="ZL  ",H67=0),0,1))))</f>
        <v>0</v>
      </c>
      <c r="AK67" s="9">
        <f>IF(AND(A67="ZSNC",N67="ZM  ",L67="          "),0,IF(AND(A67="    ",N67="ZM  ",L67="          "),0,IF(AND(A67="ZSNC",N67="ZL  ",L67=1),0,IF(AND(A67="    ",N67="ZL  ",L67=2),0,1))))</f>
        <v>0</v>
      </c>
      <c r="AL67" s="9">
        <f>IF(AND(N67="ZM  ",J67+K67=0),0,IF(AND(N67="ZL  ",J67-K67=0),0,1))</f>
        <v>0</v>
      </c>
      <c r="AM67" s="10">
        <f>IF(AND(N67="ZM  ",J67+K67=0),0,IF(AND(A67="ZSNC",N67="ZL  ",J67&lt;=56,K67&lt;=56),0,IF(AND(A67="    ",N67="ZL  ",J67=150,K67=150),0,1)))</f>
        <v>0</v>
      </c>
      <c r="AN67" s="6">
        <f>IF(F67="S   ",0,(SUM(AI67:AM67)))</f>
        <v>0</v>
      </c>
      <c r="AP67" s="11">
        <f>IF(AND(N67="ZM  ",H67=0),0,IF(AND(A67="    ",N67="ZL  ",H67=0),0,IF(AND(A67="ZSNC",N67="ZL  ",H67=99.9),0,1)))</f>
        <v>0</v>
      </c>
      <c r="AQ67" s="12">
        <f>IF(AND(N67="ZM  ",L67="          "),0,IF(AND(A67="ZSNC",N67="ZL  ",L67=2),0,IF(AND(A67="    ",N67="ZL  ",L67=1),0,1)))</f>
        <v>0</v>
      </c>
      <c r="AR67" s="12">
        <f>IF(AND(N67="ZM  ",J67+K67=0),0,IF(AND(N67="ZL  ",J67-K67=0),0,1))</f>
        <v>0</v>
      </c>
      <c r="AS67" s="13">
        <f>IF(AND(N67="ZM  ",J67+K67=0),0,IF(AND(A67="ZSNC",N67="ZL  ",J67&lt;=56,K67&lt;=56),0,IF(AND(A67="    ",N67="ZL  ",J67=150,K67=150),0,1)))</f>
        <v>0</v>
      </c>
      <c r="AT67" s="6">
        <f>IF(F67="S   ",0,SUM(AP67:AS67))</f>
        <v>0</v>
      </c>
      <c r="AU67" s="7">
        <f t="shared" ca="1" si="4"/>
        <v>0</v>
      </c>
    </row>
    <row r="68" spans="1:47" x14ac:dyDescent="0.25">
      <c r="A68" s="15" t="s">
        <v>347</v>
      </c>
      <c r="B68" s="15">
        <v>4600002757</v>
      </c>
      <c r="C68" s="15">
        <v>40</v>
      </c>
      <c r="D68" s="17">
        <v>39834</v>
      </c>
      <c r="E68" s="17">
        <v>40959</v>
      </c>
      <c r="F68" s="18" t="s">
        <v>348</v>
      </c>
      <c r="G68" s="15" t="s">
        <v>107</v>
      </c>
      <c r="H68" s="15">
        <v>0</v>
      </c>
      <c r="I68" s="15" t="s">
        <v>110</v>
      </c>
      <c r="J68" s="15">
        <v>0</v>
      </c>
      <c r="K68" s="15">
        <v>0</v>
      </c>
      <c r="L68" s="15" t="s">
        <v>30</v>
      </c>
      <c r="M68" s="15">
        <v>2</v>
      </c>
      <c r="N68" s="15" t="s">
        <v>31</v>
      </c>
      <c r="O68" s="15">
        <v>37177</v>
      </c>
      <c r="P68" s="15" t="s">
        <v>27</v>
      </c>
      <c r="Q68" s="15" t="s">
        <v>27</v>
      </c>
      <c r="R68" s="15" t="s">
        <v>32</v>
      </c>
      <c r="S68" s="15">
        <v>240071</v>
      </c>
      <c r="T68" s="15" t="s">
        <v>57</v>
      </c>
      <c r="U68" s="15" t="s">
        <v>109</v>
      </c>
      <c r="V68" s="15">
        <v>6</v>
      </c>
      <c r="W68" s="15" t="s">
        <v>35</v>
      </c>
      <c r="X68" s="15">
        <v>6</v>
      </c>
      <c r="Y68" s="15" t="s">
        <v>35</v>
      </c>
      <c r="Z68" s="15">
        <v>5</v>
      </c>
      <c r="AA68" s="15" t="s">
        <v>35</v>
      </c>
      <c r="AB68" s="15">
        <v>5</v>
      </c>
      <c r="AC68" s="15" t="s">
        <v>35</v>
      </c>
      <c r="AD68" s="15">
        <f>IF(N68="ZM  ",V68-Z68,X68-Z68)</f>
        <v>1</v>
      </c>
      <c r="AE68" s="22">
        <f t="shared" ca="1" si="5"/>
        <v>0</v>
      </c>
      <c r="AF68" s="22">
        <f t="shared" ca="1" si="6"/>
        <v>4</v>
      </c>
      <c r="AG68" s="22">
        <f t="shared" ca="1" si="7"/>
        <v>0</v>
      </c>
      <c r="AH68" s="15" t="str">
        <f t="shared" ref="AH68:AH131" ca="1" si="8">IF(COUNTIF(AE68:AG68,"&gt;0")&gt;1,"erreur clé ZSNC","ok")</f>
        <v>ok</v>
      </c>
      <c r="AI68" s="8">
        <f ca="1">IF(AH68="ok",0,IF(AND(AH68="erreur clé ZSNC",A68="ZSNC"),0,1))</f>
        <v>0</v>
      </c>
      <c r="AJ68" s="9">
        <f>IF(AND(A68="ZSNC",N68="ZM  ",H68=0),0,IF(AND(A68="    ",N68="ZM  ",H68=0),0,IF(AND(A68="ZSNC",N68="ZL  ",H68=99.9),0,IF(AND(A68="    ",N68="ZL  ",H68=0),0,1))))</f>
        <v>0</v>
      </c>
      <c r="AK68" s="9">
        <f>IF(AND(A68="ZSNC",N68="ZM  ",L68="          "),0,IF(AND(A68="    ",N68="ZM  ",L68="          "),0,IF(AND(A68="ZSNC",N68="ZL  ",L68=1),0,IF(AND(A68="    ",N68="ZL  ",L68=2),0,1))))</f>
        <v>0</v>
      </c>
      <c r="AL68" s="9">
        <f>IF(AND(N68="ZM  ",J68+K68=0),0,IF(AND(N68="ZL  ",J68-K68=0),0,1))</f>
        <v>0</v>
      </c>
      <c r="AM68" s="10">
        <f>IF(AND(N68="ZM  ",J68+K68=0),0,IF(AND(A68="ZSNC",N68="ZL  ",J68&lt;=56,K68&lt;=56),0,IF(AND(A68="    ",N68="ZL  ",J68=150,K68=150),0,1)))</f>
        <v>0</v>
      </c>
      <c r="AN68" s="6">
        <f>IF(F68="S   ",0,(SUM(AI68:AM68)))</f>
        <v>0</v>
      </c>
      <c r="AP68" s="11">
        <f>IF(AND(N68="ZM  ",H68=0),0,IF(AND(A68="    ",N68="ZL  ",H68=0),0,IF(AND(A68="ZSNC",N68="ZL  ",H68=99.9),0,1)))</f>
        <v>0</v>
      </c>
      <c r="AQ68" s="12">
        <f>IF(AND(N68="ZM  ",L68="          "),0,IF(AND(A68="ZSNC",N68="ZL  ",L68=2),0,IF(AND(A68="    ",N68="ZL  ",L68=1),0,1)))</f>
        <v>0</v>
      </c>
      <c r="AR68" s="12">
        <f>IF(AND(N68="ZM  ",J68+K68=0),0,IF(AND(N68="ZL  ",J68-K68=0),0,1))</f>
        <v>0</v>
      </c>
      <c r="AS68" s="13">
        <f>IF(AND(N68="ZM  ",J68+K68=0),0,IF(AND(A68="ZSNC",N68="ZL  ",J68&lt;=56,K68&lt;=56),0,IF(AND(A68="    ",N68="ZL  ",J68=150,K68=150),0,1)))</f>
        <v>0</v>
      </c>
      <c r="AT68" s="6">
        <f>IF(F68="S   ",0,SUM(AP68:AS68))</f>
        <v>0</v>
      </c>
      <c r="AU68" s="7">
        <f t="shared" ref="AU68:AU131" ca="1" si="9">IF(AI68=1,AT68,AN68)</f>
        <v>0</v>
      </c>
    </row>
    <row r="69" spans="1:47" x14ac:dyDescent="0.25">
      <c r="A69" s="15" t="s">
        <v>347</v>
      </c>
      <c r="B69" s="15">
        <v>4600002757</v>
      </c>
      <c r="C69" s="15">
        <v>50</v>
      </c>
      <c r="D69" s="17">
        <v>39834</v>
      </c>
      <c r="E69" s="17">
        <v>40959</v>
      </c>
      <c r="F69" s="18" t="s">
        <v>348</v>
      </c>
      <c r="G69" s="15" t="s">
        <v>107</v>
      </c>
      <c r="H69" s="15">
        <v>0</v>
      </c>
      <c r="I69" s="15" t="s">
        <v>110</v>
      </c>
      <c r="J69" s="15">
        <v>0</v>
      </c>
      <c r="K69" s="15">
        <v>0</v>
      </c>
      <c r="L69" s="15" t="s">
        <v>30</v>
      </c>
      <c r="M69" s="15">
        <v>2</v>
      </c>
      <c r="N69" s="15" t="s">
        <v>31</v>
      </c>
      <c r="O69" s="15">
        <v>37177</v>
      </c>
      <c r="P69" s="15" t="s">
        <v>27</v>
      </c>
      <c r="Q69" s="15" t="s">
        <v>27</v>
      </c>
      <c r="R69" s="15" t="s">
        <v>32</v>
      </c>
      <c r="S69" s="15">
        <v>240071</v>
      </c>
      <c r="T69" s="15" t="s">
        <v>57</v>
      </c>
      <c r="U69" s="15" t="s">
        <v>109</v>
      </c>
      <c r="V69" s="15">
        <v>1</v>
      </c>
      <c r="W69" s="15" t="s">
        <v>35</v>
      </c>
      <c r="X69" s="15">
        <v>1</v>
      </c>
      <c r="Y69" s="15" t="s">
        <v>35</v>
      </c>
      <c r="Z69" s="15">
        <v>1</v>
      </c>
      <c r="AA69" s="15" t="s">
        <v>35</v>
      </c>
      <c r="AB69" s="15">
        <v>1</v>
      </c>
      <c r="AC69" s="15" t="s">
        <v>35</v>
      </c>
      <c r="AD69" s="15">
        <f>IF(N69="ZM  ",V69-Z69,X69-Z69)</f>
        <v>0</v>
      </c>
      <c r="AE69" s="22">
        <f t="shared" ca="1" si="5"/>
        <v>0</v>
      </c>
      <c r="AF69" s="22">
        <f t="shared" ca="1" si="6"/>
        <v>4</v>
      </c>
      <c r="AG69" s="22">
        <f t="shared" ca="1" si="7"/>
        <v>0</v>
      </c>
      <c r="AH69" s="15" t="str">
        <f t="shared" ca="1" si="8"/>
        <v>ok</v>
      </c>
      <c r="AI69" s="8">
        <f ca="1">IF(AH69="ok",0,IF(AND(AH69="erreur clé ZSNC",A69="ZSNC"),0,1))</f>
        <v>0</v>
      </c>
      <c r="AJ69" s="9">
        <f>IF(AND(A69="ZSNC",N69="ZM  ",H69=0),0,IF(AND(A69="    ",N69="ZM  ",H69=0),0,IF(AND(A69="ZSNC",N69="ZL  ",H69=99.9),0,IF(AND(A69="    ",N69="ZL  ",H69=0),0,1))))</f>
        <v>0</v>
      </c>
      <c r="AK69" s="9">
        <f>IF(AND(A69="ZSNC",N69="ZM  ",L69="          "),0,IF(AND(A69="    ",N69="ZM  ",L69="          "),0,IF(AND(A69="ZSNC",N69="ZL  ",L69=1),0,IF(AND(A69="    ",N69="ZL  ",L69=2),0,1))))</f>
        <v>0</v>
      </c>
      <c r="AL69" s="9">
        <f>IF(AND(N69="ZM  ",J69+K69=0),0,IF(AND(N69="ZL  ",J69-K69=0),0,1))</f>
        <v>0</v>
      </c>
      <c r="AM69" s="10">
        <f>IF(AND(N69="ZM  ",J69+K69=0),0,IF(AND(A69="ZSNC",N69="ZL  ",J69&lt;=56,K69&lt;=56),0,IF(AND(A69="    ",N69="ZL  ",J69=150,K69=150),0,1)))</f>
        <v>0</v>
      </c>
      <c r="AN69" s="6">
        <f>IF(F69="S   ",0,(SUM(AI69:AM69)))</f>
        <v>0</v>
      </c>
      <c r="AP69" s="11">
        <f>IF(AND(N69="ZM  ",H69=0),0,IF(AND(A69="    ",N69="ZL  ",H69=0),0,IF(AND(A69="ZSNC",N69="ZL  ",H69=99.9),0,1)))</f>
        <v>0</v>
      </c>
      <c r="AQ69" s="12">
        <f>IF(AND(N69="ZM  ",L69="          "),0,IF(AND(A69="ZSNC",N69="ZL  ",L69=2),0,IF(AND(A69="    ",N69="ZL  ",L69=1),0,1)))</f>
        <v>0</v>
      </c>
      <c r="AR69" s="12">
        <f>IF(AND(N69="ZM  ",J69+K69=0),0,IF(AND(N69="ZL  ",J69-K69=0),0,1))</f>
        <v>0</v>
      </c>
      <c r="AS69" s="13">
        <f>IF(AND(N69="ZM  ",J69+K69=0),0,IF(AND(A69="ZSNC",N69="ZL  ",J69&lt;=56,K69&lt;=56),0,IF(AND(A69="    ",N69="ZL  ",J69=150,K69=150),0,1)))</f>
        <v>0</v>
      </c>
      <c r="AT69" s="6">
        <f>IF(F69="S   ",0,SUM(AP69:AS69))</f>
        <v>0</v>
      </c>
      <c r="AU69" s="7">
        <f t="shared" ca="1" si="9"/>
        <v>0</v>
      </c>
    </row>
    <row r="70" spans="1:47" x14ac:dyDescent="0.25">
      <c r="A70" s="15" t="s">
        <v>347</v>
      </c>
      <c r="B70" s="15">
        <v>4600002757</v>
      </c>
      <c r="C70" s="15">
        <v>60</v>
      </c>
      <c r="D70" s="17">
        <v>39834</v>
      </c>
      <c r="E70" s="17">
        <v>40791</v>
      </c>
      <c r="F70" s="18" t="s">
        <v>347</v>
      </c>
      <c r="G70" s="15" t="s">
        <v>111</v>
      </c>
      <c r="H70" s="15">
        <v>0</v>
      </c>
      <c r="I70" s="15" t="s">
        <v>110</v>
      </c>
      <c r="J70" s="15">
        <v>0</v>
      </c>
      <c r="K70" s="15">
        <v>0</v>
      </c>
      <c r="L70" s="15" t="s">
        <v>30</v>
      </c>
      <c r="M70" s="15">
        <v>2</v>
      </c>
      <c r="N70" s="15" t="s">
        <v>31</v>
      </c>
      <c r="O70" s="15">
        <v>37177</v>
      </c>
      <c r="P70" s="15" t="s">
        <v>27</v>
      </c>
      <c r="Q70" s="15" t="s">
        <v>27</v>
      </c>
      <c r="R70" s="15" t="s">
        <v>32</v>
      </c>
      <c r="S70" s="15">
        <v>240071</v>
      </c>
      <c r="T70" s="15" t="s">
        <v>57</v>
      </c>
      <c r="U70" s="15" t="s">
        <v>112</v>
      </c>
      <c r="V70" s="15">
        <v>15</v>
      </c>
      <c r="W70" s="15" t="s">
        <v>35</v>
      </c>
      <c r="X70" s="15">
        <v>17</v>
      </c>
      <c r="Y70" s="15" t="s">
        <v>35</v>
      </c>
      <c r="Z70" s="15">
        <v>15</v>
      </c>
      <c r="AA70" s="15" t="s">
        <v>35</v>
      </c>
      <c r="AB70" s="15">
        <v>15</v>
      </c>
      <c r="AC70" s="15" t="s">
        <v>35</v>
      </c>
      <c r="AD70" s="15">
        <f>IF(N70="ZM  ",V70-Z70,X70-Z70)</f>
        <v>0</v>
      </c>
      <c r="AE70" s="22">
        <f t="shared" ca="1" si="5"/>
        <v>0</v>
      </c>
      <c r="AF70" s="22">
        <f t="shared" ca="1" si="6"/>
        <v>4</v>
      </c>
      <c r="AG70" s="22">
        <f t="shared" ca="1" si="7"/>
        <v>0</v>
      </c>
      <c r="AH70" s="15" t="str">
        <f t="shared" ca="1" si="8"/>
        <v>ok</v>
      </c>
      <c r="AI70" s="8">
        <f ca="1">IF(AH70="ok",0,IF(AND(AH70="erreur clé ZSNC",A70="ZSNC"),0,1))</f>
        <v>0</v>
      </c>
      <c r="AJ70" s="9">
        <f>IF(AND(A70="ZSNC",N70="ZM  ",H70=0),0,IF(AND(A70="    ",N70="ZM  ",H70=0),0,IF(AND(A70="ZSNC",N70="ZL  ",H70=99.9),0,IF(AND(A70="    ",N70="ZL  ",H70=0),0,1))))</f>
        <v>0</v>
      </c>
      <c r="AK70" s="9">
        <f>IF(AND(A70="ZSNC",N70="ZM  ",L70="          "),0,IF(AND(A70="    ",N70="ZM  ",L70="          "),0,IF(AND(A70="ZSNC",N70="ZL  ",L70=1),0,IF(AND(A70="    ",N70="ZL  ",L70=2),0,1))))</f>
        <v>0</v>
      </c>
      <c r="AL70" s="9">
        <f>IF(AND(N70="ZM  ",J70+K70=0),0,IF(AND(N70="ZL  ",J70-K70=0),0,1))</f>
        <v>0</v>
      </c>
      <c r="AM70" s="10">
        <f>IF(AND(N70="ZM  ",J70+K70=0),0,IF(AND(A70="ZSNC",N70="ZL  ",J70&lt;=56,K70&lt;=56),0,IF(AND(A70="    ",N70="ZL  ",J70=150,K70=150),0,1)))</f>
        <v>0</v>
      </c>
      <c r="AN70" s="6">
        <f ca="1">IF(F70="S   ",0,(SUM(AI70:AM70)))</f>
        <v>0</v>
      </c>
      <c r="AP70" s="11">
        <f>IF(AND(N70="ZM  ",H70=0),0,IF(AND(A70="    ",N70="ZL  ",H70=0),0,IF(AND(A70="ZSNC",N70="ZL  ",H70=99.9),0,1)))</f>
        <v>0</v>
      </c>
      <c r="AQ70" s="12">
        <f>IF(AND(N70="ZM  ",L70="          "),0,IF(AND(A70="ZSNC",N70="ZL  ",L70=2),0,IF(AND(A70="    ",N70="ZL  ",L70=1),0,1)))</f>
        <v>0</v>
      </c>
      <c r="AR70" s="12">
        <f>IF(AND(N70="ZM  ",J70+K70=0),0,IF(AND(N70="ZL  ",J70-K70=0),0,1))</f>
        <v>0</v>
      </c>
      <c r="AS70" s="13">
        <f>IF(AND(N70="ZM  ",J70+K70=0),0,IF(AND(A70="ZSNC",N70="ZL  ",J70&lt;=56,K70&lt;=56),0,IF(AND(A70="    ",N70="ZL  ",J70=150,K70=150),0,1)))</f>
        <v>0</v>
      </c>
      <c r="AT70" s="6">
        <f>IF(F70="S   ",0,SUM(AP70:AS70))</f>
        <v>0</v>
      </c>
      <c r="AU70" s="7">
        <f t="shared" ca="1" si="9"/>
        <v>0</v>
      </c>
    </row>
    <row r="71" spans="1:47" x14ac:dyDescent="0.25">
      <c r="A71" s="15" t="s">
        <v>347</v>
      </c>
      <c r="B71" s="15">
        <v>4600002759</v>
      </c>
      <c r="C71" s="15">
        <v>10</v>
      </c>
      <c r="D71" s="17">
        <v>39834</v>
      </c>
      <c r="E71" s="17">
        <v>40185</v>
      </c>
      <c r="F71" s="18" t="s">
        <v>348</v>
      </c>
      <c r="G71" s="15" t="s">
        <v>113</v>
      </c>
      <c r="H71" s="15">
        <v>0</v>
      </c>
      <c r="I71" s="15" t="s">
        <v>114</v>
      </c>
      <c r="J71" s="15">
        <v>0</v>
      </c>
      <c r="K71" s="15">
        <v>0</v>
      </c>
      <c r="L71" s="15" t="s">
        <v>30</v>
      </c>
      <c r="M71" s="15">
        <v>2</v>
      </c>
      <c r="N71" s="15" t="s">
        <v>31</v>
      </c>
      <c r="O71" s="15">
        <v>40230</v>
      </c>
      <c r="P71" s="15" t="s">
        <v>27</v>
      </c>
      <c r="Q71" s="15" t="s">
        <v>27</v>
      </c>
      <c r="R71" s="15" t="s">
        <v>32</v>
      </c>
      <c r="S71" s="15">
        <v>240067</v>
      </c>
      <c r="T71" s="15" t="s">
        <v>57</v>
      </c>
      <c r="U71" s="15" t="s">
        <v>115</v>
      </c>
      <c r="V71" s="15">
        <v>20</v>
      </c>
      <c r="W71" s="15" t="s">
        <v>35</v>
      </c>
      <c r="X71" s="15">
        <v>20</v>
      </c>
      <c r="Y71" s="15" t="s">
        <v>35</v>
      </c>
      <c r="Z71" s="15">
        <v>20</v>
      </c>
      <c r="AA71" s="15" t="s">
        <v>35</v>
      </c>
      <c r="AB71" s="15">
        <v>20</v>
      </c>
      <c r="AC71" s="15" t="s">
        <v>35</v>
      </c>
      <c r="AD71" s="15">
        <f>IF(N71="ZM  ",V71-Z71,X71-Z71)</f>
        <v>0</v>
      </c>
      <c r="AE71" s="22">
        <f t="shared" ca="1" si="5"/>
        <v>0</v>
      </c>
      <c r="AF71" s="22">
        <f t="shared" ca="1" si="6"/>
        <v>13</v>
      </c>
      <c r="AG71" s="22">
        <f t="shared" ca="1" si="7"/>
        <v>0</v>
      </c>
      <c r="AH71" s="15" t="str">
        <f t="shared" ca="1" si="8"/>
        <v>ok</v>
      </c>
      <c r="AI71" s="8">
        <f ca="1">IF(AH71="ok",0,IF(AND(AH71="erreur clé ZSNC",A71="ZSNC"),0,1))</f>
        <v>0</v>
      </c>
      <c r="AJ71" s="9">
        <f>IF(AND(A71="ZSNC",N71="ZM  ",H71=0),0,IF(AND(A71="    ",N71="ZM  ",H71=0),0,IF(AND(A71="ZSNC",N71="ZL  ",H71=99.9),0,IF(AND(A71="    ",N71="ZL  ",H71=0),0,1))))</f>
        <v>0</v>
      </c>
      <c r="AK71" s="9">
        <f>IF(AND(A71="ZSNC",N71="ZM  ",L71="          "),0,IF(AND(A71="    ",N71="ZM  ",L71="          "),0,IF(AND(A71="ZSNC",N71="ZL  ",L71=1),0,IF(AND(A71="    ",N71="ZL  ",L71=2),0,1))))</f>
        <v>0</v>
      </c>
      <c r="AL71" s="9">
        <f>IF(AND(N71="ZM  ",J71+K71=0),0,IF(AND(N71="ZL  ",J71-K71=0),0,1))</f>
        <v>0</v>
      </c>
      <c r="AM71" s="10">
        <f>IF(AND(N71="ZM  ",J71+K71=0),0,IF(AND(A71="ZSNC",N71="ZL  ",J71&lt;=56,K71&lt;=56),0,IF(AND(A71="    ",N71="ZL  ",J71=150,K71=150),0,1)))</f>
        <v>0</v>
      </c>
      <c r="AN71" s="6">
        <f>IF(F71="S   ",0,(SUM(AI71:AM71)))</f>
        <v>0</v>
      </c>
      <c r="AP71" s="11">
        <f>IF(AND(N71="ZM  ",H71=0),0,IF(AND(A71="    ",N71="ZL  ",H71=0),0,IF(AND(A71="ZSNC",N71="ZL  ",H71=99.9),0,1)))</f>
        <v>0</v>
      </c>
      <c r="AQ71" s="12">
        <f>IF(AND(N71="ZM  ",L71="          "),0,IF(AND(A71="ZSNC",N71="ZL  ",L71=2),0,IF(AND(A71="    ",N71="ZL  ",L71=1),0,1)))</f>
        <v>0</v>
      </c>
      <c r="AR71" s="12">
        <f>IF(AND(N71="ZM  ",J71+K71=0),0,IF(AND(N71="ZL  ",J71-K71=0),0,1))</f>
        <v>0</v>
      </c>
      <c r="AS71" s="13">
        <f>IF(AND(N71="ZM  ",J71+K71=0),0,IF(AND(A71="ZSNC",N71="ZL  ",J71&lt;=56,K71&lt;=56),0,IF(AND(A71="    ",N71="ZL  ",J71=150,K71=150),0,1)))</f>
        <v>0</v>
      </c>
      <c r="AT71" s="6">
        <f>IF(F71="S   ",0,SUM(AP71:AS71))</f>
        <v>0</v>
      </c>
      <c r="AU71" s="7">
        <f t="shared" ca="1" si="9"/>
        <v>0</v>
      </c>
    </row>
    <row r="72" spans="1:47" x14ac:dyDescent="0.25">
      <c r="A72" s="15" t="s">
        <v>347</v>
      </c>
      <c r="B72" s="15">
        <v>4600002759</v>
      </c>
      <c r="C72" s="15">
        <v>20</v>
      </c>
      <c r="D72" s="17">
        <v>39834</v>
      </c>
      <c r="E72" s="17">
        <v>40185</v>
      </c>
      <c r="F72" s="18" t="s">
        <v>348</v>
      </c>
      <c r="G72" s="15" t="s">
        <v>116</v>
      </c>
      <c r="H72" s="15">
        <v>0</v>
      </c>
      <c r="I72" s="15" t="s">
        <v>114</v>
      </c>
      <c r="J72" s="15">
        <v>0</v>
      </c>
      <c r="K72" s="15">
        <v>0</v>
      </c>
      <c r="L72" s="15" t="s">
        <v>30</v>
      </c>
      <c r="M72" s="15">
        <v>2</v>
      </c>
      <c r="N72" s="15" t="s">
        <v>31</v>
      </c>
      <c r="O72" s="15">
        <v>40230</v>
      </c>
      <c r="P72" s="15" t="s">
        <v>27</v>
      </c>
      <c r="Q72" s="15" t="s">
        <v>27</v>
      </c>
      <c r="R72" s="15" t="s">
        <v>32</v>
      </c>
      <c r="S72" s="15">
        <v>240067</v>
      </c>
      <c r="T72" s="15" t="s">
        <v>57</v>
      </c>
      <c r="U72" s="15" t="s">
        <v>115</v>
      </c>
      <c r="V72" s="15">
        <v>30</v>
      </c>
      <c r="W72" s="15" t="s">
        <v>35</v>
      </c>
      <c r="X72" s="15">
        <v>30</v>
      </c>
      <c r="Y72" s="15" t="s">
        <v>35</v>
      </c>
      <c r="Z72" s="15">
        <v>30</v>
      </c>
      <c r="AA72" s="15" t="s">
        <v>35</v>
      </c>
      <c r="AB72" s="15">
        <v>30</v>
      </c>
      <c r="AC72" s="15" t="s">
        <v>35</v>
      </c>
      <c r="AD72" s="15">
        <f>IF(N72="ZM  ",V72-Z72,X72-Z72)</f>
        <v>0</v>
      </c>
      <c r="AE72" s="22">
        <f t="shared" ca="1" si="5"/>
        <v>0</v>
      </c>
      <c r="AF72" s="22">
        <f t="shared" ca="1" si="6"/>
        <v>13</v>
      </c>
      <c r="AG72" s="22">
        <f t="shared" ca="1" si="7"/>
        <v>0</v>
      </c>
      <c r="AH72" s="15" t="str">
        <f t="shared" ca="1" si="8"/>
        <v>ok</v>
      </c>
      <c r="AI72" s="8">
        <f ca="1">IF(AH72="ok",0,IF(AND(AH72="erreur clé ZSNC",A72="ZSNC"),0,1))</f>
        <v>0</v>
      </c>
      <c r="AJ72" s="9">
        <f>IF(AND(A72="ZSNC",N72="ZM  ",H72=0),0,IF(AND(A72="    ",N72="ZM  ",H72=0),0,IF(AND(A72="ZSNC",N72="ZL  ",H72=99.9),0,IF(AND(A72="    ",N72="ZL  ",H72=0),0,1))))</f>
        <v>0</v>
      </c>
      <c r="AK72" s="9">
        <f>IF(AND(A72="ZSNC",N72="ZM  ",L72="          "),0,IF(AND(A72="    ",N72="ZM  ",L72="          "),0,IF(AND(A72="ZSNC",N72="ZL  ",L72=1),0,IF(AND(A72="    ",N72="ZL  ",L72=2),0,1))))</f>
        <v>0</v>
      </c>
      <c r="AL72" s="9">
        <f>IF(AND(N72="ZM  ",J72+K72=0),0,IF(AND(N72="ZL  ",J72-K72=0),0,1))</f>
        <v>0</v>
      </c>
      <c r="AM72" s="10">
        <f>IF(AND(N72="ZM  ",J72+K72=0),0,IF(AND(A72="ZSNC",N72="ZL  ",J72&lt;=56,K72&lt;=56),0,IF(AND(A72="    ",N72="ZL  ",J72=150,K72=150),0,1)))</f>
        <v>0</v>
      </c>
      <c r="AN72" s="6">
        <f>IF(F72="S   ",0,(SUM(AI72:AM72)))</f>
        <v>0</v>
      </c>
      <c r="AP72" s="11">
        <f>IF(AND(N72="ZM  ",H72=0),0,IF(AND(A72="    ",N72="ZL  ",H72=0),0,IF(AND(A72="ZSNC",N72="ZL  ",H72=99.9),0,1)))</f>
        <v>0</v>
      </c>
      <c r="AQ72" s="12">
        <f>IF(AND(N72="ZM  ",L72="          "),0,IF(AND(A72="ZSNC",N72="ZL  ",L72=2),0,IF(AND(A72="    ",N72="ZL  ",L72=1),0,1)))</f>
        <v>0</v>
      </c>
      <c r="AR72" s="12">
        <f>IF(AND(N72="ZM  ",J72+K72=0),0,IF(AND(N72="ZL  ",J72-K72=0),0,1))</f>
        <v>0</v>
      </c>
      <c r="AS72" s="13">
        <f>IF(AND(N72="ZM  ",J72+K72=0),0,IF(AND(A72="ZSNC",N72="ZL  ",J72&lt;=56,K72&lt;=56),0,IF(AND(A72="    ",N72="ZL  ",J72=150,K72=150),0,1)))</f>
        <v>0</v>
      </c>
      <c r="AT72" s="6">
        <f>IF(F72="S   ",0,SUM(AP72:AS72))</f>
        <v>0</v>
      </c>
      <c r="AU72" s="7">
        <f t="shared" ca="1" si="9"/>
        <v>0</v>
      </c>
    </row>
    <row r="73" spans="1:47" x14ac:dyDescent="0.25">
      <c r="A73" s="15" t="s">
        <v>347</v>
      </c>
      <c r="B73" s="15">
        <v>4600002759</v>
      </c>
      <c r="C73" s="15">
        <v>30</v>
      </c>
      <c r="D73" s="17">
        <v>39834</v>
      </c>
      <c r="E73" s="17">
        <v>40185</v>
      </c>
      <c r="F73" s="18" t="s">
        <v>348</v>
      </c>
      <c r="G73" s="15" t="s">
        <v>117</v>
      </c>
      <c r="H73" s="15">
        <v>0</v>
      </c>
      <c r="I73" s="15" t="s">
        <v>114</v>
      </c>
      <c r="J73" s="15">
        <v>0</v>
      </c>
      <c r="K73" s="15">
        <v>0</v>
      </c>
      <c r="L73" s="15" t="s">
        <v>30</v>
      </c>
      <c r="M73" s="15">
        <v>2</v>
      </c>
      <c r="N73" s="15" t="s">
        <v>31</v>
      </c>
      <c r="O73" s="15">
        <v>40230</v>
      </c>
      <c r="P73" s="15" t="s">
        <v>27</v>
      </c>
      <c r="Q73" s="15" t="s">
        <v>27</v>
      </c>
      <c r="R73" s="15" t="s">
        <v>32</v>
      </c>
      <c r="S73" s="15">
        <v>240067</v>
      </c>
      <c r="T73" s="15" t="s">
        <v>57</v>
      </c>
      <c r="U73" s="15" t="s">
        <v>115</v>
      </c>
      <c r="V73" s="15">
        <v>5</v>
      </c>
      <c r="W73" s="15" t="s">
        <v>35</v>
      </c>
      <c r="X73" s="15">
        <v>5</v>
      </c>
      <c r="Y73" s="15" t="s">
        <v>35</v>
      </c>
      <c r="Z73" s="15">
        <v>5</v>
      </c>
      <c r="AA73" s="15" t="s">
        <v>35</v>
      </c>
      <c r="AB73" s="15">
        <v>5</v>
      </c>
      <c r="AC73" s="15" t="s">
        <v>35</v>
      </c>
      <c r="AD73" s="15">
        <f>IF(N73="ZM  ",V73-Z73,X73-Z73)</f>
        <v>0</v>
      </c>
      <c r="AE73" s="22">
        <f t="shared" ca="1" si="5"/>
        <v>0</v>
      </c>
      <c r="AF73" s="22">
        <f t="shared" ca="1" si="6"/>
        <v>13</v>
      </c>
      <c r="AG73" s="22">
        <f t="shared" ca="1" si="7"/>
        <v>0</v>
      </c>
      <c r="AH73" s="15" t="str">
        <f t="shared" ca="1" si="8"/>
        <v>ok</v>
      </c>
      <c r="AI73" s="8">
        <f ca="1">IF(AH73="ok",0,IF(AND(AH73="erreur clé ZSNC",A73="ZSNC"),0,1))</f>
        <v>0</v>
      </c>
      <c r="AJ73" s="9">
        <f>IF(AND(A73="ZSNC",N73="ZM  ",H73=0),0,IF(AND(A73="    ",N73="ZM  ",H73=0),0,IF(AND(A73="ZSNC",N73="ZL  ",H73=99.9),0,IF(AND(A73="    ",N73="ZL  ",H73=0),0,1))))</f>
        <v>0</v>
      </c>
      <c r="AK73" s="9">
        <f>IF(AND(A73="ZSNC",N73="ZM  ",L73="          "),0,IF(AND(A73="    ",N73="ZM  ",L73="          "),0,IF(AND(A73="ZSNC",N73="ZL  ",L73=1),0,IF(AND(A73="    ",N73="ZL  ",L73=2),0,1))))</f>
        <v>0</v>
      </c>
      <c r="AL73" s="9">
        <f>IF(AND(N73="ZM  ",J73+K73=0),0,IF(AND(N73="ZL  ",J73-K73=0),0,1))</f>
        <v>0</v>
      </c>
      <c r="AM73" s="10">
        <f>IF(AND(N73="ZM  ",J73+K73=0),0,IF(AND(A73="ZSNC",N73="ZL  ",J73&lt;=56,K73&lt;=56),0,IF(AND(A73="    ",N73="ZL  ",J73=150,K73=150),0,1)))</f>
        <v>0</v>
      </c>
      <c r="AN73" s="6">
        <f>IF(F73="S   ",0,(SUM(AI73:AM73)))</f>
        <v>0</v>
      </c>
      <c r="AP73" s="11">
        <f>IF(AND(N73="ZM  ",H73=0),0,IF(AND(A73="    ",N73="ZL  ",H73=0),0,IF(AND(A73="ZSNC",N73="ZL  ",H73=99.9),0,1)))</f>
        <v>0</v>
      </c>
      <c r="AQ73" s="12">
        <f>IF(AND(N73="ZM  ",L73="          "),0,IF(AND(A73="ZSNC",N73="ZL  ",L73=2),0,IF(AND(A73="    ",N73="ZL  ",L73=1),0,1)))</f>
        <v>0</v>
      </c>
      <c r="AR73" s="12">
        <f>IF(AND(N73="ZM  ",J73+K73=0),0,IF(AND(N73="ZL  ",J73-K73=0),0,1))</f>
        <v>0</v>
      </c>
      <c r="AS73" s="13">
        <f>IF(AND(N73="ZM  ",J73+K73=0),0,IF(AND(A73="ZSNC",N73="ZL  ",J73&lt;=56,K73&lt;=56),0,IF(AND(A73="    ",N73="ZL  ",J73=150,K73=150),0,1)))</f>
        <v>0</v>
      </c>
      <c r="AT73" s="6">
        <f>IF(F73="S   ",0,SUM(AP73:AS73))</f>
        <v>0</v>
      </c>
      <c r="AU73" s="7">
        <f t="shared" ca="1" si="9"/>
        <v>0</v>
      </c>
    </row>
    <row r="74" spans="1:47" x14ac:dyDescent="0.25">
      <c r="A74" s="15" t="s">
        <v>347</v>
      </c>
      <c r="B74" s="15">
        <v>4600002759</v>
      </c>
      <c r="C74" s="15">
        <v>40</v>
      </c>
      <c r="D74" s="17">
        <v>39834</v>
      </c>
      <c r="E74" s="17">
        <v>40185</v>
      </c>
      <c r="F74" s="18" t="s">
        <v>348</v>
      </c>
      <c r="G74" s="15" t="s">
        <v>118</v>
      </c>
      <c r="H74" s="15">
        <v>0</v>
      </c>
      <c r="I74" s="15" t="s">
        <v>114</v>
      </c>
      <c r="J74" s="15">
        <v>0</v>
      </c>
      <c r="K74" s="15">
        <v>0</v>
      </c>
      <c r="L74" s="15" t="s">
        <v>30</v>
      </c>
      <c r="M74" s="15">
        <v>2</v>
      </c>
      <c r="N74" s="15" t="s">
        <v>31</v>
      </c>
      <c r="O74" s="15">
        <v>40230</v>
      </c>
      <c r="P74" s="15" t="s">
        <v>27</v>
      </c>
      <c r="Q74" s="15" t="s">
        <v>27</v>
      </c>
      <c r="R74" s="15" t="s">
        <v>32</v>
      </c>
      <c r="S74" s="15">
        <v>240067</v>
      </c>
      <c r="T74" s="15" t="s">
        <v>57</v>
      </c>
      <c r="U74" s="15" t="s">
        <v>115</v>
      </c>
      <c r="V74" s="15">
        <v>5</v>
      </c>
      <c r="W74" s="15" t="s">
        <v>35</v>
      </c>
      <c r="X74" s="15">
        <v>5</v>
      </c>
      <c r="Y74" s="15" t="s">
        <v>35</v>
      </c>
      <c r="Z74" s="15">
        <v>5</v>
      </c>
      <c r="AA74" s="15" t="s">
        <v>35</v>
      </c>
      <c r="AB74" s="15">
        <v>5</v>
      </c>
      <c r="AC74" s="15" t="s">
        <v>35</v>
      </c>
      <c r="AD74" s="15">
        <f>IF(N74="ZM  ",V74-Z74,X74-Z74)</f>
        <v>0</v>
      </c>
      <c r="AE74" s="22">
        <f t="shared" ca="1" si="5"/>
        <v>0</v>
      </c>
      <c r="AF74" s="22">
        <f t="shared" ca="1" si="6"/>
        <v>13</v>
      </c>
      <c r="AG74" s="22">
        <f t="shared" ca="1" si="7"/>
        <v>0</v>
      </c>
      <c r="AH74" s="15" t="str">
        <f t="shared" ca="1" si="8"/>
        <v>ok</v>
      </c>
      <c r="AI74" s="8">
        <f ca="1">IF(AH74="ok",0,IF(AND(AH74="erreur clé ZSNC",A74="ZSNC"),0,1))</f>
        <v>0</v>
      </c>
      <c r="AJ74" s="9">
        <f>IF(AND(A74="ZSNC",N74="ZM  ",H74=0),0,IF(AND(A74="    ",N74="ZM  ",H74=0),0,IF(AND(A74="ZSNC",N74="ZL  ",H74=99.9),0,IF(AND(A74="    ",N74="ZL  ",H74=0),0,1))))</f>
        <v>0</v>
      </c>
      <c r="AK74" s="9">
        <f>IF(AND(A74="ZSNC",N74="ZM  ",L74="          "),0,IF(AND(A74="    ",N74="ZM  ",L74="          "),0,IF(AND(A74="ZSNC",N74="ZL  ",L74=1),0,IF(AND(A74="    ",N74="ZL  ",L74=2),0,1))))</f>
        <v>0</v>
      </c>
      <c r="AL74" s="9">
        <f>IF(AND(N74="ZM  ",J74+K74=0),0,IF(AND(N74="ZL  ",J74-K74=0),0,1))</f>
        <v>0</v>
      </c>
      <c r="AM74" s="10">
        <f>IF(AND(N74="ZM  ",J74+K74=0),0,IF(AND(A74="ZSNC",N74="ZL  ",J74&lt;=56,K74&lt;=56),0,IF(AND(A74="    ",N74="ZL  ",J74=150,K74=150),0,1)))</f>
        <v>0</v>
      </c>
      <c r="AN74" s="6">
        <f>IF(F74="S   ",0,(SUM(AI74:AM74)))</f>
        <v>0</v>
      </c>
      <c r="AP74" s="11">
        <f>IF(AND(N74="ZM  ",H74=0),0,IF(AND(A74="    ",N74="ZL  ",H74=0),0,IF(AND(A74="ZSNC",N74="ZL  ",H74=99.9),0,1)))</f>
        <v>0</v>
      </c>
      <c r="AQ74" s="12">
        <f>IF(AND(N74="ZM  ",L74="          "),0,IF(AND(A74="ZSNC",N74="ZL  ",L74=2),0,IF(AND(A74="    ",N74="ZL  ",L74=1),0,1)))</f>
        <v>0</v>
      </c>
      <c r="AR74" s="12">
        <f>IF(AND(N74="ZM  ",J74+K74=0),0,IF(AND(N74="ZL  ",J74-K74=0),0,1))</f>
        <v>0</v>
      </c>
      <c r="AS74" s="13">
        <f>IF(AND(N74="ZM  ",J74+K74=0),0,IF(AND(A74="ZSNC",N74="ZL  ",J74&lt;=56,K74&lt;=56),0,IF(AND(A74="    ",N74="ZL  ",J74=150,K74=150),0,1)))</f>
        <v>0</v>
      </c>
      <c r="AT74" s="6">
        <f>IF(F74="S   ",0,SUM(AP74:AS74))</f>
        <v>0</v>
      </c>
      <c r="AU74" s="7">
        <f t="shared" ca="1" si="9"/>
        <v>0</v>
      </c>
    </row>
    <row r="75" spans="1:47" x14ac:dyDescent="0.25">
      <c r="A75" s="15" t="s">
        <v>347</v>
      </c>
      <c r="B75" s="15">
        <v>4600002759</v>
      </c>
      <c r="C75" s="15">
        <v>50</v>
      </c>
      <c r="D75" s="17">
        <v>39834</v>
      </c>
      <c r="E75" s="17">
        <v>40185</v>
      </c>
      <c r="F75" s="18" t="s">
        <v>348</v>
      </c>
      <c r="G75" s="15" t="s">
        <v>119</v>
      </c>
      <c r="H75" s="15">
        <v>0</v>
      </c>
      <c r="I75" s="15" t="s">
        <v>114</v>
      </c>
      <c r="J75" s="15">
        <v>0</v>
      </c>
      <c r="K75" s="15">
        <v>0</v>
      </c>
      <c r="L75" s="15" t="s">
        <v>30</v>
      </c>
      <c r="M75" s="15">
        <v>2</v>
      </c>
      <c r="N75" s="15" t="s">
        <v>31</v>
      </c>
      <c r="O75" s="15">
        <v>40230</v>
      </c>
      <c r="P75" s="15" t="s">
        <v>27</v>
      </c>
      <c r="Q75" s="15" t="s">
        <v>27</v>
      </c>
      <c r="R75" s="15" t="s">
        <v>32</v>
      </c>
      <c r="S75" s="15">
        <v>240067</v>
      </c>
      <c r="T75" s="15" t="s">
        <v>57</v>
      </c>
      <c r="U75" s="15" t="s">
        <v>115</v>
      </c>
      <c r="V75" s="15">
        <v>6</v>
      </c>
      <c r="W75" s="15" t="s">
        <v>35</v>
      </c>
      <c r="X75" s="15">
        <v>5</v>
      </c>
      <c r="Y75" s="15" t="s">
        <v>35</v>
      </c>
      <c r="Z75" s="15">
        <v>5</v>
      </c>
      <c r="AA75" s="15" t="s">
        <v>35</v>
      </c>
      <c r="AB75" s="15">
        <v>5</v>
      </c>
      <c r="AC75" s="15" t="s">
        <v>35</v>
      </c>
      <c r="AD75" s="15">
        <f>IF(N75="ZM  ",V75-Z75,X75-Z75)</f>
        <v>1</v>
      </c>
      <c r="AE75" s="22">
        <f t="shared" ca="1" si="5"/>
        <v>0</v>
      </c>
      <c r="AF75" s="22">
        <f t="shared" ca="1" si="6"/>
        <v>13</v>
      </c>
      <c r="AG75" s="22">
        <f t="shared" ca="1" si="7"/>
        <v>0</v>
      </c>
      <c r="AH75" s="15" t="str">
        <f t="shared" ca="1" si="8"/>
        <v>ok</v>
      </c>
      <c r="AI75" s="8">
        <f ca="1">IF(AH75="ok",0,IF(AND(AH75="erreur clé ZSNC",A75="ZSNC"),0,1))</f>
        <v>0</v>
      </c>
      <c r="AJ75" s="9">
        <f>IF(AND(A75="ZSNC",N75="ZM  ",H75=0),0,IF(AND(A75="    ",N75="ZM  ",H75=0),0,IF(AND(A75="ZSNC",N75="ZL  ",H75=99.9),0,IF(AND(A75="    ",N75="ZL  ",H75=0),0,1))))</f>
        <v>0</v>
      </c>
      <c r="AK75" s="9">
        <f>IF(AND(A75="ZSNC",N75="ZM  ",L75="          "),0,IF(AND(A75="    ",N75="ZM  ",L75="          "),0,IF(AND(A75="ZSNC",N75="ZL  ",L75=1),0,IF(AND(A75="    ",N75="ZL  ",L75=2),0,1))))</f>
        <v>0</v>
      </c>
      <c r="AL75" s="9">
        <f>IF(AND(N75="ZM  ",J75+K75=0),0,IF(AND(N75="ZL  ",J75-K75=0),0,1))</f>
        <v>0</v>
      </c>
      <c r="AM75" s="10">
        <f>IF(AND(N75="ZM  ",J75+K75=0),0,IF(AND(A75="ZSNC",N75="ZL  ",J75&lt;=56,K75&lt;=56),0,IF(AND(A75="    ",N75="ZL  ",J75=150,K75=150),0,1)))</f>
        <v>0</v>
      </c>
      <c r="AN75" s="6">
        <f>IF(F75="S   ",0,(SUM(AI75:AM75)))</f>
        <v>0</v>
      </c>
      <c r="AP75" s="11">
        <f>IF(AND(N75="ZM  ",H75=0),0,IF(AND(A75="    ",N75="ZL  ",H75=0),0,IF(AND(A75="ZSNC",N75="ZL  ",H75=99.9),0,1)))</f>
        <v>0</v>
      </c>
      <c r="AQ75" s="12">
        <f>IF(AND(N75="ZM  ",L75="          "),0,IF(AND(A75="ZSNC",N75="ZL  ",L75=2),0,IF(AND(A75="    ",N75="ZL  ",L75=1),0,1)))</f>
        <v>0</v>
      </c>
      <c r="AR75" s="12">
        <f>IF(AND(N75="ZM  ",J75+K75=0),0,IF(AND(N75="ZL  ",J75-K75=0),0,1))</f>
        <v>0</v>
      </c>
      <c r="AS75" s="13">
        <f>IF(AND(N75="ZM  ",J75+K75=0),0,IF(AND(A75="ZSNC",N75="ZL  ",J75&lt;=56,K75&lt;=56),0,IF(AND(A75="    ",N75="ZL  ",J75=150,K75=150),0,1)))</f>
        <v>0</v>
      </c>
      <c r="AT75" s="6">
        <f>IF(F75="S   ",0,SUM(AP75:AS75))</f>
        <v>0</v>
      </c>
      <c r="AU75" s="7">
        <f t="shared" ca="1" si="9"/>
        <v>0</v>
      </c>
    </row>
    <row r="76" spans="1:47" x14ac:dyDescent="0.25">
      <c r="A76" s="15" t="s">
        <v>347</v>
      </c>
      <c r="B76" s="15">
        <v>4600002759</v>
      </c>
      <c r="C76" s="15">
        <v>60</v>
      </c>
      <c r="D76" s="17">
        <v>39834</v>
      </c>
      <c r="E76" s="17">
        <v>40185</v>
      </c>
      <c r="F76" s="18" t="s">
        <v>348</v>
      </c>
      <c r="G76" s="15" t="s">
        <v>120</v>
      </c>
      <c r="H76" s="15">
        <v>0</v>
      </c>
      <c r="I76" s="15" t="s">
        <v>114</v>
      </c>
      <c r="J76" s="15">
        <v>0</v>
      </c>
      <c r="K76" s="15">
        <v>0</v>
      </c>
      <c r="L76" s="15" t="s">
        <v>30</v>
      </c>
      <c r="M76" s="15">
        <v>2</v>
      </c>
      <c r="N76" s="15" t="s">
        <v>31</v>
      </c>
      <c r="O76" s="15">
        <v>40230</v>
      </c>
      <c r="P76" s="15" t="s">
        <v>27</v>
      </c>
      <c r="Q76" s="15" t="s">
        <v>27</v>
      </c>
      <c r="R76" s="15" t="s">
        <v>32</v>
      </c>
      <c r="S76" s="15">
        <v>240067</v>
      </c>
      <c r="T76" s="15" t="s">
        <v>57</v>
      </c>
      <c r="U76" s="15" t="s">
        <v>121</v>
      </c>
      <c r="V76" s="15">
        <v>4</v>
      </c>
      <c r="W76" s="15" t="s">
        <v>35</v>
      </c>
      <c r="X76" s="15">
        <v>4</v>
      </c>
      <c r="Y76" s="15" t="s">
        <v>35</v>
      </c>
      <c r="Z76" s="15">
        <v>4</v>
      </c>
      <c r="AA76" s="15" t="s">
        <v>35</v>
      </c>
      <c r="AB76" s="15">
        <v>4</v>
      </c>
      <c r="AC76" s="15" t="s">
        <v>35</v>
      </c>
      <c r="AD76" s="15">
        <f>IF(N76="ZM  ",V76-Z76,X76-Z76)</f>
        <v>0</v>
      </c>
      <c r="AE76" s="22">
        <f t="shared" ca="1" si="5"/>
        <v>0</v>
      </c>
      <c r="AF76" s="22">
        <f t="shared" ca="1" si="6"/>
        <v>13</v>
      </c>
      <c r="AG76" s="22">
        <f t="shared" ca="1" si="7"/>
        <v>0</v>
      </c>
      <c r="AH76" s="15" t="str">
        <f t="shared" ca="1" si="8"/>
        <v>ok</v>
      </c>
      <c r="AI76" s="8">
        <f ca="1">IF(AH76="ok",0,IF(AND(AH76="erreur clé ZSNC",A76="ZSNC"),0,1))</f>
        <v>0</v>
      </c>
      <c r="AJ76" s="9">
        <f>IF(AND(A76="ZSNC",N76="ZM  ",H76=0),0,IF(AND(A76="    ",N76="ZM  ",H76=0),0,IF(AND(A76="ZSNC",N76="ZL  ",H76=99.9),0,IF(AND(A76="    ",N76="ZL  ",H76=0),0,1))))</f>
        <v>0</v>
      </c>
      <c r="AK76" s="9">
        <f>IF(AND(A76="ZSNC",N76="ZM  ",L76="          "),0,IF(AND(A76="    ",N76="ZM  ",L76="          "),0,IF(AND(A76="ZSNC",N76="ZL  ",L76=1),0,IF(AND(A76="    ",N76="ZL  ",L76=2),0,1))))</f>
        <v>0</v>
      </c>
      <c r="AL76" s="9">
        <f>IF(AND(N76="ZM  ",J76+K76=0),0,IF(AND(N76="ZL  ",J76-K76=0),0,1))</f>
        <v>0</v>
      </c>
      <c r="AM76" s="10">
        <f>IF(AND(N76="ZM  ",J76+K76=0),0,IF(AND(A76="ZSNC",N76="ZL  ",J76&lt;=56,K76&lt;=56),0,IF(AND(A76="    ",N76="ZL  ",J76=150,K76=150),0,1)))</f>
        <v>0</v>
      </c>
      <c r="AN76" s="6">
        <f>IF(F76="S   ",0,(SUM(AI76:AM76)))</f>
        <v>0</v>
      </c>
      <c r="AP76" s="11">
        <f>IF(AND(N76="ZM  ",H76=0),0,IF(AND(A76="    ",N76="ZL  ",H76=0),0,IF(AND(A76="ZSNC",N76="ZL  ",H76=99.9),0,1)))</f>
        <v>0</v>
      </c>
      <c r="AQ76" s="12">
        <f>IF(AND(N76="ZM  ",L76="          "),0,IF(AND(A76="ZSNC",N76="ZL  ",L76=2),0,IF(AND(A76="    ",N76="ZL  ",L76=1),0,1)))</f>
        <v>0</v>
      </c>
      <c r="AR76" s="12">
        <f>IF(AND(N76="ZM  ",J76+K76=0),0,IF(AND(N76="ZL  ",J76-K76=0),0,1))</f>
        <v>0</v>
      </c>
      <c r="AS76" s="13">
        <f>IF(AND(N76="ZM  ",J76+K76=0),0,IF(AND(A76="ZSNC",N76="ZL  ",J76&lt;=56,K76&lt;=56),0,IF(AND(A76="    ",N76="ZL  ",J76=150,K76=150),0,1)))</f>
        <v>0</v>
      </c>
      <c r="AT76" s="6">
        <f>IF(F76="S   ",0,SUM(AP76:AS76))</f>
        <v>0</v>
      </c>
      <c r="AU76" s="7">
        <f t="shared" ca="1" si="9"/>
        <v>0</v>
      </c>
    </row>
    <row r="77" spans="1:47" x14ac:dyDescent="0.25">
      <c r="A77" s="15" t="s">
        <v>347</v>
      </c>
      <c r="B77" s="15">
        <v>4600002759</v>
      </c>
      <c r="C77" s="15">
        <v>70</v>
      </c>
      <c r="D77" s="17">
        <v>39834</v>
      </c>
      <c r="E77" s="17">
        <v>40400</v>
      </c>
      <c r="F77" s="18" t="s">
        <v>347</v>
      </c>
      <c r="G77" s="15" t="s">
        <v>113</v>
      </c>
      <c r="H77" s="15">
        <v>0</v>
      </c>
      <c r="I77" s="15" t="s">
        <v>122</v>
      </c>
      <c r="J77" s="15">
        <v>0</v>
      </c>
      <c r="K77" s="15">
        <v>0</v>
      </c>
      <c r="L77" s="15" t="s">
        <v>30</v>
      </c>
      <c r="M77" s="15">
        <v>2</v>
      </c>
      <c r="N77" s="15" t="s">
        <v>31</v>
      </c>
      <c r="O77" s="15">
        <v>40230</v>
      </c>
      <c r="P77" s="15" t="s">
        <v>27</v>
      </c>
      <c r="Q77" s="15" t="s">
        <v>27</v>
      </c>
      <c r="R77" s="15" t="s">
        <v>32</v>
      </c>
      <c r="S77" s="15">
        <v>240067</v>
      </c>
      <c r="T77" s="15" t="s">
        <v>57</v>
      </c>
      <c r="U77" s="15" t="s">
        <v>115</v>
      </c>
      <c r="V77" s="15">
        <v>105</v>
      </c>
      <c r="W77" s="15" t="s">
        <v>35</v>
      </c>
      <c r="X77" s="15">
        <v>90</v>
      </c>
      <c r="Y77" s="15" t="s">
        <v>35</v>
      </c>
      <c r="Z77" s="15">
        <v>90</v>
      </c>
      <c r="AA77" s="15" t="s">
        <v>35</v>
      </c>
      <c r="AB77" s="15">
        <v>90</v>
      </c>
      <c r="AC77" s="15" t="s">
        <v>35</v>
      </c>
      <c r="AD77" s="15">
        <f>IF(N77="ZM  ",V77-Z77,X77-Z77)</f>
        <v>15</v>
      </c>
      <c r="AE77" s="22">
        <f t="shared" ca="1" si="5"/>
        <v>0</v>
      </c>
      <c r="AF77" s="22">
        <f t="shared" ca="1" si="6"/>
        <v>13</v>
      </c>
      <c r="AG77" s="22">
        <f t="shared" ca="1" si="7"/>
        <v>0</v>
      </c>
      <c r="AH77" s="15" t="str">
        <f t="shared" ca="1" si="8"/>
        <v>ok</v>
      </c>
      <c r="AI77" s="8">
        <f ca="1">IF(AH77="ok",0,IF(AND(AH77="erreur clé ZSNC",A77="ZSNC"),0,1))</f>
        <v>0</v>
      </c>
      <c r="AJ77" s="9">
        <f>IF(AND(A77="ZSNC",N77="ZM  ",H77=0),0,IF(AND(A77="    ",N77="ZM  ",H77=0),0,IF(AND(A77="ZSNC",N77="ZL  ",H77=99.9),0,IF(AND(A77="    ",N77="ZL  ",H77=0),0,1))))</f>
        <v>0</v>
      </c>
      <c r="AK77" s="9">
        <f>IF(AND(A77="ZSNC",N77="ZM  ",L77="          "),0,IF(AND(A77="    ",N77="ZM  ",L77="          "),0,IF(AND(A77="ZSNC",N77="ZL  ",L77=1),0,IF(AND(A77="    ",N77="ZL  ",L77=2),0,1))))</f>
        <v>0</v>
      </c>
      <c r="AL77" s="9">
        <f>IF(AND(N77="ZM  ",J77+K77=0),0,IF(AND(N77="ZL  ",J77-K77=0),0,1))</f>
        <v>0</v>
      </c>
      <c r="AM77" s="10">
        <f>IF(AND(N77="ZM  ",J77+K77=0),0,IF(AND(A77="ZSNC",N77="ZL  ",J77&lt;=56,K77&lt;=56),0,IF(AND(A77="    ",N77="ZL  ",J77=150,K77=150),0,1)))</f>
        <v>0</v>
      </c>
      <c r="AN77" s="6">
        <f ca="1">IF(F77="S   ",0,(SUM(AI77:AM77)))</f>
        <v>0</v>
      </c>
      <c r="AP77" s="11">
        <f>IF(AND(N77="ZM  ",H77=0),0,IF(AND(A77="    ",N77="ZL  ",H77=0),0,IF(AND(A77="ZSNC",N77="ZL  ",H77=99.9),0,1)))</f>
        <v>0</v>
      </c>
      <c r="AQ77" s="12">
        <f>IF(AND(N77="ZM  ",L77="          "),0,IF(AND(A77="ZSNC",N77="ZL  ",L77=2),0,IF(AND(A77="    ",N77="ZL  ",L77=1),0,1)))</f>
        <v>0</v>
      </c>
      <c r="AR77" s="12">
        <f>IF(AND(N77="ZM  ",J77+K77=0),0,IF(AND(N77="ZL  ",J77-K77=0),0,1))</f>
        <v>0</v>
      </c>
      <c r="AS77" s="13">
        <f>IF(AND(N77="ZM  ",J77+K77=0),0,IF(AND(A77="ZSNC",N77="ZL  ",J77&lt;=56,K77&lt;=56),0,IF(AND(A77="    ",N77="ZL  ",J77=150,K77=150),0,1)))</f>
        <v>0</v>
      </c>
      <c r="AT77" s="6">
        <f>IF(F77="S   ",0,SUM(AP77:AS77))</f>
        <v>0</v>
      </c>
      <c r="AU77" s="7">
        <f t="shared" ca="1" si="9"/>
        <v>0</v>
      </c>
    </row>
    <row r="78" spans="1:47" x14ac:dyDescent="0.25">
      <c r="A78" s="15" t="s">
        <v>347</v>
      </c>
      <c r="B78" s="15">
        <v>4600002759</v>
      </c>
      <c r="C78" s="15">
        <v>80</v>
      </c>
      <c r="D78" s="17">
        <v>39834</v>
      </c>
      <c r="E78" s="17">
        <v>40400</v>
      </c>
      <c r="F78" s="18" t="s">
        <v>347</v>
      </c>
      <c r="G78" s="15" t="s">
        <v>116</v>
      </c>
      <c r="H78" s="15">
        <v>0</v>
      </c>
      <c r="I78" s="15" t="s">
        <v>122</v>
      </c>
      <c r="J78" s="15">
        <v>0</v>
      </c>
      <c r="K78" s="15">
        <v>0</v>
      </c>
      <c r="L78" s="15" t="s">
        <v>30</v>
      </c>
      <c r="M78" s="15">
        <v>2</v>
      </c>
      <c r="N78" s="15" t="s">
        <v>31</v>
      </c>
      <c r="O78" s="15">
        <v>40230</v>
      </c>
      <c r="P78" s="15" t="s">
        <v>27</v>
      </c>
      <c r="Q78" s="15" t="s">
        <v>27</v>
      </c>
      <c r="R78" s="15" t="s">
        <v>32</v>
      </c>
      <c r="S78" s="15">
        <v>240067</v>
      </c>
      <c r="T78" s="15" t="s">
        <v>57</v>
      </c>
      <c r="U78" s="15" t="s">
        <v>115</v>
      </c>
      <c r="V78" s="15">
        <v>90</v>
      </c>
      <c r="W78" s="15" t="s">
        <v>35</v>
      </c>
      <c r="X78" s="15">
        <v>80</v>
      </c>
      <c r="Y78" s="15" t="s">
        <v>35</v>
      </c>
      <c r="Z78" s="15">
        <v>80</v>
      </c>
      <c r="AA78" s="15" t="s">
        <v>35</v>
      </c>
      <c r="AB78" s="15">
        <v>80</v>
      </c>
      <c r="AC78" s="15" t="s">
        <v>35</v>
      </c>
      <c r="AD78" s="15">
        <f>IF(N78="ZM  ",V78-Z78,X78-Z78)</f>
        <v>10</v>
      </c>
      <c r="AE78" s="22">
        <f t="shared" ca="1" si="5"/>
        <v>0</v>
      </c>
      <c r="AF78" s="22">
        <f t="shared" ca="1" si="6"/>
        <v>13</v>
      </c>
      <c r="AG78" s="22">
        <f t="shared" ca="1" si="7"/>
        <v>0</v>
      </c>
      <c r="AH78" s="15" t="str">
        <f t="shared" ca="1" si="8"/>
        <v>ok</v>
      </c>
      <c r="AI78" s="8">
        <f ca="1">IF(AH78="ok",0,IF(AND(AH78="erreur clé ZSNC",A78="ZSNC"),0,1))</f>
        <v>0</v>
      </c>
      <c r="AJ78" s="9">
        <f>IF(AND(A78="ZSNC",N78="ZM  ",H78=0),0,IF(AND(A78="    ",N78="ZM  ",H78=0),0,IF(AND(A78="ZSNC",N78="ZL  ",H78=99.9),0,IF(AND(A78="    ",N78="ZL  ",H78=0),0,1))))</f>
        <v>0</v>
      </c>
      <c r="AK78" s="9">
        <f>IF(AND(A78="ZSNC",N78="ZM  ",L78="          "),0,IF(AND(A78="    ",N78="ZM  ",L78="          "),0,IF(AND(A78="ZSNC",N78="ZL  ",L78=1),0,IF(AND(A78="    ",N78="ZL  ",L78=2),0,1))))</f>
        <v>0</v>
      </c>
      <c r="AL78" s="9">
        <f>IF(AND(N78="ZM  ",J78+K78=0),0,IF(AND(N78="ZL  ",J78-K78=0),0,1))</f>
        <v>0</v>
      </c>
      <c r="AM78" s="10">
        <f>IF(AND(N78="ZM  ",J78+K78=0),0,IF(AND(A78="ZSNC",N78="ZL  ",J78&lt;=56,K78&lt;=56),0,IF(AND(A78="    ",N78="ZL  ",J78=150,K78=150),0,1)))</f>
        <v>0</v>
      </c>
      <c r="AN78" s="6">
        <f ca="1">IF(F78="S   ",0,(SUM(AI78:AM78)))</f>
        <v>0</v>
      </c>
      <c r="AP78" s="11">
        <f>IF(AND(N78="ZM  ",H78=0),0,IF(AND(A78="    ",N78="ZL  ",H78=0),0,IF(AND(A78="ZSNC",N78="ZL  ",H78=99.9),0,1)))</f>
        <v>0</v>
      </c>
      <c r="AQ78" s="12">
        <f>IF(AND(N78="ZM  ",L78="          "),0,IF(AND(A78="ZSNC",N78="ZL  ",L78=2),0,IF(AND(A78="    ",N78="ZL  ",L78=1),0,1)))</f>
        <v>0</v>
      </c>
      <c r="AR78" s="12">
        <f>IF(AND(N78="ZM  ",J78+K78=0),0,IF(AND(N78="ZL  ",J78-K78=0),0,1))</f>
        <v>0</v>
      </c>
      <c r="AS78" s="13">
        <f>IF(AND(N78="ZM  ",J78+K78=0),0,IF(AND(A78="ZSNC",N78="ZL  ",J78&lt;=56,K78&lt;=56),0,IF(AND(A78="    ",N78="ZL  ",J78=150,K78=150),0,1)))</f>
        <v>0</v>
      </c>
      <c r="AT78" s="6">
        <f>IF(F78="S   ",0,SUM(AP78:AS78))</f>
        <v>0</v>
      </c>
      <c r="AU78" s="7">
        <f t="shared" ca="1" si="9"/>
        <v>0</v>
      </c>
    </row>
    <row r="79" spans="1:47" x14ac:dyDescent="0.25">
      <c r="A79" s="15" t="s">
        <v>347</v>
      </c>
      <c r="B79" s="15">
        <v>4600002759</v>
      </c>
      <c r="C79" s="15">
        <v>90</v>
      </c>
      <c r="D79" s="17">
        <v>39834</v>
      </c>
      <c r="E79" s="17">
        <v>40400</v>
      </c>
      <c r="F79" s="18" t="s">
        <v>347</v>
      </c>
      <c r="G79" s="15" t="s">
        <v>117</v>
      </c>
      <c r="H79" s="15">
        <v>0</v>
      </c>
      <c r="I79" s="15" t="s">
        <v>122</v>
      </c>
      <c r="J79" s="15">
        <v>0</v>
      </c>
      <c r="K79" s="15">
        <v>0</v>
      </c>
      <c r="L79" s="15" t="s">
        <v>30</v>
      </c>
      <c r="M79" s="15">
        <v>2</v>
      </c>
      <c r="N79" s="15" t="s">
        <v>31</v>
      </c>
      <c r="O79" s="15">
        <v>40230</v>
      </c>
      <c r="P79" s="15" t="s">
        <v>27</v>
      </c>
      <c r="Q79" s="15" t="s">
        <v>27</v>
      </c>
      <c r="R79" s="15" t="s">
        <v>32</v>
      </c>
      <c r="S79" s="15">
        <v>240067</v>
      </c>
      <c r="T79" s="15" t="s">
        <v>57</v>
      </c>
      <c r="U79" s="15" t="s">
        <v>115</v>
      </c>
      <c r="V79" s="15">
        <v>21</v>
      </c>
      <c r="W79" s="15" t="s">
        <v>35</v>
      </c>
      <c r="X79" s="15">
        <v>18</v>
      </c>
      <c r="Y79" s="15" t="s">
        <v>35</v>
      </c>
      <c r="Z79" s="15">
        <v>18</v>
      </c>
      <c r="AA79" s="15" t="s">
        <v>35</v>
      </c>
      <c r="AB79" s="15">
        <v>18</v>
      </c>
      <c r="AC79" s="15" t="s">
        <v>35</v>
      </c>
      <c r="AD79" s="15">
        <f>IF(N79="ZM  ",V79-Z79,X79-Z79)</f>
        <v>3</v>
      </c>
      <c r="AE79" s="22">
        <f t="shared" ca="1" si="5"/>
        <v>0</v>
      </c>
      <c r="AF79" s="22">
        <f t="shared" ca="1" si="6"/>
        <v>13</v>
      </c>
      <c r="AG79" s="22">
        <f t="shared" ca="1" si="7"/>
        <v>0</v>
      </c>
      <c r="AH79" s="15" t="str">
        <f t="shared" ca="1" si="8"/>
        <v>ok</v>
      </c>
      <c r="AI79" s="8">
        <f ca="1">IF(AH79="ok",0,IF(AND(AH79="erreur clé ZSNC",A79="ZSNC"),0,1))</f>
        <v>0</v>
      </c>
      <c r="AJ79" s="9">
        <f>IF(AND(A79="ZSNC",N79="ZM  ",H79=0),0,IF(AND(A79="    ",N79="ZM  ",H79=0),0,IF(AND(A79="ZSNC",N79="ZL  ",H79=99.9),0,IF(AND(A79="    ",N79="ZL  ",H79=0),0,1))))</f>
        <v>0</v>
      </c>
      <c r="AK79" s="9">
        <f>IF(AND(A79="ZSNC",N79="ZM  ",L79="          "),0,IF(AND(A79="    ",N79="ZM  ",L79="          "),0,IF(AND(A79="ZSNC",N79="ZL  ",L79=1),0,IF(AND(A79="    ",N79="ZL  ",L79=2),0,1))))</f>
        <v>0</v>
      </c>
      <c r="AL79" s="9">
        <f>IF(AND(N79="ZM  ",J79+K79=0),0,IF(AND(N79="ZL  ",J79-K79=0),0,1))</f>
        <v>0</v>
      </c>
      <c r="AM79" s="10">
        <f>IF(AND(N79="ZM  ",J79+K79=0),0,IF(AND(A79="ZSNC",N79="ZL  ",J79&lt;=56,K79&lt;=56),0,IF(AND(A79="    ",N79="ZL  ",J79=150,K79=150),0,1)))</f>
        <v>0</v>
      </c>
      <c r="AN79" s="6">
        <f ca="1">IF(F79="S   ",0,(SUM(AI79:AM79)))</f>
        <v>0</v>
      </c>
      <c r="AP79" s="11">
        <f>IF(AND(N79="ZM  ",H79=0),0,IF(AND(A79="    ",N79="ZL  ",H79=0),0,IF(AND(A79="ZSNC",N79="ZL  ",H79=99.9),0,1)))</f>
        <v>0</v>
      </c>
      <c r="AQ79" s="12">
        <f>IF(AND(N79="ZM  ",L79="          "),0,IF(AND(A79="ZSNC",N79="ZL  ",L79=2),0,IF(AND(A79="    ",N79="ZL  ",L79=1),0,1)))</f>
        <v>0</v>
      </c>
      <c r="AR79" s="12">
        <f>IF(AND(N79="ZM  ",J79+K79=0),0,IF(AND(N79="ZL  ",J79-K79=0),0,1))</f>
        <v>0</v>
      </c>
      <c r="AS79" s="13">
        <f>IF(AND(N79="ZM  ",J79+K79=0),0,IF(AND(A79="ZSNC",N79="ZL  ",J79&lt;=56,K79&lt;=56),0,IF(AND(A79="    ",N79="ZL  ",J79=150,K79=150),0,1)))</f>
        <v>0</v>
      </c>
      <c r="AT79" s="6">
        <f>IF(F79="S   ",0,SUM(AP79:AS79))</f>
        <v>0</v>
      </c>
      <c r="AU79" s="7">
        <f t="shared" ca="1" si="9"/>
        <v>0</v>
      </c>
    </row>
    <row r="80" spans="1:47" x14ac:dyDescent="0.25">
      <c r="A80" s="15" t="s">
        <v>347</v>
      </c>
      <c r="B80" s="15">
        <v>4600002759</v>
      </c>
      <c r="C80" s="15">
        <v>100</v>
      </c>
      <c r="D80" s="17">
        <v>39834</v>
      </c>
      <c r="E80" s="17">
        <v>40400</v>
      </c>
      <c r="F80" s="18" t="s">
        <v>347</v>
      </c>
      <c r="G80" s="15" t="s">
        <v>118</v>
      </c>
      <c r="H80" s="15">
        <v>0</v>
      </c>
      <c r="I80" s="15" t="s">
        <v>122</v>
      </c>
      <c r="J80" s="15">
        <v>0</v>
      </c>
      <c r="K80" s="15">
        <v>0</v>
      </c>
      <c r="L80" s="15" t="s">
        <v>30</v>
      </c>
      <c r="M80" s="15">
        <v>2</v>
      </c>
      <c r="N80" s="15" t="s">
        <v>31</v>
      </c>
      <c r="O80" s="15">
        <v>40230</v>
      </c>
      <c r="P80" s="15" t="s">
        <v>27</v>
      </c>
      <c r="Q80" s="15" t="s">
        <v>27</v>
      </c>
      <c r="R80" s="15" t="s">
        <v>32</v>
      </c>
      <c r="S80" s="15">
        <v>240067</v>
      </c>
      <c r="T80" s="15" t="s">
        <v>57</v>
      </c>
      <c r="U80" s="15" t="s">
        <v>115</v>
      </c>
      <c r="V80" s="15">
        <v>20</v>
      </c>
      <c r="W80" s="15" t="s">
        <v>35</v>
      </c>
      <c r="X80" s="15">
        <v>17</v>
      </c>
      <c r="Y80" s="15" t="s">
        <v>35</v>
      </c>
      <c r="Z80" s="15">
        <v>17</v>
      </c>
      <c r="AA80" s="15" t="s">
        <v>35</v>
      </c>
      <c r="AB80" s="15">
        <v>17</v>
      </c>
      <c r="AC80" s="15" t="s">
        <v>35</v>
      </c>
      <c r="AD80" s="15">
        <f>IF(N80="ZM  ",V80-Z80,X80-Z80)</f>
        <v>3</v>
      </c>
      <c r="AE80" s="22">
        <f t="shared" ca="1" si="5"/>
        <v>0</v>
      </c>
      <c r="AF80" s="22">
        <f t="shared" ca="1" si="6"/>
        <v>13</v>
      </c>
      <c r="AG80" s="22">
        <f t="shared" ca="1" si="7"/>
        <v>0</v>
      </c>
      <c r="AH80" s="15" t="str">
        <f t="shared" ca="1" si="8"/>
        <v>ok</v>
      </c>
      <c r="AI80" s="8">
        <f ca="1">IF(AH80="ok",0,IF(AND(AH80="erreur clé ZSNC",A80="ZSNC"),0,1))</f>
        <v>0</v>
      </c>
      <c r="AJ80" s="9">
        <f>IF(AND(A80="ZSNC",N80="ZM  ",H80=0),0,IF(AND(A80="    ",N80="ZM  ",H80=0),0,IF(AND(A80="ZSNC",N80="ZL  ",H80=99.9),0,IF(AND(A80="    ",N80="ZL  ",H80=0),0,1))))</f>
        <v>0</v>
      </c>
      <c r="AK80" s="9">
        <f>IF(AND(A80="ZSNC",N80="ZM  ",L80="          "),0,IF(AND(A80="    ",N80="ZM  ",L80="          "),0,IF(AND(A80="ZSNC",N80="ZL  ",L80=1),0,IF(AND(A80="    ",N80="ZL  ",L80=2),0,1))))</f>
        <v>0</v>
      </c>
      <c r="AL80" s="9">
        <f>IF(AND(N80="ZM  ",J80+K80=0),0,IF(AND(N80="ZL  ",J80-K80=0),0,1))</f>
        <v>0</v>
      </c>
      <c r="AM80" s="10">
        <f>IF(AND(N80="ZM  ",J80+K80=0),0,IF(AND(A80="ZSNC",N80="ZL  ",J80&lt;=56,K80&lt;=56),0,IF(AND(A80="    ",N80="ZL  ",J80=150,K80=150),0,1)))</f>
        <v>0</v>
      </c>
      <c r="AN80" s="6">
        <f ca="1">IF(F80="S   ",0,(SUM(AI80:AM80)))</f>
        <v>0</v>
      </c>
      <c r="AP80" s="11">
        <f>IF(AND(N80="ZM  ",H80=0),0,IF(AND(A80="    ",N80="ZL  ",H80=0),0,IF(AND(A80="ZSNC",N80="ZL  ",H80=99.9),0,1)))</f>
        <v>0</v>
      </c>
      <c r="AQ80" s="12">
        <f>IF(AND(N80="ZM  ",L80="          "),0,IF(AND(A80="ZSNC",N80="ZL  ",L80=2),0,IF(AND(A80="    ",N80="ZL  ",L80=1),0,1)))</f>
        <v>0</v>
      </c>
      <c r="AR80" s="12">
        <f>IF(AND(N80="ZM  ",J80+K80=0),0,IF(AND(N80="ZL  ",J80-K80=0),0,1))</f>
        <v>0</v>
      </c>
      <c r="AS80" s="13">
        <f>IF(AND(N80="ZM  ",J80+K80=0),0,IF(AND(A80="ZSNC",N80="ZL  ",J80&lt;=56,K80&lt;=56),0,IF(AND(A80="    ",N80="ZL  ",J80=150,K80=150),0,1)))</f>
        <v>0</v>
      </c>
      <c r="AT80" s="6">
        <f>IF(F80="S   ",0,SUM(AP80:AS80))</f>
        <v>0</v>
      </c>
      <c r="AU80" s="7">
        <f t="shared" ca="1" si="9"/>
        <v>0</v>
      </c>
    </row>
    <row r="81" spans="1:47" x14ac:dyDescent="0.25">
      <c r="A81" s="15" t="s">
        <v>347</v>
      </c>
      <c r="B81" s="15">
        <v>4600002759</v>
      </c>
      <c r="C81" s="15">
        <v>110</v>
      </c>
      <c r="D81" s="17">
        <v>39834</v>
      </c>
      <c r="E81" s="17">
        <v>40400</v>
      </c>
      <c r="F81" s="18" t="s">
        <v>347</v>
      </c>
      <c r="G81" s="15" t="s">
        <v>119</v>
      </c>
      <c r="H81" s="15">
        <v>0</v>
      </c>
      <c r="I81" s="15" t="s">
        <v>122</v>
      </c>
      <c r="J81" s="15">
        <v>0</v>
      </c>
      <c r="K81" s="15">
        <v>0</v>
      </c>
      <c r="L81" s="15" t="s">
        <v>30</v>
      </c>
      <c r="M81" s="15">
        <v>2</v>
      </c>
      <c r="N81" s="15" t="s">
        <v>31</v>
      </c>
      <c r="O81" s="15">
        <v>40230</v>
      </c>
      <c r="P81" s="15" t="s">
        <v>27</v>
      </c>
      <c r="Q81" s="15" t="s">
        <v>27</v>
      </c>
      <c r="R81" s="15" t="s">
        <v>32</v>
      </c>
      <c r="S81" s="15">
        <v>240067</v>
      </c>
      <c r="T81" s="15" t="s">
        <v>57</v>
      </c>
      <c r="U81" s="15" t="s">
        <v>115</v>
      </c>
      <c r="V81" s="15">
        <v>19</v>
      </c>
      <c r="W81" s="15" t="s">
        <v>35</v>
      </c>
      <c r="X81" s="15">
        <v>17</v>
      </c>
      <c r="Y81" s="15" t="s">
        <v>35</v>
      </c>
      <c r="Z81" s="15">
        <v>17</v>
      </c>
      <c r="AA81" s="15" t="s">
        <v>35</v>
      </c>
      <c r="AB81" s="15">
        <v>17</v>
      </c>
      <c r="AC81" s="15" t="s">
        <v>35</v>
      </c>
      <c r="AD81" s="15">
        <f>IF(N81="ZM  ",V81-Z81,X81-Z81)</f>
        <v>2</v>
      </c>
      <c r="AE81" s="22">
        <f t="shared" ca="1" si="5"/>
        <v>0</v>
      </c>
      <c r="AF81" s="22">
        <f t="shared" ca="1" si="6"/>
        <v>13</v>
      </c>
      <c r="AG81" s="22">
        <f t="shared" ca="1" si="7"/>
        <v>0</v>
      </c>
      <c r="AH81" s="15" t="str">
        <f t="shared" ca="1" si="8"/>
        <v>ok</v>
      </c>
      <c r="AI81" s="8">
        <f ca="1">IF(AH81="ok",0,IF(AND(AH81="erreur clé ZSNC",A81="ZSNC"),0,1))</f>
        <v>0</v>
      </c>
      <c r="AJ81" s="9">
        <f>IF(AND(A81="ZSNC",N81="ZM  ",H81=0),0,IF(AND(A81="    ",N81="ZM  ",H81=0),0,IF(AND(A81="ZSNC",N81="ZL  ",H81=99.9),0,IF(AND(A81="    ",N81="ZL  ",H81=0),0,1))))</f>
        <v>0</v>
      </c>
      <c r="AK81" s="9">
        <f>IF(AND(A81="ZSNC",N81="ZM  ",L81="          "),0,IF(AND(A81="    ",N81="ZM  ",L81="          "),0,IF(AND(A81="ZSNC",N81="ZL  ",L81=1),0,IF(AND(A81="    ",N81="ZL  ",L81=2),0,1))))</f>
        <v>0</v>
      </c>
      <c r="AL81" s="9">
        <f>IF(AND(N81="ZM  ",J81+K81=0),0,IF(AND(N81="ZL  ",J81-K81=0),0,1))</f>
        <v>0</v>
      </c>
      <c r="AM81" s="10">
        <f>IF(AND(N81="ZM  ",J81+K81=0),0,IF(AND(A81="ZSNC",N81="ZL  ",J81&lt;=56,K81&lt;=56),0,IF(AND(A81="    ",N81="ZL  ",J81=150,K81=150),0,1)))</f>
        <v>0</v>
      </c>
      <c r="AN81" s="6">
        <f ca="1">IF(F81="S   ",0,(SUM(AI81:AM81)))</f>
        <v>0</v>
      </c>
      <c r="AP81" s="11">
        <f>IF(AND(N81="ZM  ",H81=0),0,IF(AND(A81="    ",N81="ZL  ",H81=0),0,IF(AND(A81="ZSNC",N81="ZL  ",H81=99.9),0,1)))</f>
        <v>0</v>
      </c>
      <c r="AQ81" s="12">
        <f>IF(AND(N81="ZM  ",L81="          "),0,IF(AND(A81="ZSNC",N81="ZL  ",L81=2),0,IF(AND(A81="    ",N81="ZL  ",L81=1),0,1)))</f>
        <v>0</v>
      </c>
      <c r="AR81" s="12">
        <f>IF(AND(N81="ZM  ",J81+K81=0),0,IF(AND(N81="ZL  ",J81-K81=0),0,1))</f>
        <v>0</v>
      </c>
      <c r="AS81" s="13">
        <f>IF(AND(N81="ZM  ",J81+K81=0),0,IF(AND(A81="ZSNC",N81="ZL  ",J81&lt;=56,K81&lt;=56),0,IF(AND(A81="    ",N81="ZL  ",J81=150,K81=150),0,1)))</f>
        <v>0</v>
      </c>
      <c r="AT81" s="6">
        <f>IF(F81="S   ",0,SUM(AP81:AS81))</f>
        <v>0</v>
      </c>
      <c r="AU81" s="7">
        <f t="shared" ca="1" si="9"/>
        <v>0</v>
      </c>
    </row>
    <row r="82" spans="1:47" x14ac:dyDescent="0.25">
      <c r="A82" s="15" t="s">
        <v>347</v>
      </c>
      <c r="B82" s="15">
        <v>4600002759</v>
      </c>
      <c r="C82" s="15">
        <v>120</v>
      </c>
      <c r="D82" s="17">
        <v>39834</v>
      </c>
      <c r="E82" s="17">
        <v>40400</v>
      </c>
      <c r="F82" s="18" t="s">
        <v>347</v>
      </c>
      <c r="G82" s="15" t="s">
        <v>120</v>
      </c>
      <c r="H82" s="15">
        <v>0</v>
      </c>
      <c r="I82" s="15" t="s">
        <v>122</v>
      </c>
      <c r="J82" s="15">
        <v>0</v>
      </c>
      <c r="K82" s="15">
        <v>0</v>
      </c>
      <c r="L82" s="15" t="s">
        <v>30</v>
      </c>
      <c r="M82" s="15">
        <v>2</v>
      </c>
      <c r="N82" s="15" t="s">
        <v>31</v>
      </c>
      <c r="O82" s="15">
        <v>40230</v>
      </c>
      <c r="P82" s="15" t="s">
        <v>27</v>
      </c>
      <c r="Q82" s="15" t="s">
        <v>27</v>
      </c>
      <c r="R82" s="15" t="s">
        <v>32</v>
      </c>
      <c r="S82" s="15">
        <v>240067</v>
      </c>
      <c r="T82" s="15" t="s">
        <v>57</v>
      </c>
      <c r="U82" s="15" t="s">
        <v>121</v>
      </c>
      <c r="V82" s="15">
        <v>21</v>
      </c>
      <c r="W82" s="15" t="s">
        <v>35</v>
      </c>
      <c r="X82" s="15">
        <v>4</v>
      </c>
      <c r="Y82" s="15" t="s">
        <v>35</v>
      </c>
      <c r="Z82" s="15">
        <v>4</v>
      </c>
      <c r="AA82" s="15" t="s">
        <v>35</v>
      </c>
      <c r="AB82" s="15">
        <v>4</v>
      </c>
      <c r="AC82" s="15" t="s">
        <v>35</v>
      </c>
      <c r="AD82" s="15">
        <f>IF(N82="ZM  ",V82-Z82,X82-Z82)</f>
        <v>17</v>
      </c>
      <c r="AE82" s="22">
        <f t="shared" ca="1" si="5"/>
        <v>0</v>
      </c>
      <c r="AF82" s="22">
        <f t="shared" ca="1" si="6"/>
        <v>13</v>
      </c>
      <c r="AG82" s="22">
        <f t="shared" ca="1" si="7"/>
        <v>0</v>
      </c>
      <c r="AH82" s="15" t="str">
        <f t="shared" ca="1" si="8"/>
        <v>ok</v>
      </c>
      <c r="AI82" s="8">
        <f ca="1">IF(AH82="ok",0,IF(AND(AH82="erreur clé ZSNC",A82="ZSNC"),0,1))</f>
        <v>0</v>
      </c>
      <c r="AJ82" s="9">
        <f>IF(AND(A82="ZSNC",N82="ZM  ",H82=0),0,IF(AND(A82="    ",N82="ZM  ",H82=0),0,IF(AND(A82="ZSNC",N82="ZL  ",H82=99.9),0,IF(AND(A82="    ",N82="ZL  ",H82=0),0,1))))</f>
        <v>0</v>
      </c>
      <c r="AK82" s="9">
        <f>IF(AND(A82="ZSNC",N82="ZM  ",L82="          "),0,IF(AND(A82="    ",N82="ZM  ",L82="          "),0,IF(AND(A82="ZSNC",N82="ZL  ",L82=1),0,IF(AND(A82="    ",N82="ZL  ",L82=2),0,1))))</f>
        <v>0</v>
      </c>
      <c r="AL82" s="9">
        <f>IF(AND(N82="ZM  ",J82+K82=0),0,IF(AND(N82="ZL  ",J82-K82=0),0,1))</f>
        <v>0</v>
      </c>
      <c r="AM82" s="10">
        <f>IF(AND(N82="ZM  ",J82+K82=0),0,IF(AND(A82="ZSNC",N82="ZL  ",J82&lt;=56,K82&lt;=56),0,IF(AND(A82="    ",N82="ZL  ",J82=150,K82=150),0,1)))</f>
        <v>0</v>
      </c>
      <c r="AN82" s="6">
        <f ca="1">IF(F82="S   ",0,(SUM(AI82:AM82)))</f>
        <v>0</v>
      </c>
      <c r="AP82" s="11">
        <f>IF(AND(N82="ZM  ",H82=0),0,IF(AND(A82="    ",N82="ZL  ",H82=0),0,IF(AND(A82="ZSNC",N82="ZL  ",H82=99.9),0,1)))</f>
        <v>0</v>
      </c>
      <c r="AQ82" s="12">
        <f>IF(AND(N82="ZM  ",L82="          "),0,IF(AND(A82="ZSNC",N82="ZL  ",L82=2),0,IF(AND(A82="    ",N82="ZL  ",L82=1),0,1)))</f>
        <v>0</v>
      </c>
      <c r="AR82" s="12">
        <f>IF(AND(N82="ZM  ",J82+K82=0),0,IF(AND(N82="ZL  ",J82-K82=0),0,1))</f>
        <v>0</v>
      </c>
      <c r="AS82" s="13">
        <f>IF(AND(N82="ZM  ",J82+K82=0),0,IF(AND(A82="ZSNC",N82="ZL  ",J82&lt;=56,K82&lt;=56),0,IF(AND(A82="    ",N82="ZL  ",J82=150,K82=150),0,1)))</f>
        <v>0</v>
      </c>
      <c r="AT82" s="6">
        <f>IF(F82="S   ",0,SUM(AP82:AS82))</f>
        <v>0</v>
      </c>
      <c r="AU82" s="7">
        <f t="shared" ca="1" si="9"/>
        <v>0</v>
      </c>
    </row>
    <row r="83" spans="1:47" x14ac:dyDescent="0.25">
      <c r="A83" s="15" t="s">
        <v>347</v>
      </c>
      <c r="B83" s="15">
        <v>4600002759</v>
      </c>
      <c r="C83" s="15">
        <v>130</v>
      </c>
      <c r="D83" s="17">
        <v>39834</v>
      </c>
      <c r="E83" s="17">
        <v>40400</v>
      </c>
      <c r="F83" s="18" t="s">
        <v>347</v>
      </c>
      <c r="G83" s="15">
        <v>790</v>
      </c>
      <c r="H83" s="15">
        <v>0</v>
      </c>
      <c r="I83" s="15" t="s">
        <v>122</v>
      </c>
      <c r="J83" s="15">
        <v>0</v>
      </c>
      <c r="K83" s="15">
        <v>0</v>
      </c>
      <c r="L83" s="15" t="s">
        <v>30</v>
      </c>
      <c r="M83" s="15">
        <v>2</v>
      </c>
      <c r="N83" s="15" t="s">
        <v>31</v>
      </c>
      <c r="O83" s="15">
        <v>40230</v>
      </c>
      <c r="P83" s="15" t="s">
        <v>27</v>
      </c>
      <c r="Q83" s="15" t="s">
        <v>27</v>
      </c>
      <c r="R83" s="15" t="s">
        <v>32</v>
      </c>
      <c r="S83" s="15" t="s">
        <v>123</v>
      </c>
      <c r="T83" s="15" t="s">
        <v>57</v>
      </c>
      <c r="U83" s="15" t="s">
        <v>38</v>
      </c>
      <c r="V83" s="15">
        <v>1</v>
      </c>
      <c r="W83" s="15" t="s">
        <v>35</v>
      </c>
      <c r="X83" s="15">
        <v>1</v>
      </c>
      <c r="Y83" s="15" t="s">
        <v>35</v>
      </c>
      <c r="Z83" s="15">
        <v>1</v>
      </c>
      <c r="AA83" s="15" t="s">
        <v>35</v>
      </c>
      <c r="AB83" s="15">
        <v>1</v>
      </c>
      <c r="AC83" s="15" t="s">
        <v>35</v>
      </c>
      <c r="AD83" s="15">
        <f>IF(N83="ZM  ",V83-Z83,X83-Z83)</f>
        <v>0</v>
      </c>
      <c r="AE83" s="22">
        <f t="shared" ca="1" si="5"/>
        <v>0</v>
      </c>
      <c r="AF83" s="22">
        <f t="shared" ca="1" si="6"/>
        <v>13</v>
      </c>
      <c r="AG83" s="22">
        <f t="shared" ca="1" si="7"/>
        <v>0</v>
      </c>
      <c r="AH83" s="15" t="str">
        <f t="shared" ca="1" si="8"/>
        <v>ok</v>
      </c>
      <c r="AI83" s="8">
        <f ca="1">IF(AH83="ok",0,IF(AND(AH83="erreur clé ZSNC",A83="ZSNC"),0,1))</f>
        <v>0</v>
      </c>
      <c r="AJ83" s="9">
        <f>IF(AND(A83="ZSNC",N83="ZM  ",H83=0),0,IF(AND(A83="    ",N83="ZM  ",H83=0),0,IF(AND(A83="ZSNC",N83="ZL  ",H83=99.9),0,IF(AND(A83="    ",N83="ZL  ",H83=0),0,1))))</f>
        <v>0</v>
      </c>
      <c r="AK83" s="9">
        <f>IF(AND(A83="ZSNC",N83="ZM  ",L83="          "),0,IF(AND(A83="    ",N83="ZM  ",L83="          "),0,IF(AND(A83="ZSNC",N83="ZL  ",L83=1),0,IF(AND(A83="    ",N83="ZL  ",L83=2),0,1))))</f>
        <v>0</v>
      </c>
      <c r="AL83" s="9">
        <f>IF(AND(N83="ZM  ",J83+K83=0),0,IF(AND(N83="ZL  ",J83-K83=0),0,1))</f>
        <v>0</v>
      </c>
      <c r="AM83" s="10">
        <f>IF(AND(N83="ZM  ",J83+K83=0),0,IF(AND(A83="ZSNC",N83="ZL  ",J83&lt;=56,K83&lt;=56),0,IF(AND(A83="    ",N83="ZL  ",J83=150,K83=150),0,1)))</f>
        <v>0</v>
      </c>
      <c r="AN83" s="6">
        <f ca="1">IF(F83="S   ",0,(SUM(AI83:AM83)))</f>
        <v>0</v>
      </c>
      <c r="AP83" s="11">
        <f>IF(AND(N83="ZM  ",H83=0),0,IF(AND(A83="    ",N83="ZL  ",H83=0),0,IF(AND(A83="ZSNC",N83="ZL  ",H83=99.9),0,1)))</f>
        <v>0</v>
      </c>
      <c r="AQ83" s="12">
        <f>IF(AND(N83="ZM  ",L83="          "),0,IF(AND(A83="ZSNC",N83="ZL  ",L83=2),0,IF(AND(A83="    ",N83="ZL  ",L83=1),0,1)))</f>
        <v>0</v>
      </c>
      <c r="AR83" s="12">
        <f>IF(AND(N83="ZM  ",J83+K83=0),0,IF(AND(N83="ZL  ",J83-K83=0),0,1))</f>
        <v>0</v>
      </c>
      <c r="AS83" s="13">
        <f>IF(AND(N83="ZM  ",J83+K83=0),0,IF(AND(A83="ZSNC",N83="ZL  ",J83&lt;=56,K83&lt;=56),0,IF(AND(A83="    ",N83="ZL  ",J83=150,K83=150),0,1)))</f>
        <v>0</v>
      </c>
      <c r="AT83" s="6">
        <f>IF(F83="S   ",0,SUM(AP83:AS83))</f>
        <v>0</v>
      </c>
      <c r="AU83" s="7">
        <f t="shared" ca="1" si="9"/>
        <v>0</v>
      </c>
    </row>
    <row r="84" spans="1:47" x14ac:dyDescent="0.25">
      <c r="A84" s="15" t="s">
        <v>347</v>
      </c>
      <c r="B84" s="15">
        <v>4600002760</v>
      </c>
      <c r="C84" s="15">
        <v>10</v>
      </c>
      <c r="D84" s="17">
        <v>39834</v>
      </c>
      <c r="E84" s="17">
        <v>40266</v>
      </c>
      <c r="F84" s="18" t="s">
        <v>347</v>
      </c>
      <c r="G84" s="15" t="s">
        <v>124</v>
      </c>
      <c r="H84" s="15">
        <v>0</v>
      </c>
      <c r="I84" s="15" t="s">
        <v>125</v>
      </c>
      <c r="J84" s="15">
        <v>0</v>
      </c>
      <c r="K84" s="15">
        <v>0</v>
      </c>
      <c r="L84" s="15" t="s">
        <v>30</v>
      </c>
      <c r="M84" s="15">
        <v>2</v>
      </c>
      <c r="N84" s="15" t="s">
        <v>31</v>
      </c>
      <c r="O84" s="15">
        <v>40230</v>
      </c>
      <c r="P84" s="15" t="s">
        <v>27</v>
      </c>
      <c r="Q84" s="15" t="s">
        <v>27</v>
      </c>
      <c r="R84" s="15" t="s">
        <v>32</v>
      </c>
      <c r="S84" s="15">
        <v>240067</v>
      </c>
      <c r="T84" s="15" t="s">
        <v>57</v>
      </c>
      <c r="U84" s="15" t="s">
        <v>115</v>
      </c>
      <c r="V84" s="15">
        <v>25</v>
      </c>
      <c r="W84" s="15" t="s">
        <v>35</v>
      </c>
      <c r="X84" s="15">
        <v>25</v>
      </c>
      <c r="Y84" s="15" t="s">
        <v>35</v>
      </c>
      <c r="Z84" s="15">
        <v>25</v>
      </c>
      <c r="AA84" s="15" t="s">
        <v>35</v>
      </c>
      <c r="AB84" s="15">
        <v>25</v>
      </c>
      <c r="AC84" s="15" t="s">
        <v>35</v>
      </c>
      <c r="AD84" s="15">
        <f>IF(N84="ZM  ",V84-Z84,X84-Z84)</f>
        <v>0</v>
      </c>
      <c r="AE84" s="22">
        <f t="shared" ca="1" si="5"/>
        <v>0</v>
      </c>
      <c r="AF84" s="22">
        <f t="shared" ca="1" si="6"/>
        <v>6</v>
      </c>
      <c r="AG84" s="22">
        <f t="shared" ca="1" si="7"/>
        <v>0</v>
      </c>
      <c r="AH84" s="15" t="str">
        <f t="shared" ca="1" si="8"/>
        <v>ok</v>
      </c>
      <c r="AI84" s="8">
        <f ca="1">IF(AH84="ok",0,IF(AND(AH84="erreur clé ZSNC",A84="ZSNC"),0,1))</f>
        <v>0</v>
      </c>
      <c r="AJ84" s="9">
        <f>IF(AND(A84="ZSNC",N84="ZM  ",H84=0),0,IF(AND(A84="    ",N84="ZM  ",H84=0),0,IF(AND(A84="ZSNC",N84="ZL  ",H84=99.9),0,IF(AND(A84="    ",N84="ZL  ",H84=0),0,1))))</f>
        <v>0</v>
      </c>
      <c r="AK84" s="9">
        <f>IF(AND(A84="ZSNC",N84="ZM  ",L84="          "),0,IF(AND(A84="    ",N84="ZM  ",L84="          "),0,IF(AND(A84="ZSNC",N84="ZL  ",L84=1),0,IF(AND(A84="    ",N84="ZL  ",L84=2),0,1))))</f>
        <v>0</v>
      </c>
      <c r="AL84" s="9">
        <f>IF(AND(N84="ZM  ",J84+K84=0),0,IF(AND(N84="ZL  ",J84-K84=0),0,1))</f>
        <v>0</v>
      </c>
      <c r="AM84" s="10">
        <f>IF(AND(N84="ZM  ",J84+K84=0),0,IF(AND(A84="ZSNC",N84="ZL  ",J84&lt;=56,K84&lt;=56),0,IF(AND(A84="    ",N84="ZL  ",J84=150,K84=150),0,1)))</f>
        <v>0</v>
      </c>
      <c r="AN84" s="6">
        <f ca="1">IF(F84="S   ",0,(SUM(AI84:AM84)))</f>
        <v>0</v>
      </c>
      <c r="AP84" s="11">
        <f>IF(AND(N84="ZM  ",H84=0),0,IF(AND(A84="    ",N84="ZL  ",H84=0),0,IF(AND(A84="ZSNC",N84="ZL  ",H84=99.9),0,1)))</f>
        <v>0</v>
      </c>
      <c r="AQ84" s="12">
        <f>IF(AND(N84="ZM  ",L84="          "),0,IF(AND(A84="ZSNC",N84="ZL  ",L84=2),0,IF(AND(A84="    ",N84="ZL  ",L84=1),0,1)))</f>
        <v>0</v>
      </c>
      <c r="AR84" s="12">
        <f>IF(AND(N84="ZM  ",J84+K84=0),0,IF(AND(N84="ZL  ",J84-K84=0),0,1))</f>
        <v>0</v>
      </c>
      <c r="AS84" s="13">
        <f>IF(AND(N84="ZM  ",J84+K84=0),0,IF(AND(A84="ZSNC",N84="ZL  ",J84&lt;=56,K84&lt;=56),0,IF(AND(A84="    ",N84="ZL  ",J84=150,K84=150),0,1)))</f>
        <v>0</v>
      </c>
      <c r="AT84" s="6">
        <f>IF(F84="S   ",0,SUM(AP84:AS84))</f>
        <v>0</v>
      </c>
      <c r="AU84" s="7">
        <f t="shared" ca="1" si="9"/>
        <v>0</v>
      </c>
    </row>
    <row r="85" spans="1:47" x14ac:dyDescent="0.25">
      <c r="A85" s="15" t="s">
        <v>347</v>
      </c>
      <c r="B85" s="15">
        <v>4600002760</v>
      </c>
      <c r="C85" s="15">
        <v>20</v>
      </c>
      <c r="D85" s="17">
        <v>39834</v>
      </c>
      <c r="E85" s="17">
        <v>40266</v>
      </c>
      <c r="F85" s="18" t="s">
        <v>347</v>
      </c>
      <c r="G85" s="15" t="s">
        <v>126</v>
      </c>
      <c r="H85" s="15">
        <v>0</v>
      </c>
      <c r="I85" s="15" t="s">
        <v>125</v>
      </c>
      <c r="J85" s="15">
        <v>0</v>
      </c>
      <c r="K85" s="15">
        <v>0</v>
      </c>
      <c r="L85" s="15" t="s">
        <v>30</v>
      </c>
      <c r="M85" s="15">
        <v>2</v>
      </c>
      <c r="N85" s="15" t="s">
        <v>31</v>
      </c>
      <c r="O85" s="15">
        <v>40230</v>
      </c>
      <c r="P85" s="15" t="s">
        <v>27</v>
      </c>
      <c r="Q85" s="15" t="s">
        <v>27</v>
      </c>
      <c r="R85" s="15" t="s">
        <v>32</v>
      </c>
      <c r="S85" s="15">
        <v>240067</v>
      </c>
      <c r="T85" s="15" t="s">
        <v>57</v>
      </c>
      <c r="U85" s="15" t="s">
        <v>115</v>
      </c>
      <c r="V85" s="15">
        <v>25</v>
      </c>
      <c r="W85" s="15" t="s">
        <v>35</v>
      </c>
      <c r="X85" s="15">
        <v>25</v>
      </c>
      <c r="Y85" s="15" t="s">
        <v>35</v>
      </c>
      <c r="Z85" s="15">
        <v>25</v>
      </c>
      <c r="AA85" s="15" t="s">
        <v>35</v>
      </c>
      <c r="AB85" s="15">
        <v>25</v>
      </c>
      <c r="AC85" s="15" t="s">
        <v>35</v>
      </c>
      <c r="AD85" s="15">
        <f>IF(N85="ZM  ",V85-Z85,X85-Z85)</f>
        <v>0</v>
      </c>
      <c r="AE85" s="22">
        <f t="shared" ca="1" si="5"/>
        <v>0</v>
      </c>
      <c r="AF85" s="22">
        <f t="shared" ca="1" si="6"/>
        <v>6</v>
      </c>
      <c r="AG85" s="22">
        <f t="shared" ca="1" si="7"/>
        <v>0</v>
      </c>
      <c r="AH85" s="15" t="str">
        <f t="shared" ca="1" si="8"/>
        <v>ok</v>
      </c>
      <c r="AI85" s="8">
        <f ca="1">IF(AH85="ok",0,IF(AND(AH85="erreur clé ZSNC",A85="ZSNC"),0,1))</f>
        <v>0</v>
      </c>
      <c r="AJ85" s="9">
        <f>IF(AND(A85="ZSNC",N85="ZM  ",H85=0),0,IF(AND(A85="    ",N85="ZM  ",H85=0),0,IF(AND(A85="ZSNC",N85="ZL  ",H85=99.9),0,IF(AND(A85="    ",N85="ZL  ",H85=0),0,1))))</f>
        <v>0</v>
      </c>
      <c r="AK85" s="9">
        <f>IF(AND(A85="ZSNC",N85="ZM  ",L85="          "),0,IF(AND(A85="    ",N85="ZM  ",L85="          "),0,IF(AND(A85="ZSNC",N85="ZL  ",L85=1),0,IF(AND(A85="    ",N85="ZL  ",L85=2),0,1))))</f>
        <v>0</v>
      </c>
      <c r="AL85" s="9">
        <f>IF(AND(N85="ZM  ",J85+K85=0),0,IF(AND(N85="ZL  ",J85-K85=0),0,1))</f>
        <v>0</v>
      </c>
      <c r="AM85" s="10">
        <f>IF(AND(N85="ZM  ",J85+K85=0),0,IF(AND(A85="ZSNC",N85="ZL  ",J85&lt;=56,K85&lt;=56),0,IF(AND(A85="    ",N85="ZL  ",J85=150,K85=150),0,1)))</f>
        <v>0</v>
      </c>
      <c r="AN85" s="6">
        <f ca="1">IF(F85="S   ",0,(SUM(AI85:AM85)))</f>
        <v>0</v>
      </c>
      <c r="AP85" s="11">
        <f>IF(AND(N85="ZM  ",H85=0),0,IF(AND(A85="    ",N85="ZL  ",H85=0),0,IF(AND(A85="ZSNC",N85="ZL  ",H85=99.9),0,1)))</f>
        <v>0</v>
      </c>
      <c r="AQ85" s="12">
        <f>IF(AND(N85="ZM  ",L85="          "),0,IF(AND(A85="ZSNC",N85="ZL  ",L85=2),0,IF(AND(A85="    ",N85="ZL  ",L85=1),0,1)))</f>
        <v>0</v>
      </c>
      <c r="AR85" s="12">
        <f>IF(AND(N85="ZM  ",J85+K85=0),0,IF(AND(N85="ZL  ",J85-K85=0),0,1))</f>
        <v>0</v>
      </c>
      <c r="AS85" s="13">
        <f>IF(AND(N85="ZM  ",J85+K85=0),0,IF(AND(A85="ZSNC",N85="ZL  ",J85&lt;=56,K85&lt;=56),0,IF(AND(A85="    ",N85="ZL  ",J85=150,K85=150),0,1)))</f>
        <v>0</v>
      </c>
      <c r="AT85" s="6">
        <f>IF(F85="S   ",0,SUM(AP85:AS85))</f>
        <v>0</v>
      </c>
      <c r="AU85" s="7">
        <f t="shared" ca="1" si="9"/>
        <v>0</v>
      </c>
    </row>
    <row r="86" spans="1:47" x14ac:dyDescent="0.25">
      <c r="A86" s="15" t="s">
        <v>347</v>
      </c>
      <c r="B86" s="15">
        <v>4600002760</v>
      </c>
      <c r="C86" s="15">
        <v>30</v>
      </c>
      <c r="D86" s="17">
        <v>39834</v>
      </c>
      <c r="E86" s="17">
        <v>40266</v>
      </c>
      <c r="F86" s="18" t="s">
        <v>347</v>
      </c>
      <c r="G86" s="15" t="s">
        <v>127</v>
      </c>
      <c r="H86" s="15">
        <v>0</v>
      </c>
      <c r="I86" s="15" t="s">
        <v>125</v>
      </c>
      <c r="J86" s="15">
        <v>0</v>
      </c>
      <c r="K86" s="15">
        <v>0</v>
      </c>
      <c r="L86" s="15" t="s">
        <v>30</v>
      </c>
      <c r="M86" s="15">
        <v>2</v>
      </c>
      <c r="N86" s="15" t="s">
        <v>31</v>
      </c>
      <c r="O86" s="15">
        <v>40230</v>
      </c>
      <c r="P86" s="15" t="s">
        <v>27</v>
      </c>
      <c r="Q86" s="15" t="s">
        <v>27</v>
      </c>
      <c r="R86" s="15" t="s">
        <v>32</v>
      </c>
      <c r="S86" s="15">
        <v>240067</v>
      </c>
      <c r="T86" s="15" t="s">
        <v>57</v>
      </c>
      <c r="U86" s="15" t="s">
        <v>115</v>
      </c>
      <c r="V86" s="15">
        <v>25</v>
      </c>
      <c r="W86" s="15" t="s">
        <v>35</v>
      </c>
      <c r="X86" s="15">
        <v>23</v>
      </c>
      <c r="Y86" s="15" t="s">
        <v>35</v>
      </c>
      <c r="Z86" s="15">
        <v>23</v>
      </c>
      <c r="AA86" s="15" t="s">
        <v>35</v>
      </c>
      <c r="AB86" s="15">
        <v>23</v>
      </c>
      <c r="AC86" s="15" t="s">
        <v>35</v>
      </c>
      <c r="AD86" s="15">
        <f>IF(N86="ZM  ",V86-Z86,X86-Z86)</f>
        <v>2</v>
      </c>
      <c r="AE86" s="22">
        <f t="shared" ca="1" si="5"/>
        <v>0</v>
      </c>
      <c r="AF86" s="22">
        <f t="shared" ca="1" si="6"/>
        <v>6</v>
      </c>
      <c r="AG86" s="22">
        <f t="shared" ca="1" si="7"/>
        <v>0</v>
      </c>
      <c r="AH86" s="15" t="str">
        <f t="shared" ca="1" si="8"/>
        <v>ok</v>
      </c>
      <c r="AI86" s="8">
        <f ca="1">IF(AH86="ok",0,IF(AND(AH86="erreur clé ZSNC",A86="ZSNC"),0,1))</f>
        <v>0</v>
      </c>
      <c r="AJ86" s="9">
        <f>IF(AND(A86="ZSNC",N86="ZM  ",H86=0),0,IF(AND(A86="    ",N86="ZM  ",H86=0),0,IF(AND(A86="ZSNC",N86="ZL  ",H86=99.9),0,IF(AND(A86="    ",N86="ZL  ",H86=0),0,1))))</f>
        <v>0</v>
      </c>
      <c r="AK86" s="9">
        <f>IF(AND(A86="ZSNC",N86="ZM  ",L86="          "),0,IF(AND(A86="    ",N86="ZM  ",L86="          "),0,IF(AND(A86="ZSNC",N86="ZL  ",L86=1),0,IF(AND(A86="    ",N86="ZL  ",L86=2),0,1))))</f>
        <v>0</v>
      </c>
      <c r="AL86" s="9">
        <f>IF(AND(N86="ZM  ",J86+K86=0),0,IF(AND(N86="ZL  ",J86-K86=0),0,1))</f>
        <v>0</v>
      </c>
      <c r="AM86" s="10">
        <f>IF(AND(N86="ZM  ",J86+K86=0),0,IF(AND(A86="ZSNC",N86="ZL  ",J86&lt;=56,K86&lt;=56),0,IF(AND(A86="    ",N86="ZL  ",J86=150,K86=150),0,1)))</f>
        <v>0</v>
      </c>
      <c r="AN86" s="6">
        <f ca="1">IF(F86="S   ",0,(SUM(AI86:AM86)))</f>
        <v>0</v>
      </c>
      <c r="AP86" s="11">
        <f>IF(AND(N86="ZM  ",H86=0),0,IF(AND(A86="    ",N86="ZL  ",H86=0),0,IF(AND(A86="ZSNC",N86="ZL  ",H86=99.9),0,1)))</f>
        <v>0</v>
      </c>
      <c r="AQ86" s="12">
        <f>IF(AND(N86="ZM  ",L86="          "),0,IF(AND(A86="ZSNC",N86="ZL  ",L86=2),0,IF(AND(A86="    ",N86="ZL  ",L86=1),0,1)))</f>
        <v>0</v>
      </c>
      <c r="AR86" s="12">
        <f>IF(AND(N86="ZM  ",J86+K86=0),0,IF(AND(N86="ZL  ",J86-K86=0),0,1))</f>
        <v>0</v>
      </c>
      <c r="AS86" s="13">
        <f>IF(AND(N86="ZM  ",J86+K86=0),0,IF(AND(A86="ZSNC",N86="ZL  ",J86&lt;=56,K86&lt;=56),0,IF(AND(A86="    ",N86="ZL  ",J86=150,K86=150),0,1)))</f>
        <v>0</v>
      </c>
      <c r="AT86" s="6">
        <f>IF(F86="S   ",0,SUM(AP86:AS86))</f>
        <v>0</v>
      </c>
      <c r="AU86" s="7">
        <f t="shared" ca="1" si="9"/>
        <v>0</v>
      </c>
    </row>
    <row r="87" spans="1:47" x14ac:dyDescent="0.25">
      <c r="A87" s="15" t="s">
        <v>347</v>
      </c>
      <c r="B87" s="15">
        <v>4600002760</v>
      </c>
      <c r="C87" s="15">
        <v>40</v>
      </c>
      <c r="D87" s="17">
        <v>39834</v>
      </c>
      <c r="E87" s="17">
        <v>40266</v>
      </c>
      <c r="F87" s="18" t="s">
        <v>347</v>
      </c>
      <c r="G87" s="15" t="s">
        <v>128</v>
      </c>
      <c r="H87" s="15">
        <v>0</v>
      </c>
      <c r="I87" s="15" t="s">
        <v>125</v>
      </c>
      <c r="J87" s="15">
        <v>0</v>
      </c>
      <c r="K87" s="15">
        <v>0</v>
      </c>
      <c r="L87" s="15" t="s">
        <v>30</v>
      </c>
      <c r="M87" s="15">
        <v>2</v>
      </c>
      <c r="N87" s="15" t="s">
        <v>31</v>
      </c>
      <c r="O87" s="15">
        <v>40230</v>
      </c>
      <c r="P87" s="15" t="s">
        <v>27</v>
      </c>
      <c r="Q87" s="15" t="s">
        <v>27</v>
      </c>
      <c r="R87" s="15" t="s">
        <v>32</v>
      </c>
      <c r="S87" s="15">
        <v>240067</v>
      </c>
      <c r="T87" s="15" t="s">
        <v>57</v>
      </c>
      <c r="U87" s="15" t="s">
        <v>115</v>
      </c>
      <c r="V87" s="15">
        <v>25</v>
      </c>
      <c r="W87" s="15" t="s">
        <v>35</v>
      </c>
      <c r="X87" s="15">
        <v>23</v>
      </c>
      <c r="Y87" s="15" t="s">
        <v>35</v>
      </c>
      <c r="Z87" s="15">
        <v>23</v>
      </c>
      <c r="AA87" s="15" t="s">
        <v>35</v>
      </c>
      <c r="AB87" s="15">
        <v>23</v>
      </c>
      <c r="AC87" s="15" t="s">
        <v>35</v>
      </c>
      <c r="AD87" s="15">
        <f>IF(N87="ZM  ",V87-Z87,X87-Z87)</f>
        <v>2</v>
      </c>
      <c r="AE87" s="22">
        <f t="shared" ca="1" si="5"/>
        <v>0</v>
      </c>
      <c r="AF87" s="22">
        <f t="shared" ca="1" si="6"/>
        <v>6</v>
      </c>
      <c r="AG87" s="22">
        <f t="shared" ca="1" si="7"/>
        <v>0</v>
      </c>
      <c r="AH87" s="15" t="str">
        <f t="shared" ca="1" si="8"/>
        <v>ok</v>
      </c>
      <c r="AI87" s="8">
        <f ca="1">IF(AH87="ok",0,IF(AND(AH87="erreur clé ZSNC",A87="ZSNC"),0,1))</f>
        <v>0</v>
      </c>
      <c r="AJ87" s="9">
        <f>IF(AND(A87="ZSNC",N87="ZM  ",H87=0),0,IF(AND(A87="    ",N87="ZM  ",H87=0),0,IF(AND(A87="ZSNC",N87="ZL  ",H87=99.9),0,IF(AND(A87="    ",N87="ZL  ",H87=0),0,1))))</f>
        <v>0</v>
      </c>
      <c r="AK87" s="9">
        <f>IF(AND(A87="ZSNC",N87="ZM  ",L87="          "),0,IF(AND(A87="    ",N87="ZM  ",L87="          "),0,IF(AND(A87="ZSNC",N87="ZL  ",L87=1),0,IF(AND(A87="    ",N87="ZL  ",L87=2),0,1))))</f>
        <v>0</v>
      </c>
      <c r="AL87" s="9">
        <f>IF(AND(N87="ZM  ",J87+K87=0),0,IF(AND(N87="ZL  ",J87-K87=0),0,1))</f>
        <v>0</v>
      </c>
      <c r="AM87" s="10">
        <f>IF(AND(N87="ZM  ",J87+K87=0),0,IF(AND(A87="ZSNC",N87="ZL  ",J87&lt;=56,K87&lt;=56),0,IF(AND(A87="    ",N87="ZL  ",J87=150,K87=150),0,1)))</f>
        <v>0</v>
      </c>
      <c r="AN87" s="6">
        <f ca="1">IF(F87="S   ",0,(SUM(AI87:AM87)))</f>
        <v>0</v>
      </c>
      <c r="AP87" s="11">
        <f>IF(AND(N87="ZM  ",H87=0),0,IF(AND(A87="    ",N87="ZL  ",H87=0),0,IF(AND(A87="ZSNC",N87="ZL  ",H87=99.9),0,1)))</f>
        <v>0</v>
      </c>
      <c r="AQ87" s="12">
        <f>IF(AND(N87="ZM  ",L87="          "),0,IF(AND(A87="ZSNC",N87="ZL  ",L87=2),0,IF(AND(A87="    ",N87="ZL  ",L87=1),0,1)))</f>
        <v>0</v>
      </c>
      <c r="AR87" s="12">
        <f>IF(AND(N87="ZM  ",J87+K87=0),0,IF(AND(N87="ZL  ",J87-K87=0),0,1))</f>
        <v>0</v>
      </c>
      <c r="AS87" s="13">
        <f>IF(AND(N87="ZM  ",J87+K87=0),0,IF(AND(A87="ZSNC",N87="ZL  ",J87&lt;=56,K87&lt;=56),0,IF(AND(A87="    ",N87="ZL  ",J87=150,K87=150),0,1)))</f>
        <v>0</v>
      </c>
      <c r="AT87" s="6">
        <f>IF(F87="S   ",0,SUM(AP87:AS87))</f>
        <v>0</v>
      </c>
      <c r="AU87" s="7">
        <f t="shared" ca="1" si="9"/>
        <v>0</v>
      </c>
    </row>
    <row r="88" spans="1:47" x14ac:dyDescent="0.25">
      <c r="A88" s="15" t="s">
        <v>347</v>
      </c>
      <c r="B88" s="15">
        <v>4600002760</v>
      </c>
      <c r="C88" s="15">
        <v>50</v>
      </c>
      <c r="D88" s="17">
        <v>39834</v>
      </c>
      <c r="E88" s="17">
        <v>40266</v>
      </c>
      <c r="F88" s="18" t="s">
        <v>347</v>
      </c>
      <c r="G88" s="15" t="s">
        <v>124</v>
      </c>
      <c r="H88" s="15">
        <v>0</v>
      </c>
      <c r="I88" s="15" t="s">
        <v>125</v>
      </c>
      <c r="J88" s="15">
        <v>0</v>
      </c>
      <c r="K88" s="15">
        <v>0</v>
      </c>
      <c r="L88" s="15" t="s">
        <v>30</v>
      </c>
      <c r="M88" s="15">
        <v>2</v>
      </c>
      <c r="N88" s="15" t="s">
        <v>31</v>
      </c>
      <c r="O88" s="15">
        <v>40230</v>
      </c>
      <c r="P88" s="15" t="s">
        <v>27</v>
      </c>
      <c r="Q88" s="15" t="s">
        <v>27</v>
      </c>
      <c r="R88" s="15" t="s">
        <v>32</v>
      </c>
      <c r="S88" s="15">
        <v>240067</v>
      </c>
      <c r="T88" s="15" t="s">
        <v>57</v>
      </c>
      <c r="U88" s="15" t="s">
        <v>115</v>
      </c>
      <c r="V88" s="15">
        <v>100</v>
      </c>
      <c r="W88" s="15" t="s">
        <v>35</v>
      </c>
      <c r="X88" s="15">
        <v>90</v>
      </c>
      <c r="Y88" s="15" t="s">
        <v>35</v>
      </c>
      <c r="Z88" s="15">
        <v>90</v>
      </c>
      <c r="AA88" s="15" t="s">
        <v>35</v>
      </c>
      <c r="AB88" s="15">
        <v>90</v>
      </c>
      <c r="AC88" s="15" t="s">
        <v>35</v>
      </c>
      <c r="AD88" s="15">
        <f>IF(N88="ZM  ",V88-Z88,X88-Z88)</f>
        <v>10</v>
      </c>
      <c r="AE88" s="22">
        <f t="shared" ca="1" si="5"/>
        <v>0</v>
      </c>
      <c r="AF88" s="22">
        <f t="shared" ca="1" si="6"/>
        <v>6</v>
      </c>
      <c r="AG88" s="22">
        <f t="shared" ca="1" si="7"/>
        <v>0</v>
      </c>
      <c r="AH88" s="15" t="str">
        <f t="shared" ca="1" si="8"/>
        <v>ok</v>
      </c>
      <c r="AI88" s="8">
        <f ca="1">IF(AH88="ok",0,IF(AND(AH88="erreur clé ZSNC",A88="ZSNC"),0,1))</f>
        <v>0</v>
      </c>
      <c r="AJ88" s="9">
        <f>IF(AND(A88="ZSNC",N88="ZM  ",H88=0),0,IF(AND(A88="    ",N88="ZM  ",H88=0),0,IF(AND(A88="ZSNC",N88="ZL  ",H88=99.9),0,IF(AND(A88="    ",N88="ZL  ",H88=0),0,1))))</f>
        <v>0</v>
      </c>
      <c r="AK88" s="9">
        <f>IF(AND(A88="ZSNC",N88="ZM  ",L88="          "),0,IF(AND(A88="    ",N88="ZM  ",L88="          "),0,IF(AND(A88="ZSNC",N88="ZL  ",L88=1),0,IF(AND(A88="    ",N88="ZL  ",L88=2),0,1))))</f>
        <v>0</v>
      </c>
      <c r="AL88" s="9">
        <f>IF(AND(N88="ZM  ",J88+K88=0),0,IF(AND(N88="ZL  ",J88-K88=0),0,1))</f>
        <v>0</v>
      </c>
      <c r="AM88" s="10">
        <f>IF(AND(N88="ZM  ",J88+K88=0),0,IF(AND(A88="ZSNC",N88="ZL  ",J88&lt;=56,K88&lt;=56),0,IF(AND(A88="    ",N88="ZL  ",J88=150,K88=150),0,1)))</f>
        <v>0</v>
      </c>
      <c r="AN88" s="6">
        <f ca="1">IF(F88="S   ",0,(SUM(AI88:AM88)))</f>
        <v>0</v>
      </c>
      <c r="AP88" s="11">
        <f>IF(AND(N88="ZM  ",H88=0),0,IF(AND(A88="    ",N88="ZL  ",H88=0),0,IF(AND(A88="ZSNC",N88="ZL  ",H88=99.9),0,1)))</f>
        <v>0</v>
      </c>
      <c r="AQ88" s="12">
        <f>IF(AND(N88="ZM  ",L88="          "),0,IF(AND(A88="ZSNC",N88="ZL  ",L88=2),0,IF(AND(A88="    ",N88="ZL  ",L88=1),0,1)))</f>
        <v>0</v>
      </c>
      <c r="AR88" s="12">
        <f>IF(AND(N88="ZM  ",J88+K88=0),0,IF(AND(N88="ZL  ",J88-K88=0),0,1))</f>
        <v>0</v>
      </c>
      <c r="AS88" s="13">
        <f>IF(AND(N88="ZM  ",J88+K88=0),0,IF(AND(A88="ZSNC",N88="ZL  ",J88&lt;=56,K88&lt;=56),0,IF(AND(A88="    ",N88="ZL  ",J88=150,K88=150),0,1)))</f>
        <v>0</v>
      </c>
      <c r="AT88" s="6">
        <f>IF(F88="S   ",0,SUM(AP88:AS88))</f>
        <v>0</v>
      </c>
      <c r="AU88" s="7">
        <f t="shared" ca="1" si="9"/>
        <v>0</v>
      </c>
    </row>
    <row r="89" spans="1:47" x14ac:dyDescent="0.25">
      <c r="A89" s="15" t="s">
        <v>347</v>
      </c>
      <c r="B89" s="15">
        <v>4600002760</v>
      </c>
      <c r="C89" s="15">
        <v>60</v>
      </c>
      <c r="D89" s="17">
        <v>39834</v>
      </c>
      <c r="E89" s="17">
        <v>40266</v>
      </c>
      <c r="F89" s="18" t="s">
        <v>347</v>
      </c>
      <c r="G89" s="15" t="s">
        <v>126</v>
      </c>
      <c r="H89" s="15">
        <v>0</v>
      </c>
      <c r="I89" s="15" t="s">
        <v>125</v>
      </c>
      <c r="J89" s="15">
        <v>0</v>
      </c>
      <c r="K89" s="15">
        <v>0</v>
      </c>
      <c r="L89" s="15" t="s">
        <v>30</v>
      </c>
      <c r="M89" s="15">
        <v>2</v>
      </c>
      <c r="N89" s="15" t="s">
        <v>31</v>
      </c>
      <c r="O89" s="15">
        <v>40230</v>
      </c>
      <c r="P89" s="15" t="s">
        <v>27</v>
      </c>
      <c r="Q89" s="15" t="s">
        <v>27</v>
      </c>
      <c r="R89" s="15" t="s">
        <v>32</v>
      </c>
      <c r="S89" s="15">
        <v>240067</v>
      </c>
      <c r="T89" s="15" t="s">
        <v>57</v>
      </c>
      <c r="U89" s="15" t="s">
        <v>115</v>
      </c>
      <c r="V89" s="15">
        <v>100</v>
      </c>
      <c r="W89" s="15" t="s">
        <v>35</v>
      </c>
      <c r="X89" s="15">
        <v>90</v>
      </c>
      <c r="Y89" s="15" t="s">
        <v>35</v>
      </c>
      <c r="Z89" s="15">
        <v>90</v>
      </c>
      <c r="AA89" s="15" t="s">
        <v>35</v>
      </c>
      <c r="AB89" s="15">
        <v>90</v>
      </c>
      <c r="AC89" s="15" t="s">
        <v>35</v>
      </c>
      <c r="AD89" s="15">
        <f>IF(N89="ZM  ",V89-Z89,X89-Z89)</f>
        <v>10</v>
      </c>
      <c r="AE89" s="22">
        <f t="shared" ca="1" si="5"/>
        <v>0</v>
      </c>
      <c r="AF89" s="22">
        <f t="shared" ca="1" si="6"/>
        <v>6</v>
      </c>
      <c r="AG89" s="22">
        <f t="shared" ca="1" si="7"/>
        <v>0</v>
      </c>
      <c r="AH89" s="15" t="str">
        <f t="shared" ca="1" si="8"/>
        <v>ok</v>
      </c>
      <c r="AI89" s="8">
        <f ca="1">IF(AH89="ok",0,IF(AND(AH89="erreur clé ZSNC",A89="ZSNC"),0,1))</f>
        <v>0</v>
      </c>
      <c r="AJ89" s="9">
        <f>IF(AND(A89="ZSNC",N89="ZM  ",H89=0),0,IF(AND(A89="    ",N89="ZM  ",H89=0),0,IF(AND(A89="ZSNC",N89="ZL  ",H89=99.9),0,IF(AND(A89="    ",N89="ZL  ",H89=0),0,1))))</f>
        <v>0</v>
      </c>
      <c r="AK89" s="9">
        <f>IF(AND(A89="ZSNC",N89="ZM  ",L89="          "),0,IF(AND(A89="    ",N89="ZM  ",L89="          "),0,IF(AND(A89="ZSNC",N89="ZL  ",L89=1),0,IF(AND(A89="    ",N89="ZL  ",L89=2),0,1))))</f>
        <v>0</v>
      </c>
      <c r="AL89" s="9">
        <f>IF(AND(N89="ZM  ",J89+K89=0),0,IF(AND(N89="ZL  ",J89-K89=0),0,1))</f>
        <v>0</v>
      </c>
      <c r="AM89" s="10">
        <f>IF(AND(N89="ZM  ",J89+K89=0),0,IF(AND(A89="ZSNC",N89="ZL  ",J89&lt;=56,K89&lt;=56),0,IF(AND(A89="    ",N89="ZL  ",J89=150,K89=150),0,1)))</f>
        <v>0</v>
      </c>
      <c r="AN89" s="6">
        <f ca="1">IF(F89="S   ",0,(SUM(AI89:AM89)))</f>
        <v>0</v>
      </c>
      <c r="AP89" s="11">
        <f>IF(AND(N89="ZM  ",H89=0),0,IF(AND(A89="    ",N89="ZL  ",H89=0),0,IF(AND(A89="ZSNC",N89="ZL  ",H89=99.9),0,1)))</f>
        <v>0</v>
      </c>
      <c r="AQ89" s="12">
        <f>IF(AND(N89="ZM  ",L89="          "),0,IF(AND(A89="ZSNC",N89="ZL  ",L89=2),0,IF(AND(A89="    ",N89="ZL  ",L89=1),0,1)))</f>
        <v>0</v>
      </c>
      <c r="AR89" s="12">
        <f>IF(AND(N89="ZM  ",J89+K89=0),0,IF(AND(N89="ZL  ",J89-K89=0),0,1))</f>
        <v>0</v>
      </c>
      <c r="AS89" s="13">
        <f>IF(AND(N89="ZM  ",J89+K89=0),0,IF(AND(A89="ZSNC",N89="ZL  ",J89&lt;=56,K89&lt;=56),0,IF(AND(A89="    ",N89="ZL  ",J89=150,K89=150),0,1)))</f>
        <v>0</v>
      </c>
      <c r="AT89" s="6">
        <f>IF(F89="S   ",0,SUM(AP89:AS89))</f>
        <v>0</v>
      </c>
      <c r="AU89" s="7">
        <f t="shared" ca="1" si="9"/>
        <v>0</v>
      </c>
    </row>
    <row r="90" spans="1:47" x14ac:dyDescent="0.25">
      <c r="A90" s="15" t="s">
        <v>347</v>
      </c>
      <c r="B90" s="15">
        <v>4600002762</v>
      </c>
      <c r="C90" s="15">
        <v>10</v>
      </c>
      <c r="D90" s="17">
        <v>39835</v>
      </c>
      <c r="E90" s="17">
        <v>39850</v>
      </c>
      <c r="F90" s="18" t="s">
        <v>347</v>
      </c>
      <c r="G90" s="15" t="s">
        <v>129</v>
      </c>
      <c r="H90" s="15">
        <v>0</v>
      </c>
      <c r="I90" s="15" t="s">
        <v>45</v>
      </c>
      <c r="J90" s="15">
        <v>0</v>
      </c>
      <c r="K90" s="15">
        <v>0</v>
      </c>
      <c r="L90" s="15" t="s">
        <v>30</v>
      </c>
      <c r="M90" s="15">
        <v>2</v>
      </c>
      <c r="N90" s="15" t="s">
        <v>31</v>
      </c>
      <c r="O90" s="15">
        <v>9989</v>
      </c>
      <c r="P90" s="15" t="s">
        <v>27</v>
      </c>
      <c r="Q90" s="15" t="s">
        <v>27</v>
      </c>
      <c r="R90" s="15" t="s">
        <v>32</v>
      </c>
      <c r="S90" s="15">
        <v>240062</v>
      </c>
      <c r="T90" s="15" t="s">
        <v>47</v>
      </c>
      <c r="U90" s="15" t="s">
        <v>55</v>
      </c>
      <c r="V90" s="15">
        <v>168</v>
      </c>
      <c r="W90" s="15" t="s">
        <v>35</v>
      </c>
      <c r="X90" s="15">
        <v>168</v>
      </c>
      <c r="Y90" s="15" t="s">
        <v>35</v>
      </c>
      <c r="Z90" s="15">
        <v>168</v>
      </c>
      <c r="AA90" s="15" t="s">
        <v>35</v>
      </c>
      <c r="AB90" s="15">
        <v>168</v>
      </c>
      <c r="AC90" s="15" t="s">
        <v>35</v>
      </c>
      <c r="AD90" s="15">
        <f>IF(N90="ZM  ",V90-Z90,X90-Z90)</f>
        <v>0</v>
      </c>
      <c r="AE90" s="22">
        <f t="shared" ca="1" si="5"/>
        <v>0</v>
      </c>
      <c r="AF90" s="22">
        <f t="shared" ca="1" si="6"/>
        <v>1</v>
      </c>
      <c r="AG90" s="22">
        <f t="shared" ca="1" si="7"/>
        <v>0</v>
      </c>
      <c r="AH90" s="15" t="str">
        <f t="shared" ca="1" si="8"/>
        <v>ok</v>
      </c>
      <c r="AI90" s="8">
        <f ca="1">IF(AH90="ok",0,IF(AND(AH90="erreur clé ZSNC",A90="ZSNC"),0,1))</f>
        <v>0</v>
      </c>
      <c r="AJ90" s="9">
        <f>IF(AND(A90="ZSNC",N90="ZM  ",H90=0),0,IF(AND(A90="    ",N90="ZM  ",H90=0),0,IF(AND(A90="ZSNC",N90="ZL  ",H90=99.9),0,IF(AND(A90="    ",N90="ZL  ",H90=0),0,1))))</f>
        <v>0</v>
      </c>
      <c r="AK90" s="9">
        <f>IF(AND(A90="ZSNC",N90="ZM  ",L90="          "),0,IF(AND(A90="    ",N90="ZM  ",L90="          "),0,IF(AND(A90="ZSNC",N90="ZL  ",L90=1),0,IF(AND(A90="    ",N90="ZL  ",L90=2),0,1))))</f>
        <v>0</v>
      </c>
      <c r="AL90" s="9">
        <f>IF(AND(N90="ZM  ",J90+K90=0),0,IF(AND(N90="ZL  ",J90-K90=0),0,1))</f>
        <v>0</v>
      </c>
      <c r="AM90" s="10">
        <f>IF(AND(N90="ZM  ",J90+K90=0),0,IF(AND(A90="ZSNC",N90="ZL  ",J90&lt;=56,K90&lt;=56),0,IF(AND(A90="    ",N90="ZL  ",J90=150,K90=150),0,1)))</f>
        <v>0</v>
      </c>
      <c r="AN90" s="6">
        <f ca="1">IF(F90="S   ",0,(SUM(AI90:AM90)))</f>
        <v>0</v>
      </c>
      <c r="AP90" s="11">
        <f>IF(AND(N90="ZM  ",H90=0),0,IF(AND(A90="    ",N90="ZL  ",H90=0),0,IF(AND(A90="ZSNC",N90="ZL  ",H90=99.9),0,1)))</f>
        <v>0</v>
      </c>
      <c r="AQ90" s="12">
        <f>IF(AND(N90="ZM  ",L90="          "),0,IF(AND(A90="ZSNC",N90="ZL  ",L90=2),0,IF(AND(A90="    ",N90="ZL  ",L90=1),0,1)))</f>
        <v>0</v>
      </c>
      <c r="AR90" s="12">
        <f>IF(AND(N90="ZM  ",J90+K90=0),0,IF(AND(N90="ZL  ",J90-K90=0),0,1))</f>
        <v>0</v>
      </c>
      <c r="AS90" s="13">
        <f>IF(AND(N90="ZM  ",J90+K90=0),0,IF(AND(A90="ZSNC",N90="ZL  ",J90&lt;=56,K90&lt;=56),0,IF(AND(A90="    ",N90="ZL  ",J90=150,K90=150),0,1)))</f>
        <v>0</v>
      </c>
      <c r="AT90" s="6">
        <f>IF(F90="S   ",0,SUM(AP90:AS90))</f>
        <v>0</v>
      </c>
      <c r="AU90" s="7">
        <f t="shared" ca="1" si="9"/>
        <v>0</v>
      </c>
    </row>
    <row r="91" spans="1:47" x14ac:dyDescent="0.25">
      <c r="A91" s="15" t="s">
        <v>130</v>
      </c>
      <c r="B91" s="15">
        <v>4600002763</v>
      </c>
      <c r="C91" s="15">
        <v>10</v>
      </c>
      <c r="D91" s="17">
        <v>39835</v>
      </c>
      <c r="E91" s="17">
        <v>41110</v>
      </c>
      <c r="F91" s="18" t="s">
        <v>347</v>
      </c>
      <c r="G91" s="15" t="s">
        <v>131</v>
      </c>
      <c r="H91" s="15">
        <v>0</v>
      </c>
      <c r="I91" s="15" t="s">
        <v>132</v>
      </c>
      <c r="J91" s="15">
        <v>0</v>
      </c>
      <c r="K91" s="15">
        <v>0</v>
      </c>
      <c r="L91" s="15" t="s">
        <v>30</v>
      </c>
      <c r="M91" s="15">
        <v>2</v>
      </c>
      <c r="N91" s="15" t="s">
        <v>31</v>
      </c>
      <c r="O91" s="15">
        <v>13313</v>
      </c>
      <c r="P91" s="15" t="s">
        <v>27</v>
      </c>
      <c r="Q91" s="15" t="s">
        <v>27</v>
      </c>
      <c r="R91" s="15" t="s">
        <v>32</v>
      </c>
      <c r="S91" s="15" t="s">
        <v>95</v>
      </c>
      <c r="T91" s="15" t="s">
        <v>133</v>
      </c>
      <c r="U91" s="15" t="s">
        <v>134</v>
      </c>
      <c r="V91" s="15">
        <v>230</v>
      </c>
      <c r="W91" s="15" t="s">
        <v>135</v>
      </c>
      <c r="X91" s="15">
        <v>229.5</v>
      </c>
      <c r="Y91" s="15" t="s">
        <v>135</v>
      </c>
      <c r="Z91" s="15">
        <v>229.5</v>
      </c>
      <c r="AA91" s="15" t="s">
        <v>135</v>
      </c>
      <c r="AB91" s="15">
        <v>229.5</v>
      </c>
      <c r="AC91" s="15" t="s">
        <v>135</v>
      </c>
      <c r="AD91" s="15">
        <f>IF(N91="ZM  ",V91-Z91,X91-Z91)</f>
        <v>0.5</v>
      </c>
      <c r="AE91" s="22">
        <f t="shared" ca="1" si="5"/>
        <v>0</v>
      </c>
      <c r="AF91" s="22">
        <f t="shared" ca="1" si="6"/>
        <v>0</v>
      </c>
      <c r="AG91" s="22">
        <f t="shared" ca="1" si="7"/>
        <v>45</v>
      </c>
      <c r="AH91" s="15" t="str">
        <f t="shared" ca="1" si="8"/>
        <v>ok</v>
      </c>
      <c r="AI91" s="8">
        <f ca="1">IF(AH91="ok",0,IF(AND(AH91="erreur clé ZSNC",A91="ZSNC"),0,1))</f>
        <v>0</v>
      </c>
      <c r="AJ91" s="9">
        <f>IF(AND(A91="ZSNC",N91="ZM  ",H91=0),0,IF(AND(A91="    ",N91="ZM  ",H91=0),0,IF(AND(A91="ZSNC",N91="ZL  ",H91=99.9),0,IF(AND(A91="    ",N91="ZL  ",H91=0),0,1))))</f>
        <v>0</v>
      </c>
      <c r="AK91" s="9">
        <f>IF(AND(A91="ZSNC",N91="ZM  ",L91="          "),0,IF(AND(A91="    ",N91="ZM  ",L91="          "),0,IF(AND(A91="ZSNC",N91="ZL  ",L91=1),0,IF(AND(A91="    ",N91="ZL  ",L91=2),0,1))))</f>
        <v>0</v>
      </c>
      <c r="AL91" s="9">
        <f>IF(AND(N91="ZM  ",J91+K91=0),0,IF(AND(N91="ZL  ",J91-K91=0),0,1))</f>
        <v>0</v>
      </c>
      <c r="AM91" s="10">
        <f>IF(AND(N91="ZM  ",J91+K91=0),0,IF(AND(A91="ZSNC",N91="ZL  ",J91&lt;=56,K91&lt;=56),0,IF(AND(A91="    ",N91="ZL  ",J91=150,K91=150),0,1)))</f>
        <v>0</v>
      </c>
      <c r="AN91" s="6">
        <f ca="1">IF(F91="S   ",0,(SUM(AI91:AM91)))</f>
        <v>0</v>
      </c>
      <c r="AP91" s="11">
        <f>IF(AND(N91="ZM  ",H91=0),0,IF(AND(A91="    ",N91="ZL  ",H91=0),0,IF(AND(A91="ZSNC",N91="ZL  ",H91=99.9),0,1)))</f>
        <v>0</v>
      </c>
      <c r="AQ91" s="12">
        <f>IF(AND(N91="ZM  ",L91="          "),0,IF(AND(A91="ZSNC",N91="ZL  ",L91=2),0,IF(AND(A91="    ",N91="ZL  ",L91=1),0,1)))</f>
        <v>0</v>
      </c>
      <c r="AR91" s="12">
        <f>IF(AND(N91="ZM  ",J91+K91=0),0,IF(AND(N91="ZL  ",J91-K91=0),0,1))</f>
        <v>0</v>
      </c>
      <c r="AS91" s="13">
        <f>IF(AND(N91="ZM  ",J91+K91=0),0,IF(AND(A91="ZSNC",N91="ZL  ",J91&lt;=56,K91&lt;=56),0,IF(AND(A91="    ",N91="ZL  ",J91=150,K91=150),0,1)))</f>
        <v>0</v>
      </c>
      <c r="AT91" s="6">
        <f>IF(F91="S   ",0,SUM(AP91:AS91))</f>
        <v>0</v>
      </c>
      <c r="AU91" s="7">
        <f t="shared" ca="1" si="9"/>
        <v>0</v>
      </c>
    </row>
    <row r="92" spans="1:47" x14ac:dyDescent="0.25">
      <c r="A92" s="15" t="s">
        <v>130</v>
      </c>
      <c r="B92" s="15">
        <v>4600002763</v>
      </c>
      <c r="C92" s="15">
        <v>20</v>
      </c>
      <c r="D92" s="17">
        <v>39835</v>
      </c>
      <c r="E92" s="17">
        <v>41110</v>
      </c>
      <c r="F92" s="18" t="s">
        <v>347</v>
      </c>
      <c r="G92" s="15" t="s">
        <v>136</v>
      </c>
      <c r="H92" s="15">
        <v>0</v>
      </c>
      <c r="I92" s="15" t="s">
        <v>132</v>
      </c>
      <c r="J92" s="15">
        <v>0</v>
      </c>
      <c r="K92" s="15">
        <v>0</v>
      </c>
      <c r="L92" s="15" t="s">
        <v>30</v>
      </c>
      <c r="M92" s="15">
        <v>2</v>
      </c>
      <c r="N92" s="15" t="s">
        <v>31</v>
      </c>
      <c r="O92" s="15">
        <v>13313</v>
      </c>
      <c r="P92" s="15" t="s">
        <v>27</v>
      </c>
      <c r="Q92" s="15" t="s">
        <v>27</v>
      </c>
      <c r="R92" s="15" t="s">
        <v>32</v>
      </c>
      <c r="S92" s="15" t="s">
        <v>95</v>
      </c>
      <c r="T92" s="15" t="s">
        <v>133</v>
      </c>
      <c r="U92" s="15" t="s">
        <v>134</v>
      </c>
      <c r="V92" s="19">
        <v>2600</v>
      </c>
      <c r="W92" s="15" t="s">
        <v>137</v>
      </c>
      <c r="X92" s="19">
        <v>2600</v>
      </c>
      <c r="Y92" s="15" t="s">
        <v>137</v>
      </c>
      <c r="Z92" s="19">
        <v>2600</v>
      </c>
      <c r="AA92" s="15" t="s">
        <v>137</v>
      </c>
      <c r="AB92" s="19">
        <v>2600</v>
      </c>
      <c r="AC92" s="15" t="s">
        <v>137</v>
      </c>
      <c r="AD92" s="15">
        <f>IF(N92="ZM  ",V92-Z92,X92-Z92)</f>
        <v>0</v>
      </c>
      <c r="AE92" s="22">
        <f t="shared" ca="1" si="5"/>
        <v>0</v>
      </c>
      <c r="AF92" s="22">
        <f t="shared" ca="1" si="6"/>
        <v>0</v>
      </c>
      <c r="AG92" s="22">
        <f t="shared" ca="1" si="7"/>
        <v>45</v>
      </c>
      <c r="AH92" s="15" t="str">
        <f t="shared" ca="1" si="8"/>
        <v>ok</v>
      </c>
      <c r="AI92" s="8">
        <f ca="1">IF(AH92="ok",0,IF(AND(AH92="erreur clé ZSNC",A92="ZSNC"),0,1))</f>
        <v>0</v>
      </c>
      <c r="AJ92" s="9">
        <f>IF(AND(A92="ZSNC",N92="ZM  ",H92=0),0,IF(AND(A92="    ",N92="ZM  ",H92=0),0,IF(AND(A92="ZSNC",N92="ZL  ",H92=99.9),0,IF(AND(A92="    ",N92="ZL  ",H92=0),0,1))))</f>
        <v>0</v>
      </c>
      <c r="AK92" s="9">
        <f>IF(AND(A92="ZSNC",N92="ZM  ",L92="          "),0,IF(AND(A92="    ",N92="ZM  ",L92="          "),0,IF(AND(A92="ZSNC",N92="ZL  ",L92=1),0,IF(AND(A92="    ",N92="ZL  ",L92=2),0,1))))</f>
        <v>0</v>
      </c>
      <c r="AL92" s="9">
        <f>IF(AND(N92="ZM  ",J92+K92=0),0,IF(AND(N92="ZL  ",J92-K92=0),0,1))</f>
        <v>0</v>
      </c>
      <c r="AM92" s="10">
        <f>IF(AND(N92="ZM  ",J92+K92=0),0,IF(AND(A92="ZSNC",N92="ZL  ",J92&lt;=56,K92&lt;=56),0,IF(AND(A92="    ",N92="ZL  ",J92=150,K92=150),0,1)))</f>
        <v>0</v>
      </c>
      <c r="AN92" s="6">
        <f ca="1">IF(F92="S   ",0,(SUM(AI92:AM92)))</f>
        <v>0</v>
      </c>
      <c r="AP92" s="11">
        <f>IF(AND(N92="ZM  ",H92=0),0,IF(AND(A92="    ",N92="ZL  ",H92=0),0,IF(AND(A92="ZSNC",N92="ZL  ",H92=99.9),0,1)))</f>
        <v>0</v>
      </c>
      <c r="AQ92" s="12">
        <f>IF(AND(N92="ZM  ",L92="          "),0,IF(AND(A92="ZSNC",N92="ZL  ",L92=2),0,IF(AND(A92="    ",N92="ZL  ",L92=1),0,1)))</f>
        <v>0</v>
      </c>
      <c r="AR92" s="12">
        <f>IF(AND(N92="ZM  ",J92+K92=0),0,IF(AND(N92="ZL  ",J92-K92=0),0,1))</f>
        <v>0</v>
      </c>
      <c r="AS92" s="13">
        <f>IF(AND(N92="ZM  ",J92+K92=0),0,IF(AND(A92="ZSNC",N92="ZL  ",J92&lt;=56,K92&lt;=56),0,IF(AND(A92="    ",N92="ZL  ",J92=150,K92=150),0,1)))</f>
        <v>0</v>
      </c>
      <c r="AT92" s="6">
        <f>IF(F92="S   ",0,SUM(AP92:AS92))</f>
        <v>0</v>
      </c>
      <c r="AU92" s="7">
        <f t="shared" ca="1" si="9"/>
        <v>0</v>
      </c>
    </row>
    <row r="93" spans="1:47" x14ac:dyDescent="0.25">
      <c r="A93" s="15" t="s">
        <v>130</v>
      </c>
      <c r="B93" s="15">
        <v>4600002763</v>
      </c>
      <c r="C93" s="15">
        <v>30</v>
      </c>
      <c r="D93" s="17">
        <v>39835</v>
      </c>
      <c r="E93" s="17">
        <v>41110</v>
      </c>
      <c r="F93" s="18" t="s">
        <v>347</v>
      </c>
      <c r="G93" s="15" t="s">
        <v>138</v>
      </c>
      <c r="H93" s="15">
        <v>0</v>
      </c>
      <c r="I93" s="15" t="s">
        <v>132</v>
      </c>
      <c r="J93" s="15">
        <v>0</v>
      </c>
      <c r="K93" s="15">
        <v>0</v>
      </c>
      <c r="L93" s="15" t="s">
        <v>30</v>
      </c>
      <c r="M93" s="15">
        <v>2</v>
      </c>
      <c r="N93" s="15" t="s">
        <v>31</v>
      </c>
      <c r="O93" s="15">
        <v>13313</v>
      </c>
      <c r="P93" s="15" t="s">
        <v>27</v>
      </c>
      <c r="Q93" s="15" t="s">
        <v>27</v>
      </c>
      <c r="R93" s="15" t="s">
        <v>32</v>
      </c>
      <c r="S93" s="15" t="s">
        <v>95</v>
      </c>
      <c r="T93" s="15" t="s">
        <v>133</v>
      </c>
      <c r="U93" s="15" t="s">
        <v>134</v>
      </c>
      <c r="V93" s="15">
        <v>410</v>
      </c>
      <c r="W93" s="15" t="s">
        <v>137</v>
      </c>
      <c r="X93" s="15">
        <v>410</v>
      </c>
      <c r="Y93" s="15" t="s">
        <v>137</v>
      </c>
      <c r="Z93" s="15">
        <v>410</v>
      </c>
      <c r="AA93" s="15" t="s">
        <v>137</v>
      </c>
      <c r="AB93" s="15">
        <v>410</v>
      </c>
      <c r="AC93" s="15" t="s">
        <v>137</v>
      </c>
      <c r="AD93" s="15">
        <f>IF(N93="ZM  ",V93-Z93,X93-Z93)</f>
        <v>0</v>
      </c>
      <c r="AE93" s="22">
        <f t="shared" ca="1" si="5"/>
        <v>0</v>
      </c>
      <c r="AF93" s="22">
        <f t="shared" ca="1" si="6"/>
        <v>0</v>
      </c>
      <c r="AG93" s="22">
        <f t="shared" ca="1" si="7"/>
        <v>45</v>
      </c>
      <c r="AH93" s="15" t="str">
        <f t="shared" ca="1" si="8"/>
        <v>ok</v>
      </c>
      <c r="AI93" s="8">
        <f ca="1">IF(AH93="ok",0,IF(AND(AH93="erreur clé ZSNC",A93="ZSNC"),0,1))</f>
        <v>0</v>
      </c>
      <c r="AJ93" s="9">
        <f>IF(AND(A93="ZSNC",N93="ZM  ",H93=0),0,IF(AND(A93="    ",N93="ZM  ",H93=0),0,IF(AND(A93="ZSNC",N93="ZL  ",H93=99.9),0,IF(AND(A93="    ",N93="ZL  ",H93=0),0,1))))</f>
        <v>0</v>
      </c>
      <c r="AK93" s="9">
        <f>IF(AND(A93="ZSNC",N93="ZM  ",L93="          "),0,IF(AND(A93="    ",N93="ZM  ",L93="          "),0,IF(AND(A93="ZSNC",N93="ZL  ",L93=1),0,IF(AND(A93="    ",N93="ZL  ",L93=2),0,1))))</f>
        <v>0</v>
      </c>
      <c r="AL93" s="9">
        <f>IF(AND(N93="ZM  ",J93+K93=0),0,IF(AND(N93="ZL  ",J93-K93=0),0,1))</f>
        <v>0</v>
      </c>
      <c r="AM93" s="10">
        <f>IF(AND(N93="ZM  ",J93+K93=0),0,IF(AND(A93="ZSNC",N93="ZL  ",J93&lt;=56,K93&lt;=56),0,IF(AND(A93="    ",N93="ZL  ",J93=150,K93=150),0,1)))</f>
        <v>0</v>
      </c>
      <c r="AN93" s="6">
        <f ca="1">IF(F93="S   ",0,(SUM(AI93:AM93)))</f>
        <v>0</v>
      </c>
      <c r="AP93" s="11">
        <f>IF(AND(N93="ZM  ",H93=0),0,IF(AND(A93="    ",N93="ZL  ",H93=0),0,IF(AND(A93="ZSNC",N93="ZL  ",H93=99.9),0,1)))</f>
        <v>0</v>
      </c>
      <c r="AQ93" s="12">
        <f>IF(AND(N93="ZM  ",L93="          "),0,IF(AND(A93="ZSNC",N93="ZL  ",L93=2),0,IF(AND(A93="    ",N93="ZL  ",L93=1),0,1)))</f>
        <v>0</v>
      </c>
      <c r="AR93" s="12">
        <f>IF(AND(N93="ZM  ",J93+K93=0),0,IF(AND(N93="ZL  ",J93-K93=0),0,1))</f>
        <v>0</v>
      </c>
      <c r="AS93" s="13">
        <f>IF(AND(N93="ZM  ",J93+K93=0),0,IF(AND(A93="ZSNC",N93="ZL  ",J93&lt;=56,K93&lt;=56),0,IF(AND(A93="    ",N93="ZL  ",J93=150,K93=150),0,1)))</f>
        <v>0</v>
      </c>
      <c r="AT93" s="6">
        <f>IF(F93="S   ",0,SUM(AP93:AS93))</f>
        <v>0</v>
      </c>
      <c r="AU93" s="7">
        <f t="shared" ca="1" si="9"/>
        <v>0</v>
      </c>
    </row>
    <row r="94" spans="1:47" x14ac:dyDescent="0.25">
      <c r="A94" s="15" t="s">
        <v>130</v>
      </c>
      <c r="B94" s="15">
        <v>4600002763</v>
      </c>
      <c r="C94" s="15">
        <v>40</v>
      </c>
      <c r="D94" s="17">
        <v>39835</v>
      </c>
      <c r="E94" s="17">
        <v>41110</v>
      </c>
      <c r="F94" s="18" t="s">
        <v>347</v>
      </c>
      <c r="G94" s="15" t="s">
        <v>139</v>
      </c>
      <c r="H94" s="15">
        <v>0</v>
      </c>
      <c r="I94" s="15" t="s">
        <v>132</v>
      </c>
      <c r="J94" s="15">
        <v>0</v>
      </c>
      <c r="K94" s="15">
        <v>0</v>
      </c>
      <c r="L94" s="15" t="s">
        <v>30</v>
      </c>
      <c r="M94" s="15">
        <v>2</v>
      </c>
      <c r="N94" s="15" t="s">
        <v>31</v>
      </c>
      <c r="O94" s="15">
        <v>13313</v>
      </c>
      <c r="P94" s="15" t="s">
        <v>27</v>
      </c>
      <c r="Q94" s="15" t="s">
        <v>27</v>
      </c>
      <c r="R94" s="15" t="s">
        <v>32</v>
      </c>
      <c r="S94" s="15" t="s">
        <v>95</v>
      </c>
      <c r="T94" s="15" t="s">
        <v>133</v>
      </c>
      <c r="U94" s="15" t="s">
        <v>134</v>
      </c>
      <c r="V94" s="19">
        <v>2460</v>
      </c>
      <c r="W94" s="15" t="s">
        <v>137</v>
      </c>
      <c r="X94" s="19">
        <v>2460</v>
      </c>
      <c r="Y94" s="15" t="s">
        <v>137</v>
      </c>
      <c r="Z94" s="19">
        <v>2460</v>
      </c>
      <c r="AA94" s="15" t="s">
        <v>137</v>
      </c>
      <c r="AB94" s="19">
        <v>2460</v>
      </c>
      <c r="AC94" s="15" t="s">
        <v>137</v>
      </c>
      <c r="AD94" s="15">
        <f>IF(N94="ZM  ",V94-Z94,X94-Z94)</f>
        <v>0</v>
      </c>
      <c r="AE94" s="22">
        <f t="shared" ca="1" si="5"/>
        <v>0</v>
      </c>
      <c r="AF94" s="22">
        <f t="shared" ca="1" si="6"/>
        <v>0</v>
      </c>
      <c r="AG94" s="22">
        <f t="shared" ca="1" si="7"/>
        <v>45</v>
      </c>
      <c r="AH94" s="15" t="str">
        <f t="shared" ca="1" si="8"/>
        <v>ok</v>
      </c>
      <c r="AI94" s="8">
        <f ca="1">IF(AH94="ok",0,IF(AND(AH94="erreur clé ZSNC",A94="ZSNC"),0,1))</f>
        <v>0</v>
      </c>
      <c r="AJ94" s="9">
        <f>IF(AND(A94="ZSNC",N94="ZM  ",H94=0),0,IF(AND(A94="    ",N94="ZM  ",H94=0),0,IF(AND(A94="ZSNC",N94="ZL  ",H94=99.9),0,IF(AND(A94="    ",N94="ZL  ",H94=0),0,1))))</f>
        <v>0</v>
      </c>
      <c r="AK94" s="9">
        <f>IF(AND(A94="ZSNC",N94="ZM  ",L94="          "),0,IF(AND(A94="    ",N94="ZM  ",L94="          "),0,IF(AND(A94="ZSNC",N94="ZL  ",L94=1),0,IF(AND(A94="    ",N94="ZL  ",L94=2),0,1))))</f>
        <v>0</v>
      </c>
      <c r="AL94" s="9">
        <f>IF(AND(N94="ZM  ",J94+K94=0),0,IF(AND(N94="ZL  ",J94-K94=0),0,1))</f>
        <v>0</v>
      </c>
      <c r="AM94" s="10">
        <f>IF(AND(N94="ZM  ",J94+K94=0),0,IF(AND(A94="ZSNC",N94="ZL  ",J94&lt;=56,K94&lt;=56),0,IF(AND(A94="    ",N94="ZL  ",J94=150,K94=150),0,1)))</f>
        <v>0</v>
      </c>
      <c r="AN94" s="6">
        <f ca="1">IF(F94="S   ",0,(SUM(AI94:AM94)))</f>
        <v>0</v>
      </c>
      <c r="AP94" s="11">
        <f>IF(AND(N94="ZM  ",H94=0),0,IF(AND(A94="    ",N94="ZL  ",H94=0),0,IF(AND(A94="ZSNC",N94="ZL  ",H94=99.9),0,1)))</f>
        <v>0</v>
      </c>
      <c r="AQ94" s="12">
        <f>IF(AND(N94="ZM  ",L94="          "),0,IF(AND(A94="ZSNC",N94="ZL  ",L94=2),0,IF(AND(A94="    ",N94="ZL  ",L94=1),0,1)))</f>
        <v>0</v>
      </c>
      <c r="AR94" s="12">
        <f>IF(AND(N94="ZM  ",J94+K94=0),0,IF(AND(N94="ZL  ",J94-K94=0),0,1))</f>
        <v>0</v>
      </c>
      <c r="AS94" s="13">
        <f>IF(AND(N94="ZM  ",J94+K94=0),0,IF(AND(A94="ZSNC",N94="ZL  ",J94&lt;=56,K94&lt;=56),0,IF(AND(A94="    ",N94="ZL  ",J94=150,K94=150),0,1)))</f>
        <v>0</v>
      </c>
      <c r="AT94" s="6">
        <f>IF(F94="S   ",0,SUM(AP94:AS94))</f>
        <v>0</v>
      </c>
      <c r="AU94" s="7">
        <f t="shared" ca="1" si="9"/>
        <v>0</v>
      </c>
    </row>
    <row r="95" spans="1:47" x14ac:dyDescent="0.25">
      <c r="A95" s="15" t="s">
        <v>130</v>
      </c>
      <c r="B95" s="15">
        <v>4600002763</v>
      </c>
      <c r="C95" s="15">
        <v>50</v>
      </c>
      <c r="D95" s="17">
        <v>39835</v>
      </c>
      <c r="E95" s="17">
        <v>41110</v>
      </c>
      <c r="F95" s="18" t="s">
        <v>347</v>
      </c>
      <c r="G95" s="15" t="s">
        <v>140</v>
      </c>
      <c r="H95" s="15">
        <v>0</v>
      </c>
      <c r="I95" s="15" t="s">
        <v>132</v>
      </c>
      <c r="J95" s="15">
        <v>0</v>
      </c>
      <c r="K95" s="15">
        <v>0</v>
      </c>
      <c r="L95" s="15" t="s">
        <v>30</v>
      </c>
      <c r="M95" s="15">
        <v>2</v>
      </c>
      <c r="N95" s="15" t="s">
        <v>31</v>
      </c>
      <c r="O95" s="15">
        <v>13313</v>
      </c>
      <c r="P95" s="15" t="s">
        <v>27</v>
      </c>
      <c r="Q95" s="15" t="s">
        <v>27</v>
      </c>
      <c r="R95" s="15" t="s">
        <v>32</v>
      </c>
      <c r="S95" s="15" t="s">
        <v>95</v>
      </c>
      <c r="T95" s="15" t="s">
        <v>133</v>
      </c>
      <c r="U95" s="15" t="s">
        <v>134</v>
      </c>
      <c r="V95" s="15">
        <v>235</v>
      </c>
      <c r="W95" s="15" t="s">
        <v>137</v>
      </c>
      <c r="X95" s="15">
        <v>235</v>
      </c>
      <c r="Y95" s="15" t="s">
        <v>137</v>
      </c>
      <c r="Z95" s="15">
        <v>235</v>
      </c>
      <c r="AA95" s="15" t="s">
        <v>137</v>
      </c>
      <c r="AB95" s="15">
        <v>235</v>
      </c>
      <c r="AC95" s="15" t="s">
        <v>137</v>
      </c>
      <c r="AD95" s="15">
        <f>IF(N95="ZM  ",V95-Z95,X95-Z95)</f>
        <v>0</v>
      </c>
      <c r="AE95" s="22">
        <f t="shared" ca="1" si="5"/>
        <v>0</v>
      </c>
      <c r="AF95" s="22">
        <f t="shared" ca="1" si="6"/>
        <v>0</v>
      </c>
      <c r="AG95" s="22">
        <f t="shared" ca="1" si="7"/>
        <v>45</v>
      </c>
      <c r="AH95" s="15" t="str">
        <f t="shared" ca="1" si="8"/>
        <v>ok</v>
      </c>
      <c r="AI95" s="8">
        <f ca="1">IF(AH95="ok",0,IF(AND(AH95="erreur clé ZSNC",A95="ZSNC"),0,1))</f>
        <v>0</v>
      </c>
      <c r="AJ95" s="9">
        <f>IF(AND(A95="ZSNC",N95="ZM  ",H95=0),0,IF(AND(A95="    ",N95="ZM  ",H95=0),0,IF(AND(A95="ZSNC",N95="ZL  ",H95=99.9),0,IF(AND(A95="    ",N95="ZL  ",H95=0),0,1))))</f>
        <v>0</v>
      </c>
      <c r="AK95" s="9">
        <f>IF(AND(A95="ZSNC",N95="ZM  ",L95="          "),0,IF(AND(A95="    ",N95="ZM  ",L95="          "),0,IF(AND(A95="ZSNC",N95="ZL  ",L95=1),0,IF(AND(A95="    ",N95="ZL  ",L95=2),0,1))))</f>
        <v>0</v>
      </c>
      <c r="AL95" s="9">
        <f>IF(AND(N95="ZM  ",J95+K95=0),0,IF(AND(N95="ZL  ",J95-K95=0),0,1))</f>
        <v>0</v>
      </c>
      <c r="AM95" s="10">
        <f>IF(AND(N95="ZM  ",J95+K95=0),0,IF(AND(A95="ZSNC",N95="ZL  ",J95&lt;=56,K95&lt;=56),0,IF(AND(A95="    ",N95="ZL  ",J95=150,K95=150),0,1)))</f>
        <v>0</v>
      </c>
      <c r="AN95" s="6">
        <f ca="1">IF(F95="S   ",0,(SUM(AI95:AM95)))</f>
        <v>0</v>
      </c>
      <c r="AP95" s="11">
        <f>IF(AND(N95="ZM  ",H95=0),0,IF(AND(A95="    ",N95="ZL  ",H95=0),0,IF(AND(A95="ZSNC",N95="ZL  ",H95=99.9),0,1)))</f>
        <v>0</v>
      </c>
      <c r="AQ95" s="12">
        <f>IF(AND(N95="ZM  ",L95="          "),0,IF(AND(A95="ZSNC",N95="ZL  ",L95=2),0,IF(AND(A95="    ",N95="ZL  ",L95=1),0,1)))</f>
        <v>0</v>
      </c>
      <c r="AR95" s="12">
        <f>IF(AND(N95="ZM  ",J95+K95=0),0,IF(AND(N95="ZL  ",J95-K95=0),0,1))</f>
        <v>0</v>
      </c>
      <c r="AS95" s="13">
        <f>IF(AND(N95="ZM  ",J95+K95=0),0,IF(AND(A95="ZSNC",N95="ZL  ",J95&lt;=56,K95&lt;=56),0,IF(AND(A95="    ",N95="ZL  ",J95=150,K95=150),0,1)))</f>
        <v>0</v>
      </c>
      <c r="AT95" s="6">
        <f>IF(F95="S   ",0,SUM(AP95:AS95))</f>
        <v>0</v>
      </c>
      <c r="AU95" s="7">
        <f t="shared" ca="1" si="9"/>
        <v>0</v>
      </c>
    </row>
    <row r="96" spans="1:47" x14ac:dyDescent="0.25">
      <c r="A96" s="15" t="s">
        <v>130</v>
      </c>
      <c r="B96" s="15">
        <v>4600002763</v>
      </c>
      <c r="C96" s="15">
        <v>60</v>
      </c>
      <c r="D96" s="17">
        <v>39835</v>
      </c>
      <c r="E96" s="17">
        <v>41110</v>
      </c>
      <c r="F96" s="18" t="s">
        <v>347</v>
      </c>
      <c r="G96" s="15" t="s">
        <v>141</v>
      </c>
      <c r="H96" s="15">
        <v>0</v>
      </c>
      <c r="I96" s="15" t="s">
        <v>132</v>
      </c>
      <c r="J96" s="15">
        <v>0</v>
      </c>
      <c r="K96" s="15">
        <v>0</v>
      </c>
      <c r="L96" s="15" t="s">
        <v>30</v>
      </c>
      <c r="M96" s="15">
        <v>2</v>
      </c>
      <c r="N96" s="15" t="s">
        <v>31</v>
      </c>
      <c r="O96" s="15">
        <v>13313</v>
      </c>
      <c r="P96" s="15" t="s">
        <v>27</v>
      </c>
      <c r="Q96" s="15" t="s">
        <v>27</v>
      </c>
      <c r="R96" s="15" t="s">
        <v>32</v>
      </c>
      <c r="S96" s="15" t="s">
        <v>95</v>
      </c>
      <c r="T96" s="15" t="s">
        <v>133</v>
      </c>
      <c r="U96" s="15" t="s">
        <v>134</v>
      </c>
      <c r="V96" s="15">
        <v>530</v>
      </c>
      <c r="W96" s="15" t="s">
        <v>137</v>
      </c>
      <c r="X96" s="15">
        <v>530</v>
      </c>
      <c r="Y96" s="15" t="s">
        <v>137</v>
      </c>
      <c r="Z96" s="15">
        <v>530</v>
      </c>
      <c r="AA96" s="15" t="s">
        <v>137</v>
      </c>
      <c r="AB96" s="15">
        <v>530</v>
      </c>
      <c r="AC96" s="15" t="s">
        <v>137</v>
      </c>
      <c r="AD96" s="15">
        <f>IF(N96="ZM  ",V96-Z96,X96-Z96)</f>
        <v>0</v>
      </c>
      <c r="AE96" s="22">
        <f t="shared" ca="1" si="5"/>
        <v>0</v>
      </c>
      <c r="AF96" s="22">
        <f t="shared" ca="1" si="6"/>
        <v>0</v>
      </c>
      <c r="AG96" s="22">
        <f t="shared" ca="1" si="7"/>
        <v>45</v>
      </c>
      <c r="AH96" s="15" t="str">
        <f t="shared" ca="1" si="8"/>
        <v>ok</v>
      </c>
      <c r="AI96" s="8">
        <f ca="1">IF(AH96="ok",0,IF(AND(AH96="erreur clé ZSNC",A96="ZSNC"),0,1))</f>
        <v>0</v>
      </c>
      <c r="AJ96" s="9">
        <f>IF(AND(A96="ZSNC",N96="ZM  ",H96=0),0,IF(AND(A96="    ",N96="ZM  ",H96=0),0,IF(AND(A96="ZSNC",N96="ZL  ",H96=99.9),0,IF(AND(A96="    ",N96="ZL  ",H96=0),0,1))))</f>
        <v>0</v>
      </c>
      <c r="AK96" s="9">
        <f>IF(AND(A96="ZSNC",N96="ZM  ",L96="          "),0,IF(AND(A96="    ",N96="ZM  ",L96="          "),0,IF(AND(A96="ZSNC",N96="ZL  ",L96=1),0,IF(AND(A96="    ",N96="ZL  ",L96=2),0,1))))</f>
        <v>0</v>
      </c>
      <c r="AL96" s="9">
        <f>IF(AND(N96="ZM  ",J96+K96=0),0,IF(AND(N96="ZL  ",J96-K96=0),0,1))</f>
        <v>0</v>
      </c>
      <c r="AM96" s="10">
        <f>IF(AND(N96="ZM  ",J96+K96=0),0,IF(AND(A96="ZSNC",N96="ZL  ",J96&lt;=56,K96&lt;=56),0,IF(AND(A96="    ",N96="ZL  ",J96=150,K96=150),0,1)))</f>
        <v>0</v>
      </c>
      <c r="AN96" s="6">
        <f ca="1">IF(F96="S   ",0,(SUM(AI96:AM96)))</f>
        <v>0</v>
      </c>
      <c r="AP96" s="11">
        <f>IF(AND(N96="ZM  ",H96=0),0,IF(AND(A96="    ",N96="ZL  ",H96=0),0,IF(AND(A96="ZSNC",N96="ZL  ",H96=99.9),0,1)))</f>
        <v>0</v>
      </c>
      <c r="AQ96" s="12">
        <f>IF(AND(N96="ZM  ",L96="          "),0,IF(AND(A96="ZSNC",N96="ZL  ",L96=2),0,IF(AND(A96="    ",N96="ZL  ",L96=1),0,1)))</f>
        <v>0</v>
      </c>
      <c r="AR96" s="12">
        <f>IF(AND(N96="ZM  ",J96+K96=0),0,IF(AND(N96="ZL  ",J96-K96=0),0,1))</f>
        <v>0</v>
      </c>
      <c r="AS96" s="13">
        <f>IF(AND(N96="ZM  ",J96+K96=0),0,IF(AND(A96="ZSNC",N96="ZL  ",J96&lt;=56,K96&lt;=56),0,IF(AND(A96="    ",N96="ZL  ",J96=150,K96=150),0,1)))</f>
        <v>0</v>
      </c>
      <c r="AT96" s="6">
        <f>IF(F96="S   ",0,SUM(AP96:AS96))</f>
        <v>0</v>
      </c>
      <c r="AU96" s="7">
        <f t="shared" ca="1" si="9"/>
        <v>0</v>
      </c>
    </row>
    <row r="97" spans="1:47" x14ac:dyDescent="0.25">
      <c r="A97" s="15" t="s">
        <v>130</v>
      </c>
      <c r="B97" s="15">
        <v>4600002763</v>
      </c>
      <c r="C97" s="15">
        <v>70</v>
      </c>
      <c r="D97" s="17">
        <v>39835</v>
      </c>
      <c r="E97" s="17">
        <v>41110</v>
      </c>
      <c r="F97" s="18" t="s">
        <v>347</v>
      </c>
      <c r="G97" s="15" t="s">
        <v>142</v>
      </c>
      <c r="H97" s="15">
        <v>0</v>
      </c>
      <c r="I97" s="15" t="s">
        <v>132</v>
      </c>
      <c r="J97" s="15">
        <v>0</v>
      </c>
      <c r="K97" s="15">
        <v>0</v>
      </c>
      <c r="L97" s="15" t="s">
        <v>30</v>
      </c>
      <c r="M97" s="15">
        <v>2</v>
      </c>
      <c r="N97" s="15" t="s">
        <v>31</v>
      </c>
      <c r="O97" s="15">
        <v>13313</v>
      </c>
      <c r="P97" s="15" t="s">
        <v>27</v>
      </c>
      <c r="Q97" s="15" t="s">
        <v>27</v>
      </c>
      <c r="R97" s="15" t="s">
        <v>32</v>
      </c>
      <c r="S97" s="15" t="s">
        <v>95</v>
      </c>
      <c r="T97" s="15" t="s">
        <v>133</v>
      </c>
      <c r="U97" s="15" t="s">
        <v>134</v>
      </c>
      <c r="V97" s="15">
        <v>720</v>
      </c>
      <c r="W97" s="15" t="s">
        <v>137</v>
      </c>
      <c r="X97" s="15">
        <v>720</v>
      </c>
      <c r="Y97" s="15" t="s">
        <v>137</v>
      </c>
      <c r="Z97" s="15">
        <v>720</v>
      </c>
      <c r="AA97" s="15" t="s">
        <v>137</v>
      </c>
      <c r="AB97" s="15">
        <v>720</v>
      </c>
      <c r="AC97" s="15" t="s">
        <v>137</v>
      </c>
      <c r="AD97" s="15">
        <f>IF(N97="ZM  ",V97-Z97,X97-Z97)</f>
        <v>0</v>
      </c>
      <c r="AE97" s="22">
        <f t="shared" ca="1" si="5"/>
        <v>0</v>
      </c>
      <c r="AF97" s="22">
        <f t="shared" ca="1" si="6"/>
        <v>0</v>
      </c>
      <c r="AG97" s="22">
        <f t="shared" ca="1" si="7"/>
        <v>45</v>
      </c>
      <c r="AH97" s="15" t="str">
        <f t="shared" ca="1" si="8"/>
        <v>ok</v>
      </c>
      <c r="AI97" s="8">
        <f ca="1">IF(AH97="ok",0,IF(AND(AH97="erreur clé ZSNC",A97="ZSNC"),0,1))</f>
        <v>0</v>
      </c>
      <c r="AJ97" s="9">
        <f>IF(AND(A97="ZSNC",N97="ZM  ",H97=0),0,IF(AND(A97="    ",N97="ZM  ",H97=0),0,IF(AND(A97="ZSNC",N97="ZL  ",H97=99.9),0,IF(AND(A97="    ",N97="ZL  ",H97=0),0,1))))</f>
        <v>0</v>
      </c>
      <c r="AK97" s="9">
        <f>IF(AND(A97="ZSNC",N97="ZM  ",L97="          "),0,IF(AND(A97="    ",N97="ZM  ",L97="          "),0,IF(AND(A97="ZSNC",N97="ZL  ",L97=1),0,IF(AND(A97="    ",N97="ZL  ",L97=2),0,1))))</f>
        <v>0</v>
      </c>
      <c r="AL97" s="9">
        <f>IF(AND(N97="ZM  ",J97+K97=0),0,IF(AND(N97="ZL  ",J97-K97=0),0,1))</f>
        <v>0</v>
      </c>
      <c r="AM97" s="10">
        <f>IF(AND(N97="ZM  ",J97+K97=0),0,IF(AND(A97="ZSNC",N97="ZL  ",J97&lt;=56,K97&lt;=56),0,IF(AND(A97="    ",N97="ZL  ",J97=150,K97=150),0,1)))</f>
        <v>0</v>
      </c>
      <c r="AN97" s="6">
        <f ca="1">IF(F97="S   ",0,(SUM(AI97:AM97)))</f>
        <v>0</v>
      </c>
      <c r="AP97" s="11">
        <f>IF(AND(N97="ZM  ",H97=0),0,IF(AND(A97="    ",N97="ZL  ",H97=0),0,IF(AND(A97="ZSNC",N97="ZL  ",H97=99.9),0,1)))</f>
        <v>0</v>
      </c>
      <c r="AQ97" s="12">
        <f>IF(AND(N97="ZM  ",L97="          "),0,IF(AND(A97="ZSNC",N97="ZL  ",L97=2),0,IF(AND(A97="    ",N97="ZL  ",L97=1),0,1)))</f>
        <v>0</v>
      </c>
      <c r="AR97" s="12">
        <f>IF(AND(N97="ZM  ",J97+K97=0),0,IF(AND(N97="ZL  ",J97-K97=0),0,1))</f>
        <v>0</v>
      </c>
      <c r="AS97" s="13">
        <f>IF(AND(N97="ZM  ",J97+K97=0),0,IF(AND(A97="ZSNC",N97="ZL  ",J97&lt;=56,K97&lt;=56),0,IF(AND(A97="    ",N97="ZL  ",J97=150,K97=150),0,1)))</f>
        <v>0</v>
      </c>
      <c r="AT97" s="6">
        <f>IF(F97="S   ",0,SUM(AP97:AS97))</f>
        <v>0</v>
      </c>
      <c r="AU97" s="7">
        <f t="shared" ca="1" si="9"/>
        <v>0</v>
      </c>
    </row>
    <row r="98" spans="1:47" x14ac:dyDescent="0.25">
      <c r="A98" s="15" t="s">
        <v>130</v>
      </c>
      <c r="B98" s="15">
        <v>4600002763</v>
      </c>
      <c r="C98" s="15">
        <v>80</v>
      </c>
      <c r="D98" s="17">
        <v>39835</v>
      </c>
      <c r="E98" s="17">
        <v>41110</v>
      </c>
      <c r="F98" s="18" t="s">
        <v>347</v>
      </c>
      <c r="G98" s="15" t="s">
        <v>143</v>
      </c>
      <c r="H98" s="15">
        <v>0</v>
      </c>
      <c r="I98" s="15" t="s">
        <v>132</v>
      </c>
      <c r="J98" s="15">
        <v>0</v>
      </c>
      <c r="K98" s="15">
        <v>0</v>
      </c>
      <c r="L98" s="15" t="s">
        <v>30</v>
      </c>
      <c r="M98" s="15">
        <v>2</v>
      </c>
      <c r="N98" s="15" t="s">
        <v>31</v>
      </c>
      <c r="O98" s="15">
        <v>13313</v>
      </c>
      <c r="P98" s="15" t="s">
        <v>27</v>
      </c>
      <c r="Q98" s="15" t="s">
        <v>27</v>
      </c>
      <c r="R98" s="15" t="s">
        <v>32</v>
      </c>
      <c r="S98" s="15" t="s">
        <v>95</v>
      </c>
      <c r="T98" s="15" t="s">
        <v>133</v>
      </c>
      <c r="U98" s="15" t="s">
        <v>134</v>
      </c>
      <c r="V98" s="15">
        <v>255</v>
      </c>
      <c r="W98" s="15" t="s">
        <v>137</v>
      </c>
      <c r="X98" s="15">
        <v>255</v>
      </c>
      <c r="Y98" s="15" t="s">
        <v>137</v>
      </c>
      <c r="Z98" s="15">
        <v>255</v>
      </c>
      <c r="AA98" s="15" t="s">
        <v>137</v>
      </c>
      <c r="AB98" s="15">
        <v>255</v>
      </c>
      <c r="AC98" s="15" t="s">
        <v>137</v>
      </c>
      <c r="AD98" s="15">
        <f>IF(N98="ZM  ",V98-Z98,X98-Z98)</f>
        <v>0</v>
      </c>
      <c r="AE98" s="22">
        <f t="shared" ca="1" si="5"/>
        <v>0</v>
      </c>
      <c r="AF98" s="22">
        <f t="shared" ca="1" si="6"/>
        <v>0</v>
      </c>
      <c r="AG98" s="22">
        <f t="shared" ca="1" si="7"/>
        <v>45</v>
      </c>
      <c r="AH98" s="15" t="str">
        <f t="shared" ca="1" si="8"/>
        <v>ok</v>
      </c>
      <c r="AI98" s="8">
        <f ca="1">IF(AH98="ok",0,IF(AND(AH98="erreur clé ZSNC",A98="ZSNC"),0,1))</f>
        <v>0</v>
      </c>
      <c r="AJ98" s="9">
        <f>IF(AND(A98="ZSNC",N98="ZM  ",H98=0),0,IF(AND(A98="    ",N98="ZM  ",H98=0),0,IF(AND(A98="ZSNC",N98="ZL  ",H98=99.9),0,IF(AND(A98="    ",N98="ZL  ",H98=0),0,1))))</f>
        <v>0</v>
      </c>
      <c r="AK98" s="9">
        <f>IF(AND(A98="ZSNC",N98="ZM  ",L98="          "),0,IF(AND(A98="    ",N98="ZM  ",L98="          "),0,IF(AND(A98="ZSNC",N98="ZL  ",L98=1),0,IF(AND(A98="    ",N98="ZL  ",L98=2),0,1))))</f>
        <v>0</v>
      </c>
      <c r="AL98" s="9">
        <f>IF(AND(N98="ZM  ",J98+K98=0),0,IF(AND(N98="ZL  ",J98-K98=0),0,1))</f>
        <v>0</v>
      </c>
      <c r="AM98" s="10">
        <f>IF(AND(N98="ZM  ",J98+K98=0),0,IF(AND(A98="ZSNC",N98="ZL  ",J98&lt;=56,K98&lt;=56),0,IF(AND(A98="    ",N98="ZL  ",J98=150,K98=150),0,1)))</f>
        <v>0</v>
      </c>
      <c r="AN98" s="6">
        <f ca="1">IF(F98="S   ",0,(SUM(AI98:AM98)))</f>
        <v>0</v>
      </c>
      <c r="AP98" s="11">
        <f>IF(AND(N98="ZM  ",H98=0),0,IF(AND(A98="    ",N98="ZL  ",H98=0),0,IF(AND(A98="ZSNC",N98="ZL  ",H98=99.9),0,1)))</f>
        <v>0</v>
      </c>
      <c r="AQ98" s="12">
        <f>IF(AND(N98="ZM  ",L98="          "),0,IF(AND(A98="ZSNC",N98="ZL  ",L98=2),0,IF(AND(A98="    ",N98="ZL  ",L98=1),0,1)))</f>
        <v>0</v>
      </c>
      <c r="AR98" s="12">
        <f>IF(AND(N98="ZM  ",J98+K98=0),0,IF(AND(N98="ZL  ",J98-K98=0),0,1))</f>
        <v>0</v>
      </c>
      <c r="AS98" s="13">
        <f>IF(AND(N98="ZM  ",J98+K98=0),0,IF(AND(A98="ZSNC",N98="ZL  ",J98&lt;=56,K98&lt;=56),0,IF(AND(A98="    ",N98="ZL  ",J98=150,K98=150),0,1)))</f>
        <v>0</v>
      </c>
      <c r="AT98" s="6">
        <f>IF(F98="S   ",0,SUM(AP98:AS98))</f>
        <v>0</v>
      </c>
      <c r="AU98" s="7">
        <f t="shared" ca="1" si="9"/>
        <v>0</v>
      </c>
    </row>
    <row r="99" spans="1:47" x14ac:dyDescent="0.25">
      <c r="A99" s="15" t="s">
        <v>130</v>
      </c>
      <c r="B99" s="15">
        <v>4600002763</v>
      </c>
      <c r="C99" s="15">
        <v>90</v>
      </c>
      <c r="D99" s="17">
        <v>39835</v>
      </c>
      <c r="E99" s="17">
        <v>41110</v>
      </c>
      <c r="F99" s="18" t="s">
        <v>347</v>
      </c>
      <c r="G99" s="15" t="s">
        <v>144</v>
      </c>
      <c r="H99" s="15">
        <v>0</v>
      </c>
      <c r="I99" s="15" t="s">
        <v>132</v>
      </c>
      <c r="J99" s="15">
        <v>0</v>
      </c>
      <c r="K99" s="15">
        <v>0</v>
      </c>
      <c r="L99" s="15" t="s">
        <v>30</v>
      </c>
      <c r="M99" s="15">
        <v>2</v>
      </c>
      <c r="N99" s="15" t="s">
        <v>31</v>
      </c>
      <c r="O99" s="15">
        <v>13313</v>
      </c>
      <c r="P99" s="15" t="s">
        <v>27</v>
      </c>
      <c r="Q99" s="15" t="s">
        <v>27</v>
      </c>
      <c r="R99" s="15" t="s">
        <v>32</v>
      </c>
      <c r="S99" s="15" t="s">
        <v>95</v>
      </c>
      <c r="T99" s="15" t="s">
        <v>133</v>
      </c>
      <c r="U99" s="15" t="s">
        <v>134</v>
      </c>
      <c r="V99" s="19">
        <v>1200</v>
      </c>
      <c r="W99" s="15" t="s">
        <v>137</v>
      </c>
      <c r="X99" s="19">
        <v>1200</v>
      </c>
      <c r="Y99" s="15" t="s">
        <v>137</v>
      </c>
      <c r="Z99" s="19">
        <v>1200</v>
      </c>
      <c r="AA99" s="15" t="s">
        <v>137</v>
      </c>
      <c r="AB99" s="19">
        <v>1200</v>
      </c>
      <c r="AC99" s="15" t="s">
        <v>137</v>
      </c>
      <c r="AD99" s="15">
        <f>IF(N99="ZM  ",V99-Z99,X99-Z99)</f>
        <v>0</v>
      </c>
      <c r="AE99" s="22">
        <f t="shared" ca="1" si="5"/>
        <v>0</v>
      </c>
      <c r="AF99" s="22">
        <f t="shared" ca="1" si="6"/>
        <v>0</v>
      </c>
      <c r="AG99" s="22">
        <f t="shared" ca="1" si="7"/>
        <v>45</v>
      </c>
      <c r="AH99" s="15" t="str">
        <f t="shared" ca="1" si="8"/>
        <v>ok</v>
      </c>
      <c r="AI99" s="8">
        <f ca="1">IF(AH99="ok",0,IF(AND(AH99="erreur clé ZSNC",A99="ZSNC"),0,1))</f>
        <v>0</v>
      </c>
      <c r="AJ99" s="9">
        <f>IF(AND(A99="ZSNC",N99="ZM  ",H99=0),0,IF(AND(A99="    ",N99="ZM  ",H99=0),0,IF(AND(A99="ZSNC",N99="ZL  ",H99=99.9),0,IF(AND(A99="    ",N99="ZL  ",H99=0),0,1))))</f>
        <v>0</v>
      </c>
      <c r="AK99" s="9">
        <f>IF(AND(A99="ZSNC",N99="ZM  ",L99="          "),0,IF(AND(A99="    ",N99="ZM  ",L99="          "),0,IF(AND(A99="ZSNC",N99="ZL  ",L99=1),0,IF(AND(A99="    ",N99="ZL  ",L99=2),0,1))))</f>
        <v>0</v>
      </c>
      <c r="AL99" s="9">
        <f>IF(AND(N99="ZM  ",J99+K99=0),0,IF(AND(N99="ZL  ",J99-K99=0),0,1))</f>
        <v>0</v>
      </c>
      <c r="AM99" s="10">
        <f>IF(AND(N99="ZM  ",J99+K99=0),0,IF(AND(A99="ZSNC",N99="ZL  ",J99&lt;=56,K99&lt;=56),0,IF(AND(A99="    ",N99="ZL  ",J99=150,K99=150),0,1)))</f>
        <v>0</v>
      </c>
      <c r="AN99" s="6">
        <f ca="1">IF(F99="S   ",0,(SUM(AI99:AM99)))</f>
        <v>0</v>
      </c>
      <c r="AP99" s="11">
        <f>IF(AND(N99="ZM  ",H99=0),0,IF(AND(A99="    ",N99="ZL  ",H99=0),0,IF(AND(A99="ZSNC",N99="ZL  ",H99=99.9),0,1)))</f>
        <v>0</v>
      </c>
      <c r="AQ99" s="12">
        <f>IF(AND(N99="ZM  ",L99="          "),0,IF(AND(A99="ZSNC",N99="ZL  ",L99=2),0,IF(AND(A99="    ",N99="ZL  ",L99=1),0,1)))</f>
        <v>0</v>
      </c>
      <c r="AR99" s="12">
        <f>IF(AND(N99="ZM  ",J99+K99=0),0,IF(AND(N99="ZL  ",J99-K99=0),0,1))</f>
        <v>0</v>
      </c>
      <c r="AS99" s="13">
        <f>IF(AND(N99="ZM  ",J99+K99=0),0,IF(AND(A99="ZSNC",N99="ZL  ",J99&lt;=56,K99&lt;=56),0,IF(AND(A99="    ",N99="ZL  ",J99=150,K99=150),0,1)))</f>
        <v>0</v>
      </c>
      <c r="AT99" s="6">
        <f>IF(F99="S   ",0,SUM(AP99:AS99))</f>
        <v>0</v>
      </c>
      <c r="AU99" s="7">
        <f t="shared" ca="1" si="9"/>
        <v>0</v>
      </c>
    </row>
    <row r="100" spans="1:47" x14ac:dyDescent="0.25">
      <c r="A100" s="15" t="s">
        <v>130</v>
      </c>
      <c r="B100" s="15">
        <v>4600002763</v>
      </c>
      <c r="C100" s="15">
        <v>100</v>
      </c>
      <c r="D100" s="17">
        <v>39835</v>
      </c>
      <c r="E100" s="17">
        <v>41110</v>
      </c>
      <c r="F100" s="18" t="s">
        <v>347</v>
      </c>
      <c r="G100" s="15" t="s">
        <v>145</v>
      </c>
      <c r="H100" s="15">
        <v>0</v>
      </c>
      <c r="I100" s="15" t="s">
        <v>132</v>
      </c>
      <c r="J100" s="15">
        <v>0</v>
      </c>
      <c r="K100" s="15">
        <v>0</v>
      </c>
      <c r="L100" s="15" t="s">
        <v>30</v>
      </c>
      <c r="M100" s="15">
        <v>2</v>
      </c>
      <c r="N100" s="15" t="s">
        <v>31</v>
      </c>
      <c r="O100" s="15">
        <v>13313</v>
      </c>
      <c r="P100" s="15" t="s">
        <v>27</v>
      </c>
      <c r="Q100" s="15" t="s">
        <v>27</v>
      </c>
      <c r="R100" s="15" t="s">
        <v>32</v>
      </c>
      <c r="S100" s="15" t="s">
        <v>95</v>
      </c>
      <c r="T100" s="15" t="s">
        <v>133</v>
      </c>
      <c r="U100" s="15" t="s">
        <v>134</v>
      </c>
      <c r="V100" s="15">
        <v>580</v>
      </c>
      <c r="W100" s="15" t="s">
        <v>137</v>
      </c>
      <c r="X100" s="15">
        <v>580</v>
      </c>
      <c r="Y100" s="15" t="s">
        <v>137</v>
      </c>
      <c r="Z100" s="15">
        <v>580</v>
      </c>
      <c r="AA100" s="15" t="s">
        <v>137</v>
      </c>
      <c r="AB100" s="15">
        <v>580</v>
      </c>
      <c r="AC100" s="15" t="s">
        <v>137</v>
      </c>
      <c r="AD100" s="15">
        <f>IF(N100="ZM  ",V100-Z100,X100-Z100)</f>
        <v>0</v>
      </c>
      <c r="AE100" s="22">
        <f t="shared" ca="1" si="5"/>
        <v>0</v>
      </c>
      <c r="AF100" s="22">
        <f t="shared" ca="1" si="6"/>
        <v>0</v>
      </c>
      <c r="AG100" s="22">
        <f t="shared" ca="1" si="7"/>
        <v>45</v>
      </c>
      <c r="AH100" s="15" t="str">
        <f t="shared" ca="1" si="8"/>
        <v>ok</v>
      </c>
      <c r="AI100" s="8">
        <f ca="1">IF(AH100="ok",0,IF(AND(AH100="erreur clé ZSNC",A100="ZSNC"),0,1))</f>
        <v>0</v>
      </c>
      <c r="AJ100" s="9">
        <f>IF(AND(A100="ZSNC",N100="ZM  ",H100=0),0,IF(AND(A100="    ",N100="ZM  ",H100=0),0,IF(AND(A100="ZSNC",N100="ZL  ",H100=99.9),0,IF(AND(A100="    ",N100="ZL  ",H100=0),0,1))))</f>
        <v>0</v>
      </c>
      <c r="AK100" s="9">
        <f>IF(AND(A100="ZSNC",N100="ZM  ",L100="          "),0,IF(AND(A100="    ",N100="ZM  ",L100="          "),0,IF(AND(A100="ZSNC",N100="ZL  ",L100=1),0,IF(AND(A100="    ",N100="ZL  ",L100=2),0,1))))</f>
        <v>0</v>
      </c>
      <c r="AL100" s="9">
        <f>IF(AND(N100="ZM  ",J100+K100=0),0,IF(AND(N100="ZL  ",J100-K100=0),0,1))</f>
        <v>0</v>
      </c>
      <c r="AM100" s="10">
        <f>IF(AND(N100="ZM  ",J100+K100=0),0,IF(AND(A100="ZSNC",N100="ZL  ",J100&lt;=56,K100&lt;=56),0,IF(AND(A100="    ",N100="ZL  ",J100=150,K100=150),0,1)))</f>
        <v>0</v>
      </c>
      <c r="AN100" s="6">
        <f ca="1">IF(F100="S   ",0,(SUM(AI100:AM100)))</f>
        <v>0</v>
      </c>
      <c r="AP100" s="11">
        <f>IF(AND(N100="ZM  ",H100=0),0,IF(AND(A100="    ",N100="ZL  ",H100=0),0,IF(AND(A100="ZSNC",N100="ZL  ",H100=99.9),0,1)))</f>
        <v>0</v>
      </c>
      <c r="AQ100" s="12">
        <f>IF(AND(N100="ZM  ",L100="          "),0,IF(AND(A100="ZSNC",N100="ZL  ",L100=2),0,IF(AND(A100="    ",N100="ZL  ",L100=1),0,1)))</f>
        <v>0</v>
      </c>
      <c r="AR100" s="12">
        <f>IF(AND(N100="ZM  ",J100+K100=0),0,IF(AND(N100="ZL  ",J100-K100=0),0,1))</f>
        <v>0</v>
      </c>
      <c r="AS100" s="13">
        <f>IF(AND(N100="ZM  ",J100+K100=0),0,IF(AND(A100="ZSNC",N100="ZL  ",J100&lt;=56,K100&lt;=56),0,IF(AND(A100="    ",N100="ZL  ",J100=150,K100=150),0,1)))</f>
        <v>0</v>
      </c>
      <c r="AT100" s="6">
        <f>IF(F100="S   ",0,SUM(AP100:AS100))</f>
        <v>0</v>
      </c>
      <c r="AU100" s="7">
        <f t="shared" ca="1" si="9"/>
        <v>0</v>
      </c>
    </row>
    <row r="101" spans="1:47" x14ac:dyDescent="0.25">
      <c r="A101" s="15" t="s">
        <v>130</v>
      </c>
      <c r="B101" s="15">
        <v>4600002763</v>
      </c>
      <c r="C101" s="15">
        <v>110</v>
      </c>
      <c r="D101" s="17">
        <v>39835</v>
      </c>
      <c r="E101" s="17">
        <v>41110</v>
      </c>
      <c r="F101" s="18" t="s">
        <v>347</v>
      </c>
      <c r="G101" s="15" t="s">
        <v>146</v>
      </c>
      <c r="H101" s="15">
        <v>0</v>
      </c>
      <c r="I101" s="15" t="s">
        <v>132</v>
      </c>
      <c r="J101" s="15">
        <v>0</v>
      </c>
      <c r="K101" s="15">
        <v>0</v>
      </c>
      <c r="L101" s="15" t="s">
        <v>30</v>
      </c>
      <c r="M101" s="15">
        <v>2</v>
      </c>
      <c r="N101" s="15" t="s">
        <v>31</v>
      </c>
      <c r="O101" s="15">
        <v>13313</v>
      </c>
      <c r="P101" s="15" t="s">
        <v>27</v>
      </c>
      <c r="Q101" s="15" t="s">
        <v>27</v>
      </c>
      <c r="R101" s="15" t="s">
        <v>32</v>
      </c>
      <c r="S101" s="15" t="s">
        <v>95</v>
      </c>
      <c r="T101" s="15" t="s">
        <v>133</v>
      </c>
      <c r="U101" s="15" t="s">
        <v>134</v>
      </c>
      <c r="V101" s="19">
        <v>4560</v>
      </c>
      <c r="W101" s="15" t="s">
        <v>137</v>
      </c>
      <c r="X101" s="19">
        <v>4560</v>
      </c>
      <c r="Y101" s="15" t="s">
        <v>137</v>
      </c>
      <c r="Z101" s="19">
        <v>4560</v>
      </c>
      <c r="AA101" s="15" t="s">
        <v>137</v>
      </c>
      <c r="AB101" s="19">
        <v>4560</v>
      </c>
      <c r="AC101" s="15" t="s">
        <v>137</v>
      </c>
      <c r="AD101" s="15">
        <f>IF(N101="ZM  ",V101-Z101,X101-Z101)</f>
        <v>0</v>
      </c>
      <c r="AE101" s="22">
        <f t="shared" ca="1" si="5"/>
        <v>0</v>
      </c>
      <c r="AF101" s="22">
        <f t="shared" ca="1" si="6"/>
        <v>0</v>
      </c>
      <c r="AG101" s="22">
        <f t="shared" ca="1" si="7"/>
        <v>45</v>
      </c>
      <c r="AH101" s="15" t="str">
        <f t="shared" ca="1" si="8"/>
        <v>ok</v>
      </c>
      <c r="AI101" s="8">
        <f ca="1">IF(AH101="ok",0,IF(AND(AH101="erreur clé ZSNC",A101="ZSNC"),0,1))</f>
        <v>0</v>
      </c>
      <c r="AJ101" s="9">
        <f>IF(AND(A101="ZSNC",N101="ZM  ",H101=0),0,IF(AND(A101="    ",N101="ZM  ",H101=0),0,IF(AND(A101="ZSNC",N101="ZL  ",H101=99.9),0,IF(AND(A101="    ",N101="ZL  ",H101=0),0,1))))</f>
        <v>0</v>
      </c>
      <c r="AK101" s="9">
        <f>IF(AND(A101="ZSNC",N101="ZM  ",L101="          "),0,IF(AND(A101="    ",N101="ZM  ",L101="          "),0,IF(AND(A101="ZSNC",N101="ZL  ",L101=1),0,IF(AND(A101="    ",N101="ZL  ",L101=2),0,1))))</f>
        <v>0</v>
      </c>
      <c r="AL101" s="9">
        <f>IF(AND(N101="ZM  ",J101+K101=0),0,IF(AND(N101="ZL  ",J101-K101=0),0,1))</f>
        <v>0</v>
      </c>
      <c r="AM101" s="10">
        <f>IF(AND(N101="ZM  ",J101+K101=0),0,IF(AND(A101="ZSNC",N101="ZL  ",J101&lt;=56,K101&lt;=56),0,IF(AND(A101="    ",N101="ZL  ",J101=150,K101=150),0,1)))</f>
        <v>0</v>
      </c>
      <c r="AN101" s="6">
        <f ca="1">IF(F101="S   ",0,(SUM(AI101:AM101)))</f>
        <v>0</v>
      </c>
      <c r="AP101" s="11">
        <f>IF(AND(N101="ZM  ",H101=0),0,IF(AND(A101="    ",N101="ZL  ",H101=0),0,IF(AND(A101="ZSNC",N101="ZL  ",H101=99.9),0,1)))</f>
        <v>0</v>
      </c>
      <c r="AQ101" s="12">
        <f>IF(AND(N101="ZM  ",L101="          "),0,IF(AND(A101="ZSNC",N101="ZL  ",L101=2),0,IF(AND(A101="    ",N101="ZL  ",L101=1),0,1)))</f>
        <v>0</v>
      </c>
      <c r="AR101" s="12">
        <f>IF(AND(N101="ZM  ",J101+K101=0),0,IF(AND(N101="ZL  ",J101-K101=0),0,1))</f>
        <v>0</v>
      </c>
      <c r="AS101" s="13">
        <f>IF(AND(N101="ZM  ",J101+K101=0),0,IF(AND(A101="ZSNC",N101="ZL  ",J101&lt;=56,K101&lt;=56),0,IF(AND(A101="    ",N101="ZL  ",J101=150,K101=150),0,1)))</f>
        <v>0</v>
      </c>
      <c r="AT101" s="6">
        <f>IF(F101="S   ",0,SUM(AP101:AS101))</f>
        <v>0</v>
      </c>
      <c r="AU101" s="7">
        <f t="shared" ca="1" si="9"/>
        <v>0</v>
      </c>
    </row>
    <row r="102" spans="1:47" x14ac:dyDescent="0.25">
      <c r="A102" s="15" t="s">
        <v>130</v>
      </c>
      <c r="B102" s="15">
        <v>4600002763</v>
      </c>
      <c r="C102" s="15">
        <v>120</v>
      </c>
      <c r="D102" s="17">
        <v>39835</v>
      </c>
      <c r="E102" s="17">
        <v>41110</v>
      </c>
      <c r="F102" s="18" t="s">
        <v>347</v>
      </c>
      <c r="G102" s="15" t="s">
        <v>147</v>
      </c>
      <c r="H102" s="15">
        <v>0</v>
      </c>
      <c r="I102" s="15" t="s">
        <v>132</v>
      </c>
      <c r="J102" s="15">
        <v>0</v>
      </c>
      <c r="K102" s="15">
        <v>0</v>
      </c>
      <c r="L102" s="15" t="s">
        <v>30</v>
      </c>
      <c r="M102" s="15">
        <v>2</v>
      </c>
      <c r="N102" s="15" t="s">
        <v>31</v>
      </c>
      <c r="O102" s="15">
        <v>13313</v>
      </c>
      <c r="P102" s="15" t="s">
        <v>27</v>
      </c>
      <c r="Q102" s="15" t="s">
        <v>27</v>
      </c>
      <c r="R102" s="15" t="s">
        <v>32</v>
      </c>
      <c r="S102" s="15" t="s">
        <v>95</v>
      </c>
      <c r="T102" s="15" t="s">
        <v>133</v>
      </c>
      <c r="U102" s="15" t="s">
        <v>134</v>
      </c>
      <c r="V102" s="19">
        <v>1520</v>
      </c>
      <c r="W102" s="15" t="s">
        <v>137</v>
      </c>
      <c r="X102" s="19">
        <v>1520</v>
      </c>
      <c r="Y102" s="15" t="s">
        <v>137</v>
      </c>
      <c r="Z102" s="19">
        <v>1520</v>
      </c>
      <c r="AA102" s="15" t="s">
        <v>137</v>
      </c>
      <c r="AB102" s="19">
        <v>1520</v>
      </c>
      <c r="AC102" s="15" t="s">
        <v>137</v>
      </c>
      <c r="AD102" s="15">
        <f>IF(N102="ZM  ",V102-Z102,X102-Z102)</f>
        <v>0</v>
      </c>
      <c r="AE102" s="22">
        <f t="shared" ca="1" si="5"/>
        <v>0</v>
      </c>
      <c r="AF102" s="22">
        <f t="shared" ca="1" si="6"/>
        <v>0</v>
      </c>
      <c r="AG102" s="22">
        <f t="shared" ca="1" si="7"/>
        <v>45</v>
      </c>
      <c r="AH102" s="15" t="str">
        <f t="shared" ca="1" si="8"/>
        <v>ok</v>
      </c>
      <c r="AI102" s="8">
        <f ca="1">IF(AH102="ok",0,IF(AND(AH102="erreur clé ZSNC",A102="ZSNC"),0,1))</f>
        <v>0</v>
      </c>
      <c r="AJ102" s="9">
        <f>IF(AND(A102="ZSNC",N102="ZM  ",H102=0),0,IF(AND(A102="    ",N102="ZM  ",H102=0),0,IF(AND(A102="ZSNC",N102="ZL  ",H102=99.9),0,IF(AND(A102="    ",N102="ZL  ",H102=0),0,1))))</f>
        <v>0</v>
      </c>
      <c r="AK102" s="9">
        <f>IF(AND(A102="ZSNC",N102="ZM  ",L102="          "),0,IF(AND(A102="    ",N102="ZM  ",L102="          "),0,IF(AND(A102="ZSNC",N102="ZL  ",L102=1),0,IF(AND(A102="    ",N102="ZL  ",L102=2),0,1))))</f>
        <v>0</v>
      </c>
      <c r="AL102" s="9">
        <f>IF(AND(N102="ZM  ",J102+K102=0),0,IF(AND(N102="ZL  ",J102-K102=0),0,1))</f>
        <v>0</v>
      </c>
      <c r="AM102" s="10">
        <f>IF(AND(N102="ZM  ",J102+K102=0),0,IF(AND(A102="ZSNC",N102="ZL  ",J102&lt;=56,K102&lt;=56),0,IF(AND(A102="    ",N102="ZL  ",J102=150,K102=150),0,1)))</f>
        <v>0</v>
      </c>
      <c r="AN102" s="6">
        <f ca="1">IF(F102="S   ",0,(SUM(AI102:AM102)))</f>
        <v>0</v>
      </c>
      <c r="AP102" s="11">
        <f>IF(AND(N102="ZM  ",H102=0),0,IF(AND(A102="    ",N102="ZL  ",H102=0),0,IF(AND(A102="ZSNC",N102="ZL  ",H102=99.9),0,1)))</f>
        <v>0</v>
      </c>
      <c r="AQ102" s="12">
        <f>IF(AND(N102="ZM  ",L102="          "),0,IF(AND(A102="ZSNC",N102="ZL  ",L102=2),0,IF(AND(A102="    ",N102="ZL  ",L102=1),0,1)))</f>
        <v>0</v>
      </c>
      <c r="AR102" s="12">
        <f>IF(AND(N102="ZM  ",J102+K102=0),0,IF(AND(N102="ZL  ",J102-K102=0),0,1))</f>
        <v>0</v>
      </c>
      <c r="AS102" s="13">
        <f>IF(AND(N102="ZM  ",J102+K102=0),0,IF(AND(A102="ZSNC",N102="ZL  ",J102&lt;=56,K102&lt;=56),0,IF(AND(A102="    ",N102="ZL  ",J102=150,K102=150),0,1)))</f>
        <v>0</v>
      </c>
      <c r="AT102" s="6">
        <f>IF(F102="S   ",0,SUM(AP102:AS102))</f>
        <v>0</v>
      </c>
      <c r="AU102" s="7">
        <f t="shared" ca="1" si="9"/>
        <v>0</v>
      </c>
    </row>
    <row r="103" spans="1:47" x14ac:dyDescent="0.25">
      <c r="A103" s="15" t="s">
        <v>130</v>
      </c>
      <c r="B103" s="15">
        <v>4600002763</v>
      </c>
      <c r="C103" s="15">
        <v>130</v>
      </c>
      <c r="D103" s="17">
        <v>39835</v>
      </c>
      <c r="E103" s="17">
        <v>41110</v>
      </c>
      <c r="F103" s="18" t="s">
        <v>347</v>
      </c>
      <c r="G103" s="15" t="s">
        <v>148</v>
      </c>
      <c r="H103" s="15">
        <v>0</v>
      </c>
      <c r="I103" s="15" t="s">
        <v>132</v>
      </c>
      <c r="J103" s="15">
        <v>0</v>
      </c>
      <c r="K103" s="15">
        <v>0</v>
      </c>
      <c r="L103" s="15" t="s">
        <v>30</v>
      </c>
      <c r="M103" s="15">
        <v>2</v>
      </c>
      <c r="N103" s="15" t="s">
        <v>31</v>
      </c>
      <c r="O103" s="15">
        <v>13313</v>
      </c>
      <c r="P103" s="15" t="s">
        <v>27</v>
      </c>
      <c r="Q103" s="15" t="s">
        <v>27</v>
      </c>
      <c r="R103" s="15" t="s">
        <v>32</v>
      </c>
      <c r="S103" s="15" t="s">
        <v>95</v>
      </c>
      <c r="T103" s="15" t="s">
        <v>133</v>
      </c>
      <c r="U103" s="15" t="s">
        <v>134</v>
      </c>
      <c r="V103" s="19">
        <v>6300</v>
      </c>
      <c r="W103" s="15" t="s">
        <v>137</v>
      </c>
      <c r="X103" s="19">
        <v>6300</v>
      </c>
      <c r="Y103" s="15" t="s">
        <v>137</v>
      </c>
      <c r="Z103" s="19">
        <v>6300</v>
      </c>
      <c r="AA103" s="15" t="s">
        <v>137</v>
      </c>
      <c r="AB103" s="19">
        <v>6300</v>
      </c>
      <c r="AC103" s="15" t="s">
        <v>137</v>
      </c>
      <c r="AD103" s="15">
        <f>IF(N103="ZM  ",V103-Z103,X103-Z103)</f>
        <v>0</v>
      </c>
      <c r="AE103" s="22">
        <f t="shared" ca="1" si="5"/>
        <v>0</v>
      </c>
      <c r="AF103" s="22">
        <f t="shared" ca="1" si="6"/>
        <v>0</v>
      </c>
      <c r="AG103" s="22">
        <f t="shared" ca="1" si="7"/>
        <v>45</v>
      </c>
      <c r="AH103" s="15" t="str">
        <f t="shared" ca="1" si="8"/>
        <v>ok</v>
      </c>
      <c r="AI103" s="8">
        <f ca="1">IF(AH103="ok",0,IF(AND(AH103="erreur clé ZSNC",A103="ZSNC"),0,1))</f>
        <v>0</v>
      </c>
      <c r="AJ103" s="9">
        <f>IF(AND(A103="ZSNC",N103="ZM  ",H103=0),0,IF(AND(A103="    ",N103="ZM  ",H103=0),0,IF(AND(A103="ZSNC",N103="ZL  ",H103=99.9),0,IF(AND(A103="    ",N103="ZL  ",H103=0),0,1))))</f>
        <v>0</v>
      </c>
      <c r="AK103" s="9">
        <f>IF(AND(A103="ZSNC",N103="ZM  ",L103="          "),0,IF(AND(A103="    ",N103="ZM  ",L103="          "),0,IF(AND(A103="ZSNC",N103="ZL  ",L103=1),0,IF(AND(A103="    ",N103="ZL  ",L103=2),0,1))))</f>
        <v>0</v>
      </c>
      <c r="AL103" s="9">
        <f>IF(AND(N103="ZM  ",J103+K103=0),0,IF(AND(N103="ZL  ",J103-K103=0),0,1))</f>
        <v>0</v>
      </c>
      <c r="AM103" s="10">
        <f>IF(AND(N103="ZM  ",J103+K103=0),0,IF(AND(A103="ZSNC",N103="ZL  ",J103&lt;=56,K103&lt;=56),0,IF(AND(A103="    ",N103="ZL  ",J103=150,K103=150),0,1)))</f>
        <v>0</v>
      </c>
      <c r="AN103" s="6">
        <f ca="1">IF(F103="S   ",0,(SUM(AI103:AM103)))</f>
        <v>0</v>
      </c>
      <c r="AP103" s="11">
        <f>IF(AND(N103="ZM  ",H103=0),0,IF(AND(A103="    ",N103="ZL  ",H103=0),0,IF(AND(A103="ZSNC",N103="ZL  ",H103=99.9),0,1)))</f>
        <v>0</v>
      </c>
      <c r="AQ103" s="12">
        <f>IF(AND(N103="ZM  ",L103="          "),0,IF(AND(A103="ZSNC",N103="ZL  ",L103=2),0,IF(AND(A103="    ",N103="ZL  ",L103=1),0,1)))</f>
        <v>0</v>
      </c>
      <c r="AR103" s="12">
        <f>IF(AND(N103="ZM  ",J103+K103=0),0,IF(AND(N103="ZL  ",J103-K103=0),0,1))</f>
        <v>0</v>
      </c>
      <c r="AS103" s="13">
        <f>IF(AND(N103="ZM  ",J103+K103=0),0,IF(AND(A103="ZSNC",N103="ZL  ",J103&lt;=56,K103&lt;=56),0,IF(AND(A103="    ",N103="ZL  ",J103=150,K103=150),0,1)))</f>
        <v>0</v>
      </c>
      <c r="AT103" s="6">
        <f>IF(F103="S   ",0,SUM(AP103:AS103))</f>
        <v>0</v>
      </c>
      <c r="AU103" s="7">
        <f t="shared" ca="1" si="9"/>
        <v>0</v>
      </c>
    </row>
    <row r="104" spans="1:47" x14ac:dyDescent="0.25">
      <c r="A104" s="15" t="s">
        <v>130</v>
      </c>
      <c r="B104" s="15">
        <v>4600002763</v>
      </c>
      <c r="C104" s="15">
        <v>140</v>
      </c>
      <c r="D104" s="17">
        <v>39835</v>
      </c>
      <c r="E104" s="17">
        <v>41110</v>
      </c>
      <c r="F104" s="18" t="s">
        <v>347</v>
      </c>
      <c r="G104" s="15" t="s">
        <v>149</v>
      </c>
      <c r="H104" s="15">
        <v>0</v>
      </c>
      <c r="I104" s="15" t="s">
        <v>132</v>
      </c>
      <c r="J104" s="15">
        <v>0</v>
      </c>
      <c r="K104" s="15">
        <v>0</v>
      </c>
      <c r="L104" s="15" t="s">
        <v>30</v>
      </c>
      <c r="M104" s="15">
        <v>2</v>
      </c>
      <c r="N104" s="15" t="s">
        <v>31</v>
      </c>
      <c r="O104" s="15">
        <v>13313</v>
      </c>
      <c r="P104" s="15" t="s">
        <v>27</v>
      </c>
      <c r="Q104" s="15" t="s">
        <v>27</v>
      </c>
      <c r="R104" s="15" t="s">
        <v>32</v>
      </c>
      <c r="S104" s="15" t="s">
        <v>95</v>
      </c>
      <c r="T104" s="15" t="s">
        <v>133</v>
      </c>
      <c r="U104" s="15" t="s">
        <v>134</v>
      </c>
      <c r="V104" s="19">
        <v>3400</v>
      </c>
      <c r="W104" s="15" t="s">
        <v>137</v>
      </c>
      <c r="X104" s="19">
        <v>3400</v>
      </c>
      <c r="Y104" s="15" t="s">
        <v>137</v>
      </c>
      <c r="Z104" s="19">
        <v>3400</v>
      </c>
      <c r="AA104" s="15" t="s">
        <v>137</v>
      </c>
      <c r="AB104" s="19">
        <v>3400</v>
      </c>
      <c r="AC104" s="15" t="s">
        <v>137</v>
      </c>
      <c r="AD104" s="15">
        <f>IF(N104="ZM  ",V104-Z104,X104-Z104)</f>
        <v>0</v>
      </c>
      <c r="AE104" s="22">
        <f t="shared" ca="1" si="5"/>
        <v>0</v>
      </c>
      <c r="AF104" s="22">
        <f t="shared" ca="1" si="6"/>
        <v>0</v>
      </c>
      <c r="AG104" s="22">
        <f t="shared" ca="1" si="7"/>
        <v>45</v>
      </c>
      <c r="AH104" s="15" t="str">
        <f t="shared" ca="1" si="8"/>
        <v>ok</v>
      </c>
      <c r="AI104" s="8">
        <f ca="1">IF(AH104="ok",0,IF(AND(AH104="erreur clé ZSNC",A104="ZSNC"),0,1))</f>
        <v>0</v>
      </c>
      <c r="AJ104" s="9">
        <f>IF(AND(A104="ZSNC",N104="ZM  ",H104=0),0,IF(AND(A104="    ",N104="ZM  ",H104=0),0,IF(AND(A104="ZSNC",N104="ZL  ",H104=99.9),0,IF(AND(A104="    ",N104="ZL  ",H104=0),0,1))))</f>
        <v>0</v>
      </c>
      <c r="AK104" s="9">
        <f>IF(AND(A104="ZSNC",N104="ZM  ",L104="          "),0,IF(AND(A104="    ",N104="ZM  ",L104="          "),0,IF(AND(A104="ZSNC",N104="ZL  ",L104=1),0,IF(AND(A104="    ",N104="ZL  ",L104=2),0,1))))</f>
        <v>0</v>
      </c>
      <c r="AL104" s="9">
        <f>IF(AND(N104="ZM  ",J104+K104=0),0,IF(AND(N104="ZL  ",J104-K104=0),0,1))</f>
        <v>0</v>
      </c>
      <c r="AM104" s="10">
        <f>IF(AND(N104="ZM  ",J104+K104=0),0,IF(AND(A104="ZSNC",N104="ZL  ",J104&lt;=56,K104&lt;=56),0,IF(AND(A104="    ",N104="ZL  ",J104=150,K104=150),0,1)))</f>
        <v>0</v>
      </c>
      <c r="AN104" s="6">
        <f ca="1">IF(F104="S   ",0,(SUM(AI104:AM104)))</f>
        <v>0</v>
      </c>
      <c r="AP104" s="11">
        <f>IF(AND(N104="ZM  ",H104=0),0,IF(AND(A104="    ",N104="ZL  ",H104=0),0,IF(AND(A104="ZSNC",N104="ZL  ",H104=99.9),0,1)))</f>
        <v>0</v>
      </c>
      <c r="AQ104" s="12">
        <f>IF(AND(N104="ZM  ",L104="          "),0,IF(AND(A104="ZSNC",N104="ZL  ",L104=2),0,IF(AND(A104="    ",N104="ZL  ",L104=1),0,1)))</f>
        <v>0</v>
      </c>
      <c r="AR104" s="12">
        <f>IF(AND(N104="ZM  ",J104+K104=0),0,IF(AND(N104="ZL  ",J104-K104=0),0,1))</f>
        <v>0</v>
      </c>
      <c r="AS104" s="13">
        <f>IF(AND(N104="ZM  ",J104+K104=0),0,IF(AND(A104="ZSNC",N104="ZL  ",J104&lt;=56,K104&lt;=56),0,IF(AND(A104="    ",N104="ZL  ",J104=150,K104=150),0,1)))</f>
        <v>0</v>
      </c>
      <c r="AT104" s="6">
        <f>IF(F104="S   ",0,SUM(AP104:AS104))</f>
        <v>0</v>
      </c>
      <c r="AU104" s="7">
        <f t="shared" ca="1" si="9"/>
        <v>0</v>
      </c>
    </row>
    <row r="105" spans="1:47" x14ac:dyDescent="0.25">
      <c r="A105" s="15" t="s">
        <v>130</v>
      </c>
      <c r="B105" s="15">
        <v>4600002763</v>
      </c>
      <c r="C105" s="15">
        <v>150</v>
      </c>
      <c r="D105" s="17">
        <v>39835</v>
      </c>
      <c r="E105" s="17">
        <v>41110</v>
      </c>
      <c r="F105" s="18" t="s">
        <v>347</v>
      </c>
      <c r="G105" s="15" t="s">
        <v>150</v>
      </c>
      <c r="H105" s="15">
        <v>0</v>
      </c>
      <c r="I105" s="15" t="s">
        <v>132</v>
      </c>
      <c r="J105" s="15">
        <v>0</v>
      </c>
      <c r="K105" s="15">
        <v>0</v>
      </c>
      <c r="L105" s="15" t="s">
        <v>30</v>
      </c>
      <c r="M105" s="15">
        <v>2</v>
      </c>
      <c r="N105" s="15" t="s">
        <v>31</v>
      </c>
      <c r="O105" s="15">
        <v>13313</v>
      </c>
      <c r="P105" s="15" t="s">
        <v>27</v>
      </c>
      <c r="Q105" s="15" t="s">
        <v>27</v>
      </c>
      <c r="R105" s="15" t="s">
        <v>32</v>
      </c>
      <c r="S105" s="15" t="s">
        <v>95</v>
      </c>
      <c r="T105" s="15" t="s">
        <v>133</v>
      </c>
      <c r="U105" s="15" t="s">
        <v>134</v>
      </c>
      <c r="V105" s="15">
        <v>163</v>
      </c>
      <c r="W105" s="15" t="s">
        <v>137</v>
      </c>
      <c r="X105" s="15">
        <v>163</v>
      </c>
      <c r="Y105" s="15" t="s">
        <v>137</v>
      </c>
      <c r="Z105" s="15">
        <v>163</v>
      </c>
      <c r="AA105" s="15" t="s">
        <v>137</v>
      </c>
      <c r="AB105" s="15">
        <v>158</v>
      </c>
      <c r="AC105" s="15" t="s">
        <v>137</v>
      </c>
      <c r="AD105" s="15">
        <f>IF(N105="ZM  ",V105-Z105,X105-Z105)</f>
        <v>0</v>
      </c>
      <c r="AE105" s="22">
        <f t="shared" ca="1" si="5"/>
        <v>0</v>
      </c>
      <c r="AF105" s="22">
        <f t="shared" ca="1" si="6"/>
        <v>0</v>
      </c>
      <c r="AG105" s="22">
        <f t="shared" ca="1" si="7"/>
        <v>45</v>
      </c>
      <c r="AH105" s="15" t="str">
        <f t="shared" ca="1" si="8"/>
        <v>ok</v>
      </c>
      <c r="AI105" s="8">
        <f ca="1">IF(AH105="ok",0,IF(AND(AH105="erreur clé ZSNC",A105="ZSNC"),0,1))</f>
        <v>0</v>
      </c>
      <c r="AJ105" s="9">
        <f>IF(AND(A105="ZSNC",N105="ZM  ",H105=0),0,IF(AND(A105="    ",N105="ZM  ",H105=0),0,IF(AND(A105="ZSNC",N105="ZL  ",H105=99.9),0,IF(AND(A105="    ",N105="ZL  ",H105=0),0,1))))</f>
        <v>0</v>
      </c>
      <c r="AK105" s="9">
        <f>IF(AND(A105="ZSNC",N105="ZM  ",L105="          "),0,IF(AND(A105="    ",N105="ZM  ",L105="          "),0,IF(AND(A105="ZSNC",N105="ZL  ",L105=1),0,IF(AND(A105="    ",N105="ZL  ",L105=2),0,1))))</f>
        <v>0</v>
      </c>
      <c r="AL105" s="9">
        <f>IF(AND(N105="ZM  ",J105+K105=0),0,IF(AND(N105="ZL  ",J105-K105=0),0,1))</f>
        <v>0</v>
      </c>
      <c r="AM105" s="10">
        <f>IF(AND(N105="ZM  ",J105+K105=0),0,IF(AND(A105="ZSNC",N105="ZL  ",J105&lt;=56,K105&lt;=56),0,IF(AND(A105="    ",N105="ZL  ",J105=150,K105=150),0,1)))</f>
        <v>0</v>
      </c>
      <c r="AN105" s="6">
        <f ca="1">IF(F105="S   ",0,(SUM(AI105:AM105)))</f>
        <v>0</v>
      </c>
      <c r="AP105" s="11">
        <f>IF(AND(N105="ZM  ",H105=0),0,IF(AND(A105="    ",N105="ZL  ",H105=0),0,IF(AND(A105="ZSNC",N105="ZL  ",H105=99.9),0,1)))</f>
        <v>0</v>
      </c>
      <c r="AQ105" s="12">
        <f>IF(AND(N105="ZM  ",L105="          "),0,IF(AND(A105="ZSNC",N105="ZL  ",L105=2),0,IF(AND(A105="    ",N105="ZL  ",L105=1),0,1)))</f>
        <v>0</v>
      </c>
      <c r="AR105" s="12">
        <f>IF(AND(N105="ZM  ",J105+K105=0),0,IF(AND(N105="ZL  ",J105-K105=0),0,1))</f>
        <v>0</v>
      </c>
      <c r="AS105" s="13">
        <f>IF(AND(N105="ZM  ",J105+K105=0),0,IF(AND(A105="ZSNC",N105="ZL  ",J105&lt;=56,K105&lt;=56),0,IF(AND(A105="    ",N105="ZL  ",J105=150,K105=150),0,1)))</f>
        <v>0</v>
      </c>
      <c r="AT105" s="6">
        <f>IF(F105="S   ",0,SUM(AP105:AS105))</f>
        <v>0</v>
      </c>
      <c r="AU105" s="7">
        <f t="shared" ca="1" si="9"/>
        <v>0</v>
      </c>
    </row>
    <row r="106" spans="1:47" x14ac:dyDescent="0.25">
      <c r="A106" s="15" t="s">
        <v>130</v>
      </c>
      <c r="B106" s="15">
        <v>4600002763</v>
      </c>
      <c r="C106" s="15">
        <v>160</v>
      </c>
      <c r="D106" s="17">
        <v>39835</v>
      </c>
      <c r="E106" s="17">
        <v>41110</v>
      </c>
      <c r="F106" s="18" t="s">
        <v>347</v>
      </c>
      <c r="G106" s="15" t="s">
        <v>151</v>
      </c>
      <c r="H106" s="15">
        <v>0</v>
      </c>
      <c r="I106" s="15" t="s">
        <v>132</v>
      </c>
      <c r="J106" s="15">
        <v>0</v>
      </c>
      <c r="K106" s="15">
        <v>0</v>
      </c>
      <c r="L106" s="15" t="s">
        <v>30</v>
      </c>
      <c r="M106" s="15">
        <v>2</v>
      </c>
      <c r="N106" s="15" t="s">
        <v>31</v>
      </c>
      <c r="O106" s="15">
        <v>13313</v>
      </c>
      <c r="P106" s="15" t="s">
        <v>27</v>
      </c>
      <c r="Q106" s="15" t="s">
        <v>27</v>
      </c>
      <c r="R106" s="15" t="s">
        <v>32</v>
      </c>
      <c r="S106" s="15" t="s">
        <v>95</v>
      </c>
      <c r="T106" s="15" t="s">
        <v>133</v>
      </c>
      <c r="U106" s="15" t="s">
        <v>134</v>
      </c>
      <c r="V106" s="15">
        <v>760</v>
      </c>
      <c r="W106" s="15" t="s">
        <v>35</v>
      </c>
      <c r="X106" s="15">
        <v>760</v>
      </c>
      <c r="Y106" s="15" t="s">
        <v>35</v>
      </c>
      <c r="Z106" s="15">
        <v>760</v>
      </c>
      <c r="AA106" s="15" t="s">
        <v>35</v>
      </c>
      <c r="AB106" s="15">
        <v>740</v>
      </c>
      <c r="AC106" s="15" t="s">
        <v>35</v>
      </c>
      <c r="AD106" s="15">
        <f>IF(N106="ZM  ",V106-Z106,X106-Z106)</f>
        <v>0</v>
      </c>
      <c r="AE106" s="22">
        <f t="shared" ca="1" si="5"/>
        <v>0</v>
      </c>
      <c r="AF106" s="22">
        <f t="shared" ca="1" si="6"/>
        <v>0</v>
      </c>
      <c r="AG106" s="22">
        <f t="shared" ca="1" si="7"/>
        <v>45</v>
      </c>
      <c r="AH106" s="15" t="str">
        <f t="shared" ca="1" si="8"/>
        <v>ok</v>
      </c>
      <c r="AI106" s="8">
        <f ca="1">IF(AH106="ok",0,IF(AND(AH106="erreur clé ZSNC",A106="ZSNC"),0,1))</f>
        <v>0</v>
      </c>
      <c r="AJ106" s="9">
        <f>IF(AND(A106="ZSNC",N106="ZM  ",H106=0),0,IF(AND(A106="    ",N106="ZM  ",H106=0),0,IF(AND(A106="ZSNC",N106="ZL  ",H106=99.9),0,IF(AND(A106="    ",N106="ZL  ",H106=0),0,1))))</f>
        <v>0</v>
      </c>
      <c r="AK106" s="9">
        <f>IF(AND(A106="ZSNC",N106="ZM  ",L106="          "),0,IF(AND(A106="    ",N106="ZM  ",L106="          "),0,IF(AND(A106="ZSNC",N106="ZL  ",L106=1),0,IF(AND(A106="    ",N106="ZL  ",L106=2),0,1))))</f>
        <v>0</v>
      </c>
      <c r="AL106" s="9">
        <f>IF(AND(N106="ZM  ",J106+K106=0),0,IF(AND(N106="ZL  ",J106-K106=0),0,1))</f>
        <v>0</v>
      </c>
      <c r="AM106" s="10">
        <f>IF(AND(N106="ZM  ",J106+K106=0),0,IF(AND(A106="ZSNC",N106="ZL  ",J106&lt;=56,K106&lt;=56),0,IF(AND(A106="    ",N106="ZL  ",J106=150,K106=150),0,1)))</f>
        <v>0</v>
      </c>
      <c r="AN106" s="6">
        <f ca="1">IF(F106="S   ",0,(SUM(AI106:AM106)))</f>
        <v>0</v>
      </c>
      <c r="AP106" s="11">
        <f>IF(AND(N106="ZM  ",H106=0),0,IF(AND(A106="    ",N106="ZL  ",H106=0),0,IF(AND(A106="ZSNC",N106="ZL  ",H106=99.9),0,1)))</f>
        <v>0</v>
      </c>
      <c r="AQ106" s="12">
        <f>IF(AND(N106="ZM  ",L106="          "),0,IF(AND(A106="ZSNC",N106="ZL  ",L106=2),0,IF(AND(A106="    ",N106="ZL  ",L106=1),0,1)))</f>
        <v>0</v>
      </c>
      <c r="AR106" s="12">
        <f>IF(AND(N106="ZM  ",J106+K106=0),0,IF(AND(N106="ZL  ",J106-K106=0),0,1))</f>
        <v>0</v>
      </c>
      <c r="AS106" s="13">
        <f>IF(AND(N106="ZM  ",J106+K106=0),0,IF(AND(A106="ZSNC",N106="ZL  ",J106&lt;=56,K106&lt;=56),0,IF(AND(A106="    ",N106="ZL  ",J106=150,K106=150),0,1)))</f>
        <v>0</v>
      </c>
      <c r="AT106" s="6">
        <f>IF(F106="S   ",0,SUM(AP106:AS106))</f>
        <v>0</v>
      </c>
      <c r="AU106" s="7">
        <f t="shared" ca="1" si="9"/>
        <v>0</v>
      </c>
    </row>
    <row r="107" spans="1:47" x14ac:dyDescent="0.25">
      <c r="A107" s="15" t="s">
        <v>130</v>
      </c>
      <c r="B107" s="15">
        <v>4600002763</v>
      </c>
      <c r="C107" s="15">
        <v>170</v>
      </c>
      <c r="D107" s="17">
        <v>39835</v>
      </c>
      <c r="E107" s="17">
        <v>41110</v>
      </c>
      <c r="F107" s="18" t="s">
        <v>347</v>
      </c>
      <c r="G107" s="15" t="s">
        <v>152</v>
      </c>
      <c r="H107" s="15">
        <v>0</v>
      </c>
      <c r="I107" s="15" t="s">
        <v>132</v>
      </c>
      <c r="J107" s="15">
        <v>0</v>
      </c>
      <c r="K107" s="15">
        <v>0</v>
      </c>
      <c r="L107" s="15" t="s">
        <v>30</v>
      </c>
      <c r="M107" s="15">
        <v>2</v>
      </c>
      <c r="N107" s="15" t="s">
        <v>31</v>
      </c>
      <c r="O107" s="15">
        <v>13313</v>
      </c>
      <c r="P107" s="15" t="s">
        <v>27</v>
      </c>
      <c r="Q107" s="15" t="s">
        <v>27</v>
      </c>
      <c r="R107" s="15" t="s">
        <v>32</v>
      </c>
      <c r="S107" s="15" t="s">
        <v>95</v>
      </c>
      <c r="T107" s="15" t="s">
        <v>133</v>
      </c>
      <c r="U107" s="15" t="s">
        <v>134</v>
      </c>
      <c r="V107" s="15">
        <v>1</v>
      </c>
      <c r="W107" s="15" t="s">
        <v>35</v>
      </c>
      <c r="X107" s="15">
        <v>0</v>
      </c>
      <c r="Y107" s="15" t="s">
        <v>35</v>
      </c>
      <c r="Z107" s="15">
        <v>0</v>
      </c>
      <c r="AA107" s="15" t="s">
        <v>35</v>
      </c>
      <c r="AB107" s="15">
        <v>0</v>
      </c>
      <c r="AC107" s="15" t="s">
        <v>35</v>
      </c>
      <c r="AD107" s="15">
        <f>IF(N107="ZM  ",V107-Z107,X107-Z107)</f>
        <v>1</v>
      </c>
      <c r="AE107" s="22">
        <f t="shared" ca="1" si="5"/>
        <v>0</v>
      </c>
      <c r="AF107" s="22">
        <f t="shared" ca="1" si="6"/>
        <v>0</v>
      </c>
      <c r="AG107" s="22">
        <f t="shared" ca="1" si="7"/>
        <v>45</v>
      </c>
      <c r="AH107" s="15" t="str">
        <f t="shared" ca="1" si="8"/>
        <v>ok</v>
      </c>
      <c r="AI107" s="8">
        <f ca="1">IF(AH107="ok",0,IF(AND(AH107="erreur clé ZSNC",A107="ZSNC"),0,1))</f>
        <v>0</v>
      </c>
      <c r="AJ107" s="9">
        <f>IF(AND(A107="ZSNC",N107="ZM  ",H107=0),0,IF(AND(A107="    ",N107="ZM  ",H107=0),0,IF(AND(A107="ZSNC",N107="ZL  ",H107=99.9),0,IF(AND(A107="    ",N107="ZL  ",H107=0),0,1))))</f>
        <v>0</v>
      </c>
      <c r="AK107" s="9">
        <f>IF(AND(A107="ZSNC",N107="ZM  ",L107="          "),0,IF(AND(A107="    ",N107="ZM  ",L107="          "),0,IF(AND(A107="ZSNC",N107="ZL  ",L107=1),0,IF(AND(A107="    ",N107="ZL  ",L107=2),0,1))))</f>
        <v>0</v>
      </c>
      <c r="AL107" s="9">
        <f>IF(AND(N107="ZM  ",J107+K107=0),0,IF(AND(N107="ZL  ",J107-K107=0),0,1))</f>
        <v>0</v>
      </c>
      <c r="AM107" s="10">
        <f>IF(AND(N107="ZM  ",J107+K107=0),0,IF(AND(A107="ZSNC",N107="ZL  ",J107&lt;=56,K107&lt;=56),0,IF(AND(A107="    ",N107="ZL  ",J107=150,K107=150),0,1)))</f>
        <v>0</v>
      </c>
      <c r="AN107" s="6">
        <f ca="1">IF(F107="S   ",0,(SUM(AI107:AM107)))</f>
        <v>0</v>
      </c>
      <c r="AP107" s="11">
        <f>IF(AND(N107="ZM  ",H107=0),0,IF(AND(A107="    ",N107="ZL  ",H107=0),0,IF(AND(A107="ZSNC",N107="ZL  ",H107=99.9),0,1)))</f>
        <v>0</v>
      </c>
      <c r="AQ107" s="12">
        <f>IF(AND(N107="ZM  ",L107="          "),0,IF(AND(A107="ZSNC",N107="ZL  ",L107=2),0,IF(AND(A107="    ",N107="ZL  ",L107=1),0,1)))</f>
        <v>0</v>
      </c>
      <c r="AR107" s="12">
        <f>IF(AND(N107="ZM  ",J107+K107=0),0,IF(AND(N107="ZL  ",J107-K107=0),0,1))</f>
        <v>0</v>
      </c>
      <c r="AS107" s="13">
        <f>IF(AND(N107="ZM  ",J107+K107=0),0,IF(AND(A107="ZSNC",N107="ZL  ",J107&lt;=56,K107&lt;=56),0,IF(AND(A107="    ",N107="ZL  ",J107=150,K107=150),0,1)))</f>
        <v>0</v>
      </c>
      <c r="AT107" s="6">
        <f>IF(F107="S   ",0,SUM(AP107:AS107))</f>
        <v>0</v>
      </c>
      <c r="AU107" s="7">
        <f t="shared" ca="1" si="9"/>
        <v>0</v>
      </c>
    </row>
    <row r="108" spans="1:47" x14ac:dyDescent="0.25">
      <c r="A108" s="15" t="s">
        <v>130</v>
      </c>
      <c r="B108" s="15">
        <v>4600002763</v>
      </c>
      <c r="C108" s="15">
        <v>180</v>
      </c>
      <c r="D108" s="17">
        <v>39835</v>
      </c>
      <c r="E108" s="17">
        <v>41110</v>
      </c>
      <c r="F108" s="18" t="s">
        <v>347</v>
      </c>
      <c r="G108" s="15" t="s">
        <v>153</v>
      </c>
      <c r="H108" s="15">
        <v>0</v>
      </c>
      <c r="I108" s="15" t="s">
        <v>132</v>
      </c>
      <c r="J108" s="15">
        <v>0</v>
      </c>
      <c r="K108" s="15">
        <v>0</v>
      </c>
      <c r="L108" s="15" t="s">
        <v>30</v>
      </c>
      <c r="M108" s="15">
        <v>2</v>
      </c>
      <c r="N108" s="15" t="s">
        <v>31</v>
      </c>
      <c r="O108" s="15">
        <v>13313</v>
      </c>
      <c r="P108" s="15" t="s">
        <v>27</v>
      </c>
      <c r="Q108" s="15" t="s">
        <v>27</v>
      </c>
      <c r="R108" s="15" t="s">
        <v>32</v>
      </c>
      <c r="S108" s="15" t="s">
        <v>95</v>
      </c>
      <c r="T108" s="15" t="s">
        <v>133</v>
      </c>
      <c r="U108" s="15" t="s">
        <v>134</v>
      </c>
      <c r="V108" s="19">
        <v>1758</v>
      </c>
      <c r="W108" s="15" t="s">
        <v>135</v>
      </c>
      <c r="X108" s="19">
        <v>1758</v>
      </c>
      <c r="Y108" s="15" t="s">
        <v>135</v>
      </c>
      <c r="Z108" s="19">
        <v>1758</v>
      </c>
      <c r="AA108" s="15" t="s">
        <v>135</v>
      </c>
      <c r="AB108" s="19">
        <v>1758</v>
      </c>
      <c r="AC108" s="15" t="s">
        <v>135</v>
      </c>
      <c r="AD108" s="15">
        <f>IF(N108="ZM  ",V108-Z108,X108-Z108)</f>
        <v>0</v>
      </c>
      <c r="AE108" s="22">
        <f t="shared" ca="1" si="5"/>
        <v>0</v>
      </c>
      <c r="AF108" s="22">
        <f t="shared" ca="1" si="6"/>
        <v>0</v>
      </c>
      <c r="AG108" s="22">
        <f t="shared" ca="1" si="7"/>
        <v>45</v>
      </c>
      <c r="AH108" s="15" t="str">
        <f t="shared" ca="1" si="8"/>
        <v>ok</v>
      </c>
      <c r="AI108" s="8">
        <f ca="1">IF(AH108="ok",0,IF(AND(AH108="erreur clé ZSNC",A108="ZSNC"),0,1))</f>
        <v>0</v>
      </c>
      <c r="AJ108" s="9">
        <f>IF(AND(A108="ZSNC",N108="ZM  ",H108=0),0,IF(AND(A108="    ",N108="ZM  ",H108=0),0,IF(AND(A108="ZSNC",N108="ZL  ",H108=99.9),0,IF(AND(A108="    ",N108="ZL  ",H108=0),0,1))))</f>
        <v>0</v>
      </c>
      <c r="AK108" s="9">
        <f>IF(AND(A108="ZSNC",N108="ZM  ",L108="          "),0,IF(AND(A108="    ",N108="ZM  ",L108="          "),0,IF(AND(A108="ZSNC",N108="ZL  ",L108=1),0,IF(AND(A108="    ",N108="ZL  ",L108=2),0,1))))</f>
        <v>0</v>
      </c>
      <c r="AL108" s="9">
        <f>IF(AND(N108="ZM  ",J108+K108=0),0,IF(AND(N108="ZL  ",J108-K108=0),0,1))</f>
        <v>0</v>
      </c>
      <c r="AM108" s="10">
        <f>IF(AND(N108="ZM  ",J108+K108=0),0,IF(AND(A108="ZSNC",N108="ZL  ",J108&lt;=56,K108&lt;=56),0,IF(AND(A108="    ",N108="ZL  ",J108=150,K108=150),0,1)))</f>
        <v>0</v>
      </c>
      <c r="AN108" s="6">
        <f ca="1">IF(F108="S   ",0,(SUM(AI108:AM108)))</f>
        <v>0</v>
      </c>
      <c r="AP108" s="11">
        <f>IF(AND(N108="ZM  ",H108=0),0,IF(AND(A108="    ",N108="ZL  ",H108=0),0,IF(AND(A108="ZSNC",N108="ZL  ",H108=99.9),0,1)))</f>
        <v>0</v>
      </c>
      <c r="AQ108" s="12">
        <f>IF(AND(N108="ZM  ",L108="          "),0,IF(AND(A108="ZSNC",N108="ZL  ",L108=2),0,IF(AND(A108="    ",N108="ZL  ",L108=1),0,1)))</f>
        <v>0</v>
      </c>
      <c r="AR108" s="12">
        <f>IF(AND(N108="ZM  ",J108+K108=0),0,IF(AND(N108="ZL  ",J108-K108=0),0,1))</f>
        <v>0</v>
      </c>
      <c r="AS108" s="13">
        <f>IF(AND(N108="ZM  ",J108+K108=0),0,IF(AND(A108="ZSNC",N108="ZL  ",J108&lt;=56,K108&lt;=56),0,IF(AND(A108="    ",N108="ZL  ",J108=150,K108=150),0,1)))</f>
        <v>0</v>
      </c>
      <c r="AT108" s="6">
        <f>IF(F108="S   ",0,SUM(AP108:AS108))</f>
        <v>0</v>
      </c>
      <c r="AU108" s="7">
        <f t="shared" ca="1" si="9"/>
        <v>0</v>
      </c>
    </row>
    <row r="109" spans="1:47" x14ac:dyDescent="0.25">
      <c r="A109" s="15" t="s">
        <v>130</v>
      </c>
      <c r="B109" s="15">
        <v>4600002763</v>
      </c>
      <c r="C109" s="15">
        <v>190</v>
      </c>
      <c r="D109" s="17">
        <v>39835</v>
      </c>
      <c r="E109" s="17">
        <v>41110</v>
      </c>
      <c r="F109" s="18" t="s">
        <v>347</v>
      </c>
      <c r="G109" s="15" t="s">
        <v>154</v>
      </c>
      <c r="H109" s="15">
        <v>0</v>
      </c>
      <c r="I109" s="15" t="s">
        <v>132</v>
      </c>
      <c r="J109" s="15">
        <v>0</v>
      </c>
      <c r="K109" s="15">
        <v>0</v>
      </c>
      <c r="L109" s="15" t="s">
        <v>30</v>
      </c>
      <c r="M109" s="15">
        <v>2</v>
      </c>
      <c r="N109" s="15" t="s">
        <v>31</v>
      </c>
      <c r="O109" s="15">
        <v>13313</v>
      </c>
      <c r="P109" s="15" t="s">
        <v>27</v>
      </c>
      <c r="Q109" s="15" t="s">
        <v>27</v>
      </c>
      <c r="R109" s="15" t="s">
        <v>32</v>
      </c>
      <c r="S109" s="15" t="s">
        <v>95</v>
      </c>
      <c r="T109" s="15" t="s">
        <v>133</v>
      </c>
      <c r="U109" s="15" t="s">
        <v>134</v>
      </c>
      <c r="V109" s="19">
        <v>15987</v>
      </c>
      <c r="W109" s="15" t="s">
        <v>135</v>
      </c>
      <c r="X109" s="19">
        <v>15987</v>
      </c>
      <c r="Y109" s="15" t="s">
        <v>135</v>
      </c>
      <c r="Z109" s="19">
        <v>15987</v>
      </c>
      <c r="AA109" s="15" t="s">
        <v>135</v>
      </c>
      <c r="AB109" s="19">
        <v>15987</v>
      </c>
      <c r="AC109" s="15" t="s">
        <v>135</v>
      </c>
      <c r="AD109" s="15">
        <f>IF(N109="ZM  ",V109-Z109,X109-Z109)</f>
        <v>0</v>
      </c>
      <c r="AE109" s="22">
        <f t="shared" ca="1" si="5"/>
        <v>0</v>
      </c>
      <c r="AF109" s="22">
        <f t="shared" ca="1" si="6"/>
        <v>0</v>
      </c>
      <c r="AG109" s="22">
        <f t="shared" ca="1" si="7"/>
        <v>45</v>
      </c>
      <c r="AH109" s="15" t="str">
        <f t="shared" ca="1" si="8"/>
        <v>ok</v>
      </c>
      <c r="AI109" s="8">
        <f ca="1">IF(AH109="ok",0,IF(AND(AH109="erreur clé ZSNC",A109="ZSNC"),0,1))</f>
        <v>0</v>
      </c>
      <c r="AJ109" s="9">
        <f>IF(AND(A109="ZSNC",N109="ZM  ",H109=0),0,IF(AND(A109="    ",N109="ZM  ",H109=0),0,IF(AND(A109="ZSNC",N109="ZL  ",H109=99.9),0,IF(AND(A109="    ",N109="ZL  ",H109=0),0,1))))</f>
        <v>0</v>
      </c>
      <c r="AK109" s="9">
        <f>IF(AND(A109="ZSNC",N109="ZM  ",L109="          "),0,IF(AND(A109="    ",N109="ZM  ",L109="          "),0,IF(AND(A109="ZSNC",N109="ZL  ",L109=1),0,IF(AND(A109="    ",N109="ZL  ",L109=2),0,1))))</f>
        <v>0</v>
      </c>
      <c r="AL109" s="9">
        <f>IF(AND(N109="ZM  ",J109+K109=0),0,IF(AND(N109="ZL  ",J109-K109=0),0,1))</f>
        <v>0</v>
      </c>
      <c r="AM109" s="10">
        <f>IF(AND(N109="ZM  ",J109+K109=0),0,IF(AND(A109="ZSNC",N109="ZL  ",J109&lt;=56,K109&lt;=56),0,IF(AND(A109="    ",N109="ZL  ",J109=150,K109=150),0,1)))</f>
        <v>0</v>
      </c>
      <c r="AN109" s="6">
        <f ca="1">IF(F109="S   ",0,(SUM(AI109:AM109)))</f>
        <v>0</v>
      </c>
      <c r="AP109" s="11">
        <f>IF(AND(N109="ZM  ",H109=0),0,IF(AND(A109="    ",N109="ZL  ",H109=0),0,IF(AND(A109="ZSNC",N109="ZL  ",H109=99.9),0,1)))</f>
        <v>0</v>
      </c>
      <c r="AQ109" s="12">
        <f>IF(AND(N109="ZM  ",L109="          "),0,IF(AND(A109="ZSNC",N109="ZL  ",L109=2),0,IF(AND(A109="    ",N109="ZL  ",L109=1),0,1)))</f>
        <v>0</v>
      </c>
      <c r="AR109" s="12">
        <f>IF(AND(N109="ZM  ",J109+K109=0),0,IF(AND(N109="ZL  ",J109-K109=0),0,1))</f>
        <v>0</v>
      </c>
      <c r="AS109" s="13">
        <f>IF(AND(N109="ZM  ",J109+K109=0),0,IF(AND(A109="ZSNC",N109="ZL  ",J109&lt;=56,K109&lt;=56),0,IF(AND(A109="    ",N109="ZL  ",J109=150,K109=150),0,1)))</f>
        <v>0</v>
      </c>
      <c r="AT109" s="6">
        <f>IF(F109="S   ",0,SUM(AP109:AS109))</f>
        <v>0</v>
      </c>
      <c r="AU109" s="7">
        <f t="shared" ca="1" si="9"/>
        <v>0</v>
      </c>
    </row>
    <row r="110" spans="1:47" x14ac:dyDescent="0.25">
      <c r="A110" s="15" t="s">
        <v>130</v>
      </c>
      <c r="B110" s="15">
        <v>4600002763</v>
      </c>
      <c r="C110" s="15">
        <v>200</v>
      </c>
      <c r="D110" s="17">
        <v>39835</v>
      </c>
      <c r="E110" s="17">
        <v>41110</v>
      </c>
      <c r="F110" s="18" t="s">
        <v>347</v>
      </c>
      <c r="G110" s="15" t="s">
        <v>155</v>
      </c>
      <c r="H110" s="15">
        <v>0</v>
      </c>
      <c r="I110" s="15" t="s">
        <v>132</v>
      </c>
      <c r="J110" s="15">
        <v>0</v>
      </c>
      <c r="K110" s="15">
        <v>0</v>
      </c>
      <c r="L110" s="15" t="s">
        <v>30</v>
      </c>
      <c r="M110" s="15">
        <v>2</v>
      </c>
      <c r="N110" s="15" t="s">
        <v>31</v>
      </c>
      <c r="O110" s="15">
        <v>13313</v>
      </c>
      <c r="P110" s="15" t="s">
        <v>27</v>
      </c>
      <c r="Q110" s="15" t="s">
        <v>27</v>
      </c>
      <c r="R110" s="15" t="s">
        <v>32</v>
      </c>
      <c r="S110" s="15" t="s">
        <v>95</v>
      </c>
      <c r="T110" s="15" t="s">
        <v>133</v>
      </c>
      <c r="U110" s="15" t="s">
        <v>134</v>
      </c>
      <c r="V110" s="19">
        <v>2310</v>
      </c>
      <c r="W110" s="15" t="s">
        <v>137</v>
      </c>
      <c r="X110" s="19">
        <v>2310</v>
      </c>
      <c r="Y110" s="15" t="s">
        <v>137</v>
      </c>
      <c r="Z110" s="19">
        <v>2310</v>
      </c>
      <c r="AA110" s="15" t="s">
        <v>137</v>
      </c>
      <c r="AB110" s="19">
        <v>2310</v>
      </c>
      <c r="AC110" s="15" t="s">
        <v>137</v>
      </c>
      <c r="AD110" s="15">
        <f>IF(N110="ZM  ",V110-Z110,X110-Z110)</f>
        <v>0</v>
      </c>
      <c r="AE110" s="22">
        <f t="shared" ca="1" si="5"/>
        <v>0</v>
      </c>
      <c r="AF110" s="22">
        <f t="shared" ca="1" si="6"/>
        <v>0</v>
      </c>
      <c r="AG110" s="22">
        <f t="shared" ca="1" si="7"/>
        <v>45</v>
      </c>
      <c r="AH110" s="15" t="str">
        <f t="shared" ca="1" si="8"/>
        <v>ok</v>
      </c>
      <c r="AI110" s="8">
        <f ca="1">IF(AH110="ok",0,IF(AND(AH110="erreur clé ZSNC",A110="ZSNC"),0,1))</f>
        <v>0</v>
      </c>
      <c r="AJ110" s="9">
        <f>IF(AND(A110="ZSNC",N110="ZM  ",H110=0),0,IF(AND(A110="    ",N110="ZM  ",H110=0),0,IF(AND(A110="ZSNC",N110="ZL  ",H110=99.9),0,IF(AND(A110="    ",N110="ZL  ",H110=0),0,1))))</f>
        <v>0</v>
      </c>
      <c r="AK110" s="9">
        <f>IF(AND(A110="ZSNC",N110="ZM  ",L110="          "),0,IF(AND(A110="    ",N110="ZM  ",L110="          "),0,IF(AND(A110="ZSNC",N110="ZL  ",L110=1),0,IF(AND(A110="    ",N110="ZL  ",L110=2),0,1))))</f>
        <v>0</v>
      </c>
      <c r="AL110" s="9">
        <f>IF(AND(N110="ZM  ",J110+K110=0),0,IF(AND(N110="ZL  ",J110-K110=0),0,1))</f>
        <v>0</v>
      </c>
      <c r="AM110" s="10">
        <f>IF(AND(N110="ZM  ",J110+K110=0),0,IF(AND(A110="ZSNC",N110="ZL  ",J110&lt;=56,K110&lt;=56),0,IF(AND(A110="    ",N110="ZL  ",J110=150,K110=150),0,1)))</f>
        <v>0</v>
      </c>
      <c r="AN110" s="6">
        <f ca="1">IF(F110="S   ",0,(SUM(AI110:AM110)))</f>
        <v>0</v>
      </c>
      <c r="AP110" s="11">
        <f>IF(AND(N110="ZM  ",H110=0),0,IF(AND(A110="    ",N110="ZL  ",H110=0),0,IF(AND(A110="ZSNC",N110="ZL  ",H110=99.9),0,1)))</f>
        <v>0</v>
      </c>
      <c r="AQ110" s="12">
        <f>IF(AND(N110="ZM  ",L110="          "),0,IF(AND(A110="ZSNC",N110="ZL  ",L110=2),0,IF(AND(A110="    ",N110="ZL  ",L110=1),0,1)))</f>
        <v>0</v>
      </c>
      <c r="AR110" s="12">
        <f>IF(AND(N110="ZM  ",J110+K110=0),0,IF(AND(N110="ZL  ",J110-K110=0),0,1))</f>
        <v>0</v>
      </c>
      <c r="AS110" s="13">
        <f>IF(AND(N110="ZM  ",J110+K110=0),0,IF(AND(A110="ZSNC",N110="ZL  ",J110&lt;=56,K110&lt;=56),0,IF(AND(A110="    ",N110="ZL  ",J110=150,K110=150),0,1)))</f>
        <v>0</v>
      </c>
      <c r="AT110" s="6">
        <f>IF(F110="S   ",0,SUM(AP110:AS110))</f>
        <v>0</v>
      </c>
      <c r="AU110" s="7">
        <f t="shared" ca="1" si="9"/>
        <v>0</v>
      </c>
    </row>
    <row r="111" spans="1:47" x14ac:dyDescent="0.25">
      <c r="A111" s="15" t="s">
        <v>130</v>
      </c>
      <c r="B111" s="15">
        <v>4600002763</v>
      </c>
      <c r="C111" s="15">
        <v>210</v>
      </c>
      <c r="D111" s="17">
        <v>39835</v>
      </c>
      <c r="E111" s="17">
        <v>41110</v>
      </c>
      <c r="F111" s="18" t="s">
        <v>347</v>
      </c>
      <c r="G111" s="15" t="s">
        <v>156</v>
      </c>
      <c r="H111" s="15">
        <v>0</v>
      </c>
      <c r="I111" s="15" t="s">
        <v>132</v>
      </c>
      <c r="J111" s="15">
        <v>0</v>
      </c>
      <c r="K111" s="15">
        <v>0</v>
      </c>
      <c r="L111" s="15" t="s">
        <v>30</v>
      </c>
      <c r="M111" s="15">
        <v>2</v>
      </c>
      <c r="N111" s="15" t="s">
        <v>31</v>
      </c>
      <c r="O111" s="15">
        <v>13313</v>
      </c>
      <c r="P111" s="15" t="s">
        <v>27</v>
      </c>
      <c r="Q111" s="15" t="s">
        <v>27</v>
      </c>
      <c r="R111" s="15" t="s">
        <v>32</v>
      </c>
      <c r="S111" s="15" t="s">
        <v>95</v>
      </c>
      <c r="T111" s="15" t="s">
        <v>133</v>
      </c>
      <c r="U111" s="15" t="s">
        <v>134</v>
      </c>
      <c r="V111" s="19">
        <v>6911</v>
      </c>
      <c r="W111" s="15" t="s">
        <v>137</v>
      </c>
      <c r="X111" s="19">
        <v>6911</v>
      </c>
      <c r="Y111" s="15" t="s">
        <v>137</v>
      </c>
      <c r="Z111" s="19">
        <v>6911</v>
      </c>
      <c r="AA111" s="15" t="s">
        <v>137</v>
      </c>
      <c r="AB111" s="19">
        <v>6911</v>
      </c>
      <c r="AC111" s="15" t="s">
        <v>137</v>
      </c>
      <c r="AD111" s="15">
        <f>IF(N111="ZM  ",V111-Z111,X111-Z111)</f>
        <v>0</v>
      </c>
      <c r="AE111" s="22">
        <f t="shared" ca="1" si="5"/>
        <v>0</v>
      </c>
      <c r="AF111" s="22">
        <f t="shared" ca="1" si="6"/>
        <v>0</v>
      </c>
      <c r="AG111" s="22">
        <f t="shared" ca="1" si="7"/>
        <v>45</v>
      </c>
      <c r="AH111" s="15" t="str">
        <f t="shared" ca="1" si="8"/>
        <v>ok</v>
      </c>
      <c r="AI111" s="8">
        <f ca="1">IF(AH111="ok",0,IF(AND(AH111="erreur clé ZSNC",A111="ZSNC"),0,1))</f>
        <v>0</v>
      </c>
      <c r="AJ111" s="9">
        <f>IF(AND(A111="ZSNC",N111="ZM  ",H111=0),0,IF(AND(A111="    ",N111="ZM  ",H111=0),0,IF(AND(A111="ZSNC",N111="ZL  ",H111=99.9),0,IF(AND(A111="    ",N111="ZL  ",H111=0),0,1))))</f>
        <v>0</v>
      </c>
      <c r="AK111" s="9">
        <f>IF(AND(A111="ZSNC",N111="ZM  ",L111="          "),0,IF(AND(A111="    ",N111="ZM  ",L111="          "),0,IF(AND(A111="ZSNC",N111="ZL  ",L111=1),0,IF(AND(A111="    ",N111="ZL  ",L111=2),0,1))))</f>
        <v>0</v>
      </c>
      <c r="AL111" s="9">
        <f>IF(AND(N111="ZM  ",J111+K111=0),0,IF(AND(N111="ZL  ",J111-K111=0),0,1))</f>
        <v>0</v>
      </c>
      <c r="AM111" s="10">
        <f>IF(AND(N111="ZM  ",J111+K111=0),0,IF(AND(A111="ZSNC",N111="ZL  ",J111&lt;=56,K111&lt;=56),0,IF(AND(A111="    ",N111="ZL  ",J111=150,K111=150),0,1)))</f>
        <v>0</v>
      </c>
      <c r="AN111" s="6">
        <f ca="1">IF(F111="S   ",0,(SUM(AI111:AM111)))</f>
        <v>0</v>
      </c>
      <c r="AP111" s="11">
        <f>IF(AND(N111="ZM  ",H111=0),0,IF(AND(A111="    ",N111="ZL  ",H111=0),0,IF(AND(A111="ZSNC",N111="ZL  ",H111=99.9),0,1)))</f>
        <v>0</v>
      </c>
      <c r="AQ111" s="12">
        <f>IF(AND(N111="ZM  ",L111="          "),0,IF(AND(A111="ZSNC",N111="ZL  ",L111=2),0,IF(AND(A111="    ",N111="ZL  ",L111=1),0,1)))</f>
        <v>0</v>
      </c>
      <c r="AR111" s="12">
        <f>IF(AND(N111="ZM  ",J111+K111=0),0,IF(AND(N111="ZL  ",J111-K111=0),0,1))</f>
        <v>0</v>
      </c>
      <c r="AS111" s="13">
        <f>IF(AND(N111="ZM  ",J111+K111=0),0,IF(AND(A111="ZSNC",N111="ZL  ",J111&lt;=56,K111&lt;=56),0,IF(AND(A111="    ",N111="ZL  ",J111=150,K111=150),0,1)))</f>
        <v>0</v>
      </c>
      <c r="AT111" s="6">
        <f>IF(F111="S   ",0,SUM(AP111:AS111))</f>
        <v>0</v>
      </c>
      <c r="AU111" s="7">
        <f t="shared" ca="1" si="9"/>
        <v>0</v>
      </c>
    </row>
    <row r="112" spans="1:47" x14ac:dyDescent="0.25">
      <c r="A112" s="15" t="s">
        <v>130</v>
      </c>
      <c r="B112" s="15">
        <v>4600002763</v>
      </c>
      <c r="C112" s="15">
        <v>220</v>
      </c>
      <c r="D112" s="17">
        <v>39835</v>
      </c>
      <c r="E112" s="17">
        <v>41110</v>
      </c>
      <c r="F112" s="18" t="s">
        <v>347</v>
      </c>
      <c r="G112" s="15" t="s">
        <v>157</v>
      </c>
      <c r="H112" s="15">
        <v>0</v>
      </c>
      <c r="I112" s="15" t="s">
        <v>132</v>
      </c>
      <c r="J112" s="15">
        <v>0</v>
      </c>
      <c r="K112" s="15">
        <v>0</v>
      </c>
      <c r="L112" s="15" t="s">
        <v>30</v>
      </c>
      <c r="M112" s="15">
        <v>2</v>
      </c>
      <c r="N112" s="15" t="s">
        <v>31</v>
      </c>
      <c r="O112" s="15">
        <v>13313</v>
      </c>
      <c r="P112" s="15" t="s">
        <v>27</v>
      </c>
      <c r="Q112" s="15" t="s">
        <v>27</v>
      </c>
      <c r="R112" s="15" t="s">
        <v>32</v>
      </c>
      <c r="S112" s="15" t="s">
        <v>95</v>
      </c>
      <c r="T112" s="15" t="s">
        <v>133</v>
      </c>
      <c r="U112" s="15" t="s">
        <v>134</v>
      </c>
      <c r="V112" s="19">
        <v>3456</v>
      </c>
      <c r="W112" s="15" t="s">
        <v>135</v>
      </c>
      <c r="X112" s="19">
        <v>3456</v>
      </c>
      <c r="Y112" s="15" t="s">
        <v>135</v>
      </c>
      <c r="Z112" s="19">
        <v>3456</v>
      </c>
      <c r="AA112" s="15" t="s">
        <v>135</v>
      </c>
      <c r="AB112" s="19">
        <v>3456</v>
      </c>
      <c r="AC112" s="15" t="s">
        <v>135</v>
      </c>
      <c r="AD112" s="15">
        <f>IF(N112="ZM  ",V112-Z112,X112-Z112)</f>
        <v>0</v>
      </c>
      <c r="AE112" s="22">
        <f t="shared" ca="1" si="5"/>
        <v>0</v>
      </c>
      <c r="AF112" s="22">
        <f t="shared" ca="1" si="6"/>
        <v>0</v>
      </c>
      <c r="AG112" s="22">
        <f t="shared" ca="1" si="7"/>
        <v>45</v>
      </c>
      <c r="AH112" s="15" t="str">
        <f t="shared" ca="1" si="8"/>
        <v>ok</v>
      </c>
      <c r="AI112" s="8">
        <f ca="1">IF(AH112="ok",0,IF(AND(AH112="erreur clé ZSNC",A112="ZSNC"),0,1))</f>
        <v>0</v>
      </c>
      <c r="AJ112" s="9">
        <f>IF(AND(A112="ZSNC",N112="ZM  ",H112=0),0,IF(AND(A112="    ",N112="ZM  ",H112=0),0,IF(AND(A112="ZSNC",N112="ZL  ",H112=99.9),0,IF(AND(A112="    ",N112="ZL  ",H112=0),0,1))))</f>
        <v>0</v>
      </c>
      <c r="AK112" s="9">
        <f>IF(AND(A112="ZSNC",N112="ZM  ",L112="          "),0,IF(AND(A112="    ",N112="ZM  ",L112="          "),0,IF(AND(A112="ZSNC",N112="ZL  ",L112=1),0,IF(AND(A112="    ",N112="ZL  ",L112=2),0,1))))</f>
        <v>0</v>
      </c>
      <c r="AL112" s="9">
        <f>IF(AND(N112="ZM  ",J112+K112=0),0,IF(AND(N112="ZL  ",J112-K112=0),0,1))</f>
        <v>0</v>
      </c>
      <c r="AM112" s="10">
        <f>IF(AND(N112="ZM  ",J112+K112=0),0,IF(AND(A112="ZSNC",N112="ZL  ",J112&lt;=56,K112&lt;=56),0,IF(AND(A112="    ",N112="ZL  ",J112=150,K112=150),0,1)))</f>
        <v>0</v>
      </c>
      <c r="AN112" s="6">
        <f ca="1">IF(F112="S   ",0,(SUM(AI112:AM112)))</f>
        <v>0</v>
      </c>
      <c r="AP112" s="11">
        <f>IF(AND(N112="ZM  ",H112=0),0,IF(AND(A112="    ",N112="ZL  ",H112=0),0,IF(AND(A112="ZSNC",N112="ZL  ",H112=99.9),0,1)))</f>
        <v>0</v>
      </c>
      <c r="AQ112" s="12">
        <f>IF(AND(N112="ZM  ",L112="          "),0,IF(AND(A112="ZSNC",N112="ZL  ",L112=2),0,IF(AND(A112="    ",N112="ZL  ",L112=1),0,1)))</f>
        <v>0</v>
      </c>
      <c r="AR112" s="12">
        <f>IF(AND(N112="ZM  ",J112+K112=0),0,IF(AND(N112="ZL  ",J112-K112=0),0,1))</f>
        <v>0</v>
      </c>
      <c r="AS112" s="13">
        <f>IF(AND(N112="ZM  ",J112+K112=0),0,IF(AND(A112="ZSNC",N112="ZL  ",J112&lt;=56,K112&lt;=56),0,IF(AND(A112="    ",N112="ZL  ",J112=150,K112=150),0,1)))</f>
        <v>0</v>
      </c>
      <c r="AT112" s="6">
        <f>IF(F112="S   ",0,SUM(AP112:AS112))</f>
        <v>0</v>
      </c>
      <c r="AU112" s="7">
        <f t="shared" ca="1" si="9"/>
        <v>0</v>
      </c>
    </row>
    <row r="113" spans="1:47" x14ac:dyDescent="0.25">
      <c r="A113" s="15" t="s">
        <v>130</v>
      </c>
      <c r="B113" s="15">
        <v>4600002763</v>
      </c>
      <c r="C113" s="15">
        <v>230</v>
      </c>
      <c r="D113" s="17">
        <v>39835</v>
      </c>
      <c r="E113" s="17">
        <v>41110</v>
      </c>
      <c r="F113" s="18" t="s">
        <v>347</v>
      </c>
      <c r="G113" s="15" t="s">
        <v>158</v>
      </c>
      <c r="H113" s="15">
        <v>0</v>
      </c>
      <c r="I113" s="15" t="s">
        <v>132</v>
      </c>
      <c r="J113" s="15">
        <v>0</v>
      </c>
      <c r="K113" s="15">
        <v>0</v>
      </c>
      <c r="L113" s="15" t="s">
        <v>30</v>
      </c>
      <c r="M113" s="15">
        <v>2</v>
      </c>
      <c r="N113" s="15" t="s">
        <v>31</v>
      </c>
      <c r="O113" s="15">
        <v>13313</v>
      </c>
      <c r="P113" s="15" t="s">
        <v>27</v>
      </c>
      <c r="Q113" s="15" t="s">
        <v>27</v>
      </c>
      <c r="R113" s="15" t="s">
        <v>32</v>
      </c>
      <c r="S113" s="15" t="s">
        <v>95</v>
      </c>
      <c r="T113" s="15" t="s">
        <v>133</v>
      </c>
      <c r="U113" s="15" t="s">
        <v>134</v>
      </c>
      <c r="V113" s="19">
        <v>24600</v>
      </c>
      <c r="W113" s="15" t="s">
        <v>137</v>
      </c>
      <c r="X113" s="19">
        <v>24600</v>
      </c>
      <c r="Y113" s="15" t="s">
        <v>137</v>
      </c>
      <c r="Z113" s="19">
        <v>24600</v>
      </c>
      <c r="AA113" s="15" t="s">
        <v>137</v>
      </c>
      <c r="AB113" s="19">
        <v>24600</v>
      </c>
      <c r="AC113" s="15" t="s">
        <v>137</v>
      </c>
      <c r="AD113" s="15">
        <f>IF(N113="ZM  ",V113-Z113,X113-Z113)</f>
        <v>0</v>
      </c>
      <c r="AE113" s="22">
        <f t="shared" ca="1" si="5"/>
        <v>0</v>
      </c>
      <c r="AF113" s="22">
        <f t="shared" ca="1" si="6"/>
        <v>0</v>
      </c>
      <c r="AG113" s="22">
        <f t="shared" ca="1" si="7"/>
        <v>45</v>
      </c>
      <c r="AH113" s="15" t="str">
        <f t="shared" ca="1" si="8"/>
        <v>ok</v>
      </c>
      <c r="AI113" s="8">
        <f ca="1">IF(AH113="ok",0,IF(AND(AH113="erreur clé ZSNC",A113="ZSNC"),0,1))</f>
        <v>0</v>
      </c>
      <c r="AJ113" s="9">
        <f>IF(AND(A113="ZSNC",N113="ZM  ",H113=0),0,IF(AND(A113="    ",N113="ZM  ",H113=0),0,IF(AND(A113="ZSNC",N113="ZL  ",H113=99.9),0,IF(AND(A113="    ",N113="ZL  ",H113=0),0,1))))</f>
        <v>0</v>
      </c>
      <c r="AK113" s="9">
        <f>IF(AND(A113="ZSNC",N113="ZM  ",L113="          "),0,IF(AND(A113="    ",N113="ZM  ",L113="          "),0,IF(AND(A113="ZSNC",N113="ZL  ",L113=1),0,IF(AND(A113="    ",N113="ZL  ",L113=2),0,1))))</f>
        <v>0</v>
      </c>
      <c r="AL113" s="9">
        <f>IF(AND(N113="ZM  ",J113+K113=0),0,IF(AND(N113="ZL  ",J113-K113=0),0,1))</f>
        <v>0</v>
      </c>
      <c r="AM113" s="10">
        <f>IF(AND(N113="ZM  ",J113+K113=0),0,IF(AND(A113="ZSNC",N113="ZL  ",J113&lt;=56,K113&lt;=56),0,IF(AND(A113="    ",N113="ZL  ",J113=150,K113=150),0,1)))</f>
        <v>0</v>
      </c>
      <c r="AN113" s="6">
        <f ca="1">IF(F113="S   ",0,(SUM(AI113:AM113)))</f>
        <v>0</v>
      </c>
      <c r="AP113" s="11">
        <f>IF(AND(N113="ZM  ",H113=0),0,IF(AND(A113="    ",N113="ZL  ",H113=0),0,IF(AND(A113="ZSNC",N113="ZL  ",H113=99.9),0,1)))</f>
        <v>0</v>
      </c>
      <c r="AQ113" s="12">
        <f>IF(AND(N113="ZM  ",L113="          "),0,IF(AND(A113="ZSNC",N113="ZL  ",L113=2),0,IF(AND(A113="    ",N113="ZL  ",L113=1),0,1)))</f>
        <v>0</v>
      </c>
      <c r="AR113" s="12">
        <f>IF(AND(N113="ZM  ",J113+K113=0),0,IF(AND(N113="ZL  ",J113-K113=0),0,1))</f>
        <v>0</v>
      </c>
      <c r="AS113" s="13">
        <f>IF(AND(N113="ZM  ",J113+K113=0),0,IF(AND(A113="ZSNC",N113="ZL  ",J113&lt;=56,K113&lt;=56),0,IF(AND(A113="    ",N113="ZL  ",J113=150,K113=150),0,1)))</f>
        <v>0</v>
      </c>
      <c r="AT113" s="6">
        <f>IF(F113="S   ",0,SUM(AP113:AS113))</f>
        <v>0</v>
      </c>
      <c r="AU113" s="7">
        <f t="shared" ca="1" si="9"/>
        <v>0</v>
      </c>
    </row>
    <row r="114" spans="1:47" x14ac:dyDescent="0.25">
      <c r="A114" s="15" t="s">
        <v>130</v>
      </c>
      <c r="B114" s="15">
        <v>4600002763</v>
      </c>
      <c r="C114" s="15">
        <v>240</v>
      </c>
      <c r="D114" s="17">
        <v>39835</v>
      </c>
      <c r="E114" s="17">
        <v>41110</v>
      </c>
      <c r="F114" s="18" t="s">
        <v>347</v>
      </c>
      <c r="G114" s="15" t="s">
        <v>159</v>
      </c>
      <c r="H114" s="15">
        <v>0</v>
      </c>
      <c r="I114" s="15" t="s">
        <v>132</v>
      </c>
      <c r="J114" s="15">
        <v>0</v>
      </c>
      <c r="K114" s="15">
        <v>0</v>
      </c>
      <c r="L114" s="15" t="s">
        <v>30</v>
      </c>
      <c r="M114" s="15">
        <v>2</v>
      </c>
      <c r="N114" s="15" t="s">
        <v>31</v>
      </c>
      <c r="O114" s="15">
        <v>13313</v>
      </c>
      <c r="P114" s="15" t="s">
        <v>27</v>
      </c>
      <c r="Q114" s="15" t="s">
        <v>27</v>
      </c>
      <c r="R114" s="15" t="s">
        <v>32</v>
      </c>
      <c r="S114" s="15" t="s">
        <v>95</v>
      </c>
      <c r="T114" s="15" t="s">
        <v>133</v>
      </c>
      <c r="U114" s="15" t="s">
        <v>134</v>
      </c>
      <c r="V114" s="19">
        <v>2045</v>
      </c>
      <c r="W114" s="15" t="s">
        <v>135</v>
      </c>
      <c r="X114" s="19">
        <v>2045</v>
      </c>
      <c r="Y114" s="15" t="s">
        <v>135</v>
      </c>
      <c r="Z114" s="19">
        <v>2045</v>
      </c>
      <c r="AA114" s="15" t="s">
        <v>135</v>
      </c>
      <c r="AB114" s="19">
        <v>2045</v>
      </c>
      <c r="AC114" s="15" t="s">
        <v>135</v>
      </c>
      <c r="AD114" s="15">
        <f>IF(N114="ZM  ",V114-Z114,X114-Z114)</f>
        <v>0</v>
      </c>
      <c r="AE114" s="22">
        <f t="shared" ca="1" si="5"/>
        <v>0</v>
      </c>
      <c r="AF114" s="22">
        <f t="shared" ca="1" si="6"/>
        <v>0</v>
      </c>
      <c r="AG114" s="22">
        <f t="shared" ca="1" si="7"/>
        <v>45</v>
      </c>
      <c r="AH114" s="15" t="str">
        <f t="shared" ca="1" si="8"/>
        <v>ok</v>
      </c>
      <c r="AI114" s="8">
        <f ca="1">IF(AH114="ok",0,IF(AND(AH114="erreur clé ZSNC",A114="ZSNC"),0,1))</f>
        <v>0</v>
      </c>
      <c r="AJ114" s="9">
        <f>IF(AND(A114="ZSNC",N114="ZM  ",H114=0),0,IF(AND(A114="    ",N114="ZM  ",H114=0),0,IF(AND(A114="ZSNC",N114="ZL  ",H114=99.9),0,IF(AND(A114="    ",N114="ZL  ",H114=0),0,1))))</f>
        <v>0</v>
      </c>
      <c r="AK114" s="9">
        <f>IF(AND(A114="ZSNC",N114="ZM  ",L114="          "),0,IF(AND(A114="    ",N114="ZM  ",L114="          "),0,IF(AND(A114="ZSNC",N114="ZL  ",L114=1),0,IF(AND(A114="    ",N114="ZL  ",L114=2),0,1))))</f>
        <v>0</v>
      </c>
      <c r="AL114" s="9">
        <f>IF(AND(N114="ZM  ",J114+K114=0),0,IF(AND(N114="ZL  ",J114-K114=0),0,1))</f>
        <v>0</v>
      </c>
      <c r="AM114" s="10">
        <f>IF(AND(N114="ZM  ",J114+K114=0),0,IF(AND(A114="ZSNC",N114="ZL  ",J114&lt;=56,K114&lt;=56),0,IF(AND(A114="    ",N114="ZL  ",J114=150,K114=150),0,1)))</f>
        <v>0</v>
      </c>
      <c r="AN114" s="6">
        <f ca="1">IF(F114="S   ",0,(SUM(AI114:AM114)))</f>
        <v>0</v>
      </c>
      <c r="AP114" s="11">
        <f>IF(AND(N114="ZM  ",H114=0),0,IF(AND(A114="    ",N114="ZL  ",H114=0),0,IF(AND(A114="ZSNC",N114="ZL  ",H114=99.9),0,1)))</f>
        <v>0</v>
      </c>
      <c r="AQ114" s="12">
        <f>IF(AND(N114="ZM  ",L114="          "),0,IF(AND(A114="ZSNC",N114="ZL  ",L114=2),0,IF(AND(A114="    ",N114="ZL  ",L114=1),0,1)))</f>
        <v>0</v>
      </c>
      <c r="AR114" s="12">
        <f>IF(AND(N114="ZM  ",J114+K114=0),0,IF(AND(N114="ZL  ",J114-K114=0),0,1))</f>
        <v>0</v>
      </c>
      <c r="AS114" s="13">
        <f>IF(AND(N114="ZM  ",J114+K114=0),0,IF(AND(A114="ZSNC",N114="ZL  ",J114&lt;=56,K114&lt;=56),0,IF(AND(A114="    ",N114="ZL  ",J114=150,K114=150),0,1)))</f>
        <v>0</v>
      </c>
      <c r="AT114" s="6">
        <f>IF(F114="S   ",0,SUM(AP114:AS114))</f>
        <v>0</v>
      </c>
      <c r="AU114" s="7">
        <f t="shared" ca="1" si="9"/>
        <v>0</v>
      </c>
    </row>
    <row r="115" spans="1:47" x14ac:dyDescent="0.25">
      <c r="A115" s="15" t="s">
        <v>130</v>
      </c>
      <c r="B115" s="15">
        <v>4600002763</v>
      </c>
      <c r="C115" s="15">
        <v>250</v>
      </c>
      <c r="D115" s="17">
        <v>39835</v>
      </c>
      <c r="E115" s="17">
        <v>41110</v>
      </c>
      <c r="F115" s="18" t="s">
        <v>347</v>
      </c>
      <c r="G115" s="15" t="s">
        <v>160</v>
      </c>
      <c r="H115" s="15">
        <v>0</v>
      </c>
      <c r="I115" s="15" t="s">
        <v>132</v>
      </c>
      <c r="J115" s="15">
        <v>0</v>
      </c>
      <c r="K115" s="15">
        <v>0</v>
      </c>
      <c r="L115" s="15" t="s">
        <v>30</v>
      </c>
      <c r="M115" s="15">
        <v>2</v>
      </c>
      <c r="N115" s="15" t="s">
        <v>31</v>
      </c>
      <c r="O115" s="15">
        <v>13313</v>
      </c>
      <c r="P115" s="15" t="s">
        <v>27</v>
      </c>
      <c r="Q115" s="15" t="s">
        <v>27</v>
      </c>
      <c r="R115" s="15" t="s">
        <v>32</v>
      </c>
      <c r="S115" s="15" t="s">
        <v>95</v>
      </c>
      <c r="T115" s="15" t="s">
        <v>133</v>
      </c>
      <c r="U115" s="15" t="s">
        <v>134</v>
      </c>
      <c r="V115" s="19">
        <v>7660</v>
      </c>
      <c r="W115" s="15" t="s">
        <v>135</v>
      </c>
      <c r="X115" s="19">
        <v>7660</v>
      </c>
      <c r="Y115" s="15" t="s">
        <v>135</v>
      </c>
      <c r="Z115" s="19">
        <v>7660</v>
      </c>
      <c r="AA115" s="15" t="s">
        <v>135</v>
      </c>
      <c r="AB115" s="19">
        <v>7660</v>
      </c>
      <c r="AC115" s="15" t="s">
        <v>135</v>
      </c>
      <c r="AD115" s="15">
        <f>IF(N115="ZM  ",V115-Z115,X115-Z115)</f>
        <v>0</v>
      </c>
      <c r="AE115" s="22">
        <f t="shared" ca="1" si="5"/>
        <v>0</v>
      </c>
      <c r="AF115" s="22">
        <f t="shared" ca="1" si="6"/>
        <v>0</v>
      </c>
      <c r="AG115" s="22">
        <f t="shared" ca="1" si="7"/>
        <v>45</v>
      </c>
      <c r="AH115" s="15" t="str">
        <f t="shared" ca="1" si="8"/>
        <v>ok</v>
      </c>
      <c r="AI115" s="8">
        <f ca="1">IF(AH115="ok",0,IF(AND(AH115="erreur clé ZSNC",A115="ZSNC"),0,1))</f>
        <v>0</v>
      </c>
      <c r="AJ115" s="9">
        <f>IF(AND(A115="ZSNC",N115="ZM  ",H115=0),0,IF(AND(A115="    ",N115="ZM  ",H115=0),0,IF(AND(A115="ZSNC",N115="ZL  ",H115=99.9),0,IF(AND(A115="    ",N115="ZL  ",H115=0),0,1))))</f>
        <v>0</v>
      </c>
      <c r="AK115" s="9">
        <f>IF(AND(A115="ZSNC",N115="ZM  ",L115="          "),0,IF(AND(A115="    ",N115="ZM  ",L115="          "),0,IF(AND(A115="ZSNC",N115="ZL  ",L115=1),0,IF(AND(A115="    ",N115="ZL  ",L115=2),0,1))))</f>
        <v>0</v>
      </c>
      <c r="AL115" s="9">
        <f>IF(AND(N115="ZM  ",J115+K115=0),0,IF(AND(N115="ZL  ",J115-K115=0),0,1))</f>
        <v>0</v>
      </c>
      <c r="AM115" s="10">
        <f>IF(AND(N115="ZM  ",J115+K115=0),0,IF(AND(A115="ZSNC",N115="ZL  ",J115&lt;=56,K115&lt;=56),0,IF(AND(A115="    ",N115="ZL  ",J115=150,K115=150),0,1)))</f>
        <v>0</v>
      </c>
      <c r="AN115" s="6">
        <f ca="1">IF(F115="S   ",0,(SUM(AI115:AM115)))</f>
        <v>0</v>
      </c>
      <c r="AP115" s="11">
        <f>IF(AND(N115="ZM  ",H115=0),0,IF(AND(A115="    ",N115="ZL  ",H115=0),0,IF(AND(A115="ZSNC",N115="ZL  ",H115=99.9),0,1)))</f>
        <v>0</v>
      </c>
      <c r="AQ115" s="12">
        <f>IF(AND(N115="ZM  ",L115="          "),0,IF(AND(A115="ZSNC",N115="ZL  ",L115=2),0,IF(AND(A115="    ",N115="ZL  ",L115=1),0,1)))</f>
        <v>0</v>
      </c>
      <c r="AR115" s="12">
        <f>IF(AND(N115="ZM  ",J115+K115=0),0,IF(AND(N115="ZL  ",J115-K115=0),0,1))</f>
        <v>0</v>
      </c>
      <c r="AS115" s="13">
        <f>IF(AND(N115="ZM  ",J115+K115=0),0,IF(AND(A115="ZSNC",N115="ZL  ",J115&lt;=56,K115&lt;=56),0,IF(AND(A115="    ",N115="ZL  ",J115=150,K115=150),0,1)))</f>
        <v>0</v>
      </c>
      <c r="AT115" s="6">
        <f>IF(F115="S   ",0,SUM(AP115:AS115))</f>
        <v>0</v>
      </c>
      <c r="AU115" s="7">
        <f t="shared" ca="1" si="9"/>
        <v>0</v>
      </c>
    </row>
    <row r="116" spans="1:47" x14ac:dyDescent="0.25">
      <c r="A116" s="15" t="s">
        <v>130</v>
      </c>
      <c r="B116" s="15">
        <v>4600002763</v>
      </c>
      <c r="C116" s="15">
        <v>280</v>
      </c>
      <c r="D116" s="17">
        <v>39835</v>
      </c>
      <c r="E116" s="17">
        <v>41110</v>
      </c>
      <c r="F116" s="18" t="s">
        <v>347</v>
      </c>
      <c r="G116" s="15" t="s">
        <v>161</v>
      </c>
      <c r="H116" s="15">
        <v>0</v>
      </c>
      <c r="I116" s="15" t="s">
        <v>132</v>
      </c>
      <c r="J116" s="15">
        <v>0</v>
      </c>
      <c r="K116" s="15">
        <v>0</v>
      </c>
      <c r="L116" s="15" t="s">
        <v>30</v>
      </c>
      <c r="M116" s="15">
        <v>2</v>
      </c>
      <c r="N116" s="15" t="s">
        <v>31</v>
      </c>
      <c r="O116" s="15">
        <v>13313</v>
      </c>
      <c r="P116" s="15" t="s">
        <v>27</v>
      </c>
      <c r="Q116" s="15" t="s">
        <v>27</v>
      </c>
      <c r="R116" s="15" t="s">
        <v>32</v>
      </c>
      <c r="S116" s="15" t="s">
        <v>95</v>
      </c>
      <c r="T116" s="15" t="s">
        <v>133</v>
      </c>
      <c r="U116" s="15" t="s">
        <v>134</v>
      </c>
      <c r="V116" s="19">
        <v>1500</v>
      </c>
      <c r="W116" s="15" t="s">
        <v>137</v>
      </c>
      <c r="X116" s="19">
        <v>1500</v>
      </c>
      <c r="Y116" s="15" t="s">
        <v>137</v>
      </c>
      <c r="Z116" s="19">
        <v>1500</v>
      </c>
      <c r="AA116" s="15" t="s">
        <v>137</v>
      </c>
      <c r="AB116" s="19">
        <v>1500</v>
      </c>
      <c r="AC116" s="15" t="s">
        <v>137</v>
      </c>
      <c r="AD116" s="15">
        <f>IF(N116="ZM  ",V116-Z116,X116-Z116)</f>
        <v>0</v>
      </c>
      <c r="AE116" s="22">
        <f t="shared" ca="1" si="5"/>
        <v>0</v>
      </c>
      <c r="AF116" s="22">
        <f t="shared" ca="1" si="6"/>
        <v>0</v>
      </c>
      <c r="AG116" s="22">
        <f t="shared" ca="1" si="7"/>
        <v>45</v>
      </c>
      <c r="AH116" s="15" t="str">
        <f t="shared" ca="1" si="8"/>
        <v>ok</v>
      </c>
      <c r="AI116" s="8">
        <f ca="1">IF(AH116="ok",0,IF(AND(AH116="erreur clé ZSNC",A116="ZSNC"),0,1))</f>
        <v>0</v>
      </c>
      <c r="AJ116" s="9">
        <f>IF(AND(A116="ZSNC",N116="ZM  ",H116=0),0,IF(AND(A116="    ",N116="ZM  ",H116=0),0,IF(AND(A116="ZSNC",N116="ZL  ",H116=99.9),0,IF(AND(A116="    ",N116="ZL  ",H116=0),0,1))))</f>
        <v>0</v>
      </c>
      <c r="AK116" s="9">
        <f>IF(AND(A116="ZSNC",N116="ZM  ",L116="          "),0,IF(AND(A116="    ",N116="ZM  ",L116="          "),0,IF(AND(A116="ZSNC",N116="ZL  ",L116=1),0,IF(AND(A116="    ",N116="ZL  ",L116=2),0,1))))</f>
        <v>0</v>
      </c>
      <c r="AL116" s="9">
        <f>IF(AND(N116="ZM  ",J116+K116=0),0,IF(AND(N116="ZL  ",J116-K116=0),0,1))</f>
        <v>0</v>
      </c>
      <c r="AM116" s="10">
        <f>IF(AND(N116="ZM  ",J116+K116=0),0,IF(AND(A116="ZSNC",N116="ZL  ",J116&lt;=56,K116&lt;=56),0,IF(AND(A116="    ",N116="ZL  ",J116=150,K116=150),0,1)))</f>
        <v>0</v>
      </c>
      <c r="AN116" s="6">
        <f ca="1">IF(F116="S   ",0,(SUM(AI116:AM116)))</f>
        <v>0</v>
      </c>
      <c r="AP116" s="11">
        <f>IF(AND(N116="ZM  ",H116=0),0,IF(AND(A116="    ",N116="ZL  ",H116=0),0,IF(AND(A116="ZSNC",N116="ZL  ",H116=99.9),0,1)))</f>
        <v>0</v>
      </c>
      <c r="AQ116" s="12">
        <f>IF(AND(N116="ZM  ",L116="          "),0,IF(AND(A116="ZSNC",N116="ZL  ",L116=2),0,IF(AND(A116="    ",N116="ZL  ",L116=1),0,1)))</f>
        <v>0</v>
      </c>
      <c r="AR116" s="12">
        <f>IF(AND(N116="ZM  ",J116+K116=0),0,IF(AND(N116="ZL  ",J116-K116=0),0,1))</f>
        <v>0</v>
      </c>
      <c r="AS116" s="13">
        <f>IF(AND(N116="ZM  ",J116+K116=0),0,IF(AND(A116="ZSNC",N116="ZL  ",J116&lt;=56,K116&lt;=56),0,IF(AND(A116="    ",N116="ZL  ",J116=150,K116=150),0,1)))</f>
        <v>0</v>
      </c>
      <c r="AT116" s="6">
        <f>IF(F116="S   ",0,SUM(AP116:AS116))</f>
        <v>0</v>
      </c>
      <c r="AU116" s="7">
        <f t="shared" ca="1" si="9"/>
        <v>0</v>
      </c>
    </row>
    <row r="117" spans="1:47" x14ac:dyDescent="0.25">
      <c r="A117" s="15" t="s">
        <v>130</v>
      </c>
      <c r="B117" s="15">
        <v>4600002763</v>
      </c>
      <c r="C117" s="15">
        <v>290</v>
      </c>
      <c r="D117" s="17">
        <v>39835</v>
      </c>
      <c r="E117" s="17">
        <v>41110</v>
      </c>
      <c r="F117" s="18" t="s">
        <v>347</v>
      </c>
      <c r="G117" s="15" t="s">
        <v>162</v>
      </c>
      <c r="H117" s="15">
        <v>0</v>
      </c>
      <c r="I117" s="15" t="s">
        <v>132</v>
      </c>
      <c r="J117" s="15">
        <v>0</v>
      </c>
      <c r="K117" s="15">
        <v>0</v>
      </c>
      <c r="L117" s="15" t="s">
        <v>30</v>
      </c>
      <c r="M117" s="15">
        <v>2</v>
      </c>
      <c r="N117" s="15" t="s">
        <v>31</v>
      </c>
      <c r="O117" s="15">
        <v>13313</v>
      </c>
      <c r="P117" s="15" t="s">
        <v>27</v>
      </c>
      <c r="Q117" s="15" t="s">
        <v>27</v>
      </c>
      <c r="R117" s="15" t="s">
        <v>32</v>
      </c>
      <c r="S117" s="15" t="s">
        <v>95</v>
      </c>
      <c r="T117" s="15" t="s">
        <v>133</v>
      </c>
      <c r="U117" s="15" t="s">
        <v>134</v>
      </c>
      <c r="V117" s="15">
        <v>189</v>
      </c>
      <c r="W117" s="15" t="s">
        <v>137</v>
      </c>
      <c r="X117" s="15">
        <v>189</v>
      </c>
      <c r="Y117" s="15" t="s">
        <v>137</v>
      </c>
      <c r="Z117" s="15">
        <v>189</v>
      </c>
      <c r="AA117" s="15" t="s">
        <v>137</v>
      </c>
      <c r="AB117" s="15">
        <v>189</v>
      </c>
      <c r="AC117" s="15" t="s">
        <v>137</v>
      </c>
      <c r="AD117" s="15">
        <f>IF(N117="ZM  ",V117-Z117,X117-Z117)</f>
        <v>0</v>
      </c>
      <c r="AE117" s="22">
        <f t="shared" ca="1" si="5"/>
        <v>0</v>
      </c>
      <c r="AF117" s="22">
        <f t="shared" ca="1" si="6"/>
        <v>0</v>
      </c>
      <c r="AG117" s="22">
        <f t="shared" ca="1" si="7"/>
        <v>45</v>
      </c>
      <c r="AH117" s="15" t="str">
        <f t="shared" ca="1" si="8"/>
        <v>ok</v>
      </c>
      <c r="AI117" s="8">
        <f ca="1">IF(AH117="ok",0,IF(AND(AH117="erreur clé ZSNC",A117="ZSNC"),0,1))</f>
        <v>0</v>
      </c>
      <c r="AJ117" s="9">
        <f>IF(AND(A117="ZSNC",N117="ZM  ",H117=0),0,IF(AND(A117="    ",N117="ZM  ",H117=0),0,IF(AND(A117="ZSNC",N117="ZL  ",H117=99.9),0,IF(AND(A117="    ",N117="ZL  ",H117=0),0,1))))</f>
        <v>0</v>
      </c>
      <c r="AK117" s="9">
        <f>IF(AND(A117="ZSNC",N117="ZM  ",L117="          "),0,IF(AND(A117="    ",N117="ZM  ",L117="          "),0,IF(AND(A117="ZSNC",N117="ZL  ",L117=1),0,IF(AND(A117="    ",N117="ZL  ",L117=2),0,1))))</f>
        <v>0</v>
      </c>
      <c r="AL117" s="9">
        <f>IF(AND(N117="ZM  ",J117+K117=0),0,IF(AND(N117="ZL  ",J117-K117=0),0,1))</f>
        <v>0</v>
      </c>
      <c r="AM117" s="10">
        <f>IF(AND(N117="ZM  ",J117+K117=0),0,IF(AND(A117="ZSNC",N117="ZL  ",J117&lt;=56,K117&lt;=56),0,IF(AND(A117="    ",N117="ZL  ",J117=150,K117=150),0,1)))</f>
        <v>0</v>
      </c>
      <c r="AN117" s="6">
        <f ca="1">IF(F117="S   ",0,(SUM(AI117:AM117)))</f>
        <v>0</v>
      </c>
      <c r="AP117" s="11">
        <f>IF(AND(N117="ZM  ",H117=0),0,IF(AND(A117="    ",N117="ZL  ",H117=0),0,IF(AND(A117="ZSNC",N117="ZL  ",H117=99.9),0,1)))</f>
        <v>0</v>
      </c>
      <c r="AQ117" s="12">
        <f>IF(AND(N117="ZM  ",L117="          "),0,IF(AND(A117="ZSNC",N117="ZL  ",L117=2),0,IF(AND(A117="    ",N117="ZL  ",L117=1),0,1)))</f>
        <v>0</v>
      </c>
      <c r="AR117" s="12">
        <f>IF(AND(N117="ZM  ",J117+K117=0),0,IF(AND(N117="ZL  ",J117-K117=0),0,1))</f>
        <v>0</v>
      </c>
      <c r="AS117" s="13">
        <f>IF(AND(N117="ZM  ",J117+K117=0),0,IF(AND(A117="ZSNC",N117="ZL  ",J117&lt;=56,K117&lt;=56),0,IF(AND(A117="    ",N117="ZL  ",J117=150,K117=150),0,1)))</f>
        <v>0</v>
      </c>
      <c r="AT117" s="6">
        <f>IF(F117="S   ",0,SUM(AP117:AS117))</f>
        <v>0</v>
      </c>
      <c r="AU117" s="7">
        <f t="shared" ca="1" si="9"/>
        <v>0</v>
      </c>
    </row>
    <row r="118" spans="1:47" x14ac:dyDescent="0.25">
      <c r="A118" s="15" t="s">
        <v>130</v>
      </c>
      <c r="B118" s="15">
        <v>4600002763</v>
      </c>
      <c r="C118" s="15">
        <v>300</v>
      </c>
      <c r="D118" s="17">
        <v>39835</v>
      </c>
      <c r="E118" s="17">
        <v>41110</v>
      </c>
      <c r="F118" s="18" t="s">
        <v>347</v>
      </c>
      <c r="G118" s="15" t="s">
        <v>163</v>
      </c>
      <c r="H118" s="15">
        <v>0</v>
      </c>
      <c r="I118" s="15" t="s">
        <v>132</v>
      </c>
      <c r="J118" s="15">
        <v>0</v>
      </c>
      <c r="K118" s="15">
        <v>0</v>
      </c>
      <c r="L118" s="15" t="s">
        <v>30</v>
      </c>
      <c r="M118" s="15">
        <v>2</v>
      </c>
      <c r="N118" s="15" t="s">
        <v>31</v>
      </c>
      <c r="O118" s="15">
        <v>13313</v>
      </c>
      <c r="P118" s="15" t="s">
        <v>27</v>
      </c>
      <c r="Q118" s="15" t="s">
        <v>27</v>
      </c>
      <c r="R118" s="15" t="s">
        <v>32</v>
      </c>
      <c r="S118" s="15" t="s">
        <v>95</v>
      </c>
      <c r="T118" s="15" t="s">
        <v>133</v>
      </c>
      <c r="U118" s="15" t="s">
        <v>134</v>
      </c>
      <c r="V118" s="15">
        <v>93</v>
      </c>
      <c r="W118" s="15" t="s">
        <v>137</v>
      </c>
      <c r="X118" s="15">
        <v>92.5</v>
      </c>
      <c r="Y118" s="15" t="s">
        <v>137</v>
      </c>
      <c r="Z118" s="15">
        <v>92.5</v>
      </c>
      <c r="AA118" s="15" t="s">
        <v>137</v>
      </c>
      <c r="AB118" s="15">
        <v>90</v>
      </c>
      <c r="AC118" s="15" t="s">
        <v>137</v>
      </c>
      <c r="AD118" s="15">
        <f>IF(N118="ZM  ",V118-Z118,X118-Z118)</f>
        <v>0.5</v>
      </c>
      <c r="AE118" s="22">
        <f t="shared" ca="1" si="5"/>
        <v>0</v>
      </c>
      <c r="AF118" s="22">
        <f t="shared" ca="1" si="6"/>
        <v>0</v>
      </c>
      <c r="AG118" s="22">
        <f t="shared" ca="1" si="7"/>
        <v>45</v>
      </c>
      <c r="AH118" s="15" t="str">
        <f t="shared" ca="1" si="8"/>
        <v>ok</v>
      </c>
      <c r="AI118" s="8">
        <f ca="1">IF(AH118="ok",0,IF(AND(AH118="erreur clé ZSNC",A118="ZSNC"),0,1))</f>
        <v>0</v>
      </c>
      <c r="AJ118" s="9">
        <f>IF(AND(A118="ZSNC",N118="ZM  ",H118=0),0,IF(AND(A118="    ",N118="ZM  ",H118=0),0,IF(AND(A118="ZSNC",N118="ZL  ",H118=99.9),0,IF(AND(A118="    ",N118="ZL  ",H118=0),0,1))))</f>
        <v>0</v>
      </c>
      <c r="AK118" s="9">
        <f>IF(AND(A118="ZSNC",N118="ZM  ",L118="          "),0,IF(AND(A118="    ",N118="ZM  ",L118="          "),0,IF(AND(A118="ZSNC",N118="ZL  ",L118=1),0,IF(AND(A118="    ",N118="ZL  ",L118=2),0,1))))</f>
        <v>0</v>
      </c>
      <c r="AL118" s="9">
        <f>IF(AND(N118="ZM  ",J118+K118=0),0,IF(AND(N118="ZL  ",J118-K118=0),0,1))</f>
        <v>0</v>
      </c>
      <c r="AM118" s="10">
        <f>IF(AND(N118="ZM  ",J118+K118=0),0,IF(AND(A118="ZSNC",N118="ZL  ",J118&lt;=56,K118&lt;=56),0,IF(AND(A118="    ",N118="ZL  ",J118=150,K118=150),0,1)))</f>
        <v>0</v>
      </c>
      <c r="AN118" s="6">
        <f ca="1">IF(F118="S   ",0,(SUM(AI118:AM118)))</f>
        <v>0</v>
      </c>
      <c r="AP118" s="11">
        <f>IF(AND(N118="ZM  ",H118=0),0,IF(AND(A118="    ",N118="ZL  ",H118=0),0,IF(AND(A118="ZSNC",N118="ZL  ",H118=99.9),0,1)))</f>
        <v>0</v>
      </c>
      <c r="AQ118" s="12">
        <f>IF(AND(N118="ZM  ",L118="          "),0,IF(AND(A118="ZSNC",N118="ZL  ",L118=2),0,IF(AND(A118="    ",N118="ZL  ",L118=1),0,1)))</f>
        <v>0</v>
      </c>
      <c r="AR118" s="12">
        <f>IF(AND(N118="ZM  ",J118+K118=0),0,IF(AND(N118="ZL  ",J118-K118=0),0,1))</f>
        <v>0</v>
      </c>
      <c r="AS118" s="13">
        <f>IF(AND(N118="ZM  ",J118+K118=0),0,IF(AND(A118="ZSNC",N118="ZL  ",J118&lt;=56,K118&lt;=56),0,IF(AND(A118="    ",N118="ZL  ",J118=150,K118=150),0,1)))</f>
        <v>0</v>
      </c>
      <c r="AT118" s="6">
        <f>IF(F118="S   ",0,SUM(AP118:AS118))</f>
        <v>0</v>
      </c>
      <c r="AU118" s="7">
        <f t="shared" ca="1" si="9"/>
        <v>0</v>
      </c>
    </row>
    <row r="119" spans="1:47" x14ac:dyDescent="0.25">
      <c r="A119" s="15" t="s">
        <v>130</v>
      </c>
      <c r="B119" s="15">
        <v>4600002763</v>
      </c>
      <c r="C119" s="15">
        <v>310</v>
      </c>
      <c r="D119" s="17">
        <v>39835</v>
      </c>
      <c r="E119" s="17">
        <v>41110</v>
      </c>
      <c r="F119" s="18" t="s">
        <v>347</v>
      </c>
      <c r="G119" s="15" t="s">
        <v>164</v>
      </c>
      <c r="H119" s="15">
        <v>0</v>
      </c>
      <c r="I119" s="15" t="s">
        <v>132</v>
      </c>
      <c r="J119" s="15">
        <v>0</v>
      </c>
      <c r="K119" s="15">
        <v>0</v>
      </c>
      <c r="L119" s="15" t="s">
        <v>30</v>
      </c>
      <c r="M119" s="15">
        <v>2</v>
      </c>
      <c r="N119" s="15" t="s">
        <v>31</v>
      </c>
      <c r="O119" s="15">
        <v>13313</v>
      </c>
      <c r="P119" s="15" t="s">
        <v>27</v>
      </c>
      <c r="Q119" s="15" t="s">
        <v>27</v>
      </c>
      <c r="R119" s="15" t="s">
        <v>32</v>
      </c>
      <c r="S119" s="15" t="s">
        <v>95</v>
      </c>
      <c r="T119" s="15" t="s">
        <v>133</v>
      </c>
      <c r="U119" s="15" t="s">
        <v>134</v>
      </c>
      <c r="V119" s="15">
        <v>140</v>
      </c>
      <c r="W119" s="15" t="s">
        <v>137</v>
      </c>
      <c r="X119" s="15">
        <v>140</v>
      </c>
      <c r="Y119" s="15" t="s">
        <v>137</v>
      </c>
      <c r="Z119" s="15">
        <v>140</v>
      </c>
      <c r="AA119" s="15" t="s">
        <v>137</v>
      </c>
      <c r="AB119" s="15">
        <v>140</v>
      </c>
      <c r="AC119" s="15" t="s">
        <v>137</v>
      </c>
      <c r="AD119" s="15">
        <f>IF(N119="ZM  ",V119-Z119,X119-Z119)</f>
        <v>0</v>
      </c>
      <c r="AE119" s="22">
        <f t="shared" ca="1" si="5"/>
        <v>0</v>
      </c>
      <c r="AF119" s="22">
        <f t="shared" ca="1" si="6"/>
        <v>0</v>
      </c>
      <c r="AG119" s="22">
        <f t="shared" ca="1" si="7"/>
        <v>45</v>
      </c>
      <c r="AH119" s="15" t="str">
        <f t="shared" ca="1" si="8"/>
        <v>ok</v>
      </c>
      <c r="AI119" s="8">
        <f ca="1">IF(AH119="ok",0,IF(AND(AH119="erreur clé ZSNC",A119="ZSNC"),0,1))</f>
        <v>0</v>
      </c>
      <c r="AJ119" s="9">
        <f>IF(AND(A119="ZSNC",N119="ZM  ",H119=0),0,IF(AND(A119="    ",N119="ZM  ",H119=0),0,IF(AND(A119="ZSNC",N119="ZL  ",H119=99.9),0,IF(AND(A119="    ",N119="ZL  ",H119=0),0,1))))</f>
        <v>0</v>
      </c>
      <c r="AK119" s="9">
        <f>IF(AND(A119="ZSNC",N119="ZM  ",L119="          "),0,IF(AND(A119="    ",N119="ZM  ",L119="          "),0,IF(AND(A119="ZSNC",N119="ZL  ",L119=1),0,IF(AND(A119="    ",N119="ZL  ",L119=2),0,1))))</f>
        <v>0</v>
      </c>
      <c r="AL119" s="9">
        <f>IF(AND(N119="ZM  ",J119+K119=0),0,IF(AND(N119="ZL  ",J119-K119=0),0,1))</f>
        <v>0</v>
      </c>
      <c r="AM119" s="10">
        <f>IF(AND(N119="ZM  ",J119+K119=0),0,IF(AND(A119="ZSNC",N119="ZL  ",J119&lt;=56,K119&lt;=56),0,IF(AND(A119="    ",N119="ZL  ",J119=150,K119=150),0,1)))</f>
        <v>0</v>
      </c>
      <c r="AN119" s="6">
        <f ca="1">IF(F119="S   ",0,(SUM(AI119:AM119)))</f>
        <v>0</v>
      </c>
      <c r="AP119" s="11">
        <f>IF(AND(N119="ZM  ",H119=0),0,IF(AND(A119="    ",N119="ZL  ",H119=0),0,IF(AND(A119="ZSNC",N119="ZL  ",H119=99.9),0,1)))</f>
        <v>0</v>
      </c>
      <c r="AQ119" s="12">
        <f>IF(AND(N119="ZM  ",L119="          "),0,IF(AND(A119="ZSNC",N119="ZL  ",L119=2),0,IF(AND(A119="    ",N119="ZL  ",L119=1),0,1)))</f>
        <v>0</v>
      </c>
      <c r="AR119" s="12">
        <f>IF(AND(N119="ZM  ",J119+K119=0),0,IF(AND(N119="ZL  ",J119-K119=0),0,1))</f>
        <v>0</v>
      </c>
      <c r="AS119" s="13">
        <f>IF(AND(N119="ZM  ",J119+K119=0),0,IF(AND(A119="ZSNC",N119="ZL  ",J119&lt;=56,K119&lt;=56),0,IF(AND(A119="    ",N119="ZL  ",J119=150,K119=150),0,1)))</f>
        <v>0</v>
      </c>
      <c r="AT119" s="6">
        <f>IF(F119="S   ",0,SUM(AP119:AS119))</f>
        <v>0</v>
      </c>
      <c r="AU119" s="7">
        <f t="shared" ca="1" si="9"/>
        <v>0</v>
      </c>
    </row>
    <row r="120" spans="1:47" x14ac:dyDescent="0.25">
      <c r="A120" s="15" t="s">
        <v>130</v>
      </c>
      <c r="B120" s="15">
        <v>4600002763</v>
      </c>
      <c r="C120" s="15">
        <v>320</v>
      </c>
      <c r="D120" s="17">
        <v>39835</v>
      </c>
      <c r="E120" s="17">
        <v>41110</v>
      </c>
      <c r="F120" s="18" t="s">
        <v>347</v>
      </c>
      <c r="G120" s="15" t="s">
        <v>165</v>
      </c>
      <c r="H120" s="15">
        <v>0</v>
      </c>
      <c r="I120" s="15" t="s">
        <v>132</v>
      </c>
      <c r="J120" s="15">
        <v>0</v>
      </c>
      <c r="K120" s="15">
        <v>0</v>
      </c>
      <c r="L120" s="15" t="s">
        <v>30</v>
      </c>
      <c r="M120" s="15">
        <v>2</v>
      </c>
      <c r="N120" s="15" t="s">
        <v>31</v>
      </c>
      <c r="O120" s="15">
        <v>13313</v>
      </c>
      <c r="P120" s="15" t="s">
        <v>27</v>
      </c>
      <c r="Q120" s="15" t="s">
        <v>27</v>
      </c>
      <c r="R120" s="15" t="s">
        <v>32</v>
      </c>
      <c r="S120" s="15" t="s">
        <v>95</v>
      </c>
      <c r="T120" s="15" t="s">
        <v>133</v>
      </c>
      <c r="U120" s="15" t="s">
        <v>134</v>
      </c>
      <c r="V120" s="15">
        <v>35</v>
      </c>
      <c r="W120" s="15" t="s">
        <v>137</v>
      </c>
      <c r="X120" s="15">
        <v>32</v>
      </c>
      <c r="Y120" s="15" t="s">
        <v>137</v>
      </c>
      <c r="Z120" s="15">
        <v>32</v>
      </c>
      <c r="AA120" s="15" t="s">
        <v>137</v>
      </c>
      <c r="AB120" s="15">
        <v>32</v>
      </c>
      <c r="AC120" s="15" t="s">
        <v>137</v>
      </c>
      <c r="AD120" s="15">
        <f>IF(N120="ZM  ",V120-Z120,X120-Z120)</f>
        <v>3</v>
      </c>
      <c r="AE120" s="22">
        <f t="shared" ca="1" si="5"/>
        <v>0</v>
      </c>
      <c r="AF120" s="22">
        <f t="shared" ca="1" si="6"/>
        <v>0</v>
      </c>
      <c r="AG120" s="22">
        <f t="shared" ca="1" si="7"/>
        <v>45</v>
      </c>
      <c r="AH120" s="15" t="str">
        <f t="shared" ca="1" si="8"/>
        <v>ok</v>
      </c>
      <c r="AI120" s="8">
        <f ca="1">IF(AH120="ok",0,IF(AND(AH120="erreur clé ZSNC",A120="ZSNC"),0,1))</f>
        <v>0</v>
      </c>
      <c r="AJ120" s="9">
        <f>IF(AND(A120="ZSNC",N120="ZM  ",H120=0),0,IF(AND(A120="    ",N120="ZM  ",H120=0),0,IF(AND(A120="ZSNC",N120="ZL  ",H120=99.9),0,IF(AND(A120="    ",N120="ZL  ",H120=0),0,1))))</f>
        <v>0</v>
      </c>
      <c r="AK120" s="9">
        <f>IF(AND(A120="ZSNC",N120="ZM  ",L120="          "),0,IF(AND(A120="    ",N120="ZM  ",L120="          "),0,IF(AND(A120="ZSNC",N120="ZL  ",L120=1),0,IF(AND(A120="    ",N120="ZL  ",L120=2),0,1))))</f>
        <v>0</v>
      </c>
      <c r="AL120" s="9">
        <f>IF(AND(N120="ZM  ",J120+K120=0),0,IF(AND(N120="ZL  ",J120-K120=0),0,1))</f>
        <v>0</v>
      </c>
      <c r="AM120" s="10">
        <f>IF(AND(N120="ZM  ",J120+K120=0),0,IF(AND(A120="ZSNC",N120="ZL  ",J120&lt;=56,K120&lt;=56),0,IF(AND(A120="    ",N120="ZL  ",J120=150,K120=150),0,1)))</f>
        <v>0</v>
      </c>
      <c r="AN120" s="6">
        <f ca="1">IF(F120="S   ",0,(SUM(AI120:AM120)))</f>
        <v>0</v>
      </c>
      <c r="AP120" s="11">
        <f>IF(AND(N120="ZM  ",H120=0),0,IF(AND(A120="    ",N120="ZL  ",H120=0),0,IF(AND(A120="ZSNC",N120="ZL  ",H120=99.9),0,1)))</f>
        <v>0</v>
      </c>
      <c r="AQ120" s="12">
        <f>IF(AND(N120="ZM  ",L120="          "),0,IF(AND(A120="ZSNC",N120="ZL  ",L120=2),0,IF(AND(A120="    ",N120="ZL  ",L120=1),0,1)))</f>
        <v>0</v>
      </c>
      <c r="AR120" s="12">
        <f>IF(AND(N120="ZM  ",J120+K120=0),0,IF(AND(N120="ZL  ",J120-K120=0),0,1))</f>
        <v>0</v>
      </c>
      <c r="AS120" s="13">
        <f>IF(AND(N120="ZM  ",J120+K120=0),0,IF(AND(A120="ZSNC",N120="ZL  ",J120&lt;=56,K120&lt;=56),0,IF(AND(A120="    ",N120="ZL  ",J120=150,K120=150),0,1)))</f>
        <v>0</v>
      </c>
      <c r="AT120" s="6">
        <f>IF(F120="S   ",0,SUM(AP120:AS120))</f>
        <v>0</v>
      </c>
      <c r="AU120" s="7">
        <f t="shared" ca="1" si="9"/>
        <v>0</v>
      </c>
    </row>
    <row r="121" spans="1:47" x14ac:dyDescent="0.25">
      <c r="A121" s="15" t="s">
        <v>130</v>
      </c>
      <c r="B121" s="15">
        <v>4600002763</v>
      </c>
      <c r="C121" s="15">
        <v>330</v>
      </c>
      <c r="D121" s="17">
        <v>39835</v>
      </c>
      <c r="E121" s="17">
        <v>41110</v>
      </c>
      <c r="F121" s="18" t="s">
        <v>347</v>
      </c>
      <c r="G121" s="15" t="s">
        <v>166</v>
      </c>
      <c r="H121" s="15">
        <v>0</v>
      </c>
      <c r="I121" s="15" t="s">
        <v>132</v>
      </c>
      <c r="J121" s="15">
        <v>0</v>
      </c>
      <c r="K121" s="15">
        <v>0</v>
      </c>
      <c r="L121" s="15" t="s">
        <v>30</v>
      </c>
      <c r="M121" s="15">
        <v>2</v>
      </c>
      <c r="N121" s="15" t="s">
        <v>31</v>
      </c>
      <c r="O121" s="15">
        <v>13313</v>
      </c>
      <c r="P121" s="15" t="s">
        <v>27</v>
      </c>
      <c r="Q121" s="15" t="s">
        <v>27</v>
      </c>
      <c r="R121" s="15" t="s">
        <v>32</v>
      </c>
      <c r="S121" s="15" t="s">
        <v>95</v>
      </c>
      <c r="T121" s="15" t="s">
        <v>133</v>
      </c>
      <c r="U121" s="15" t="s">
        <v>134</v>
      </c>
      <c r="V121" s="15">
        <v>55</v>
      </c>
      <c r="W121" s="15" t="s">
        <v>137</v>
      </c>
      <c r="X121" s="15">
        <v>55</v>
      </c>
      <c r="Y121" s="15" t="s">
        <v>137</v>
      </c>
      <c r="Z121" s="15">
        <v>55</v>
      </c>
      <c r="AA121" s="15" t="s">
        <v>137</v>
      </c>
      <c r="AB121" s="15">
        <v>55</v>
      </c>
      <c r="AC121" s="15" t="s">
        <v>137</v>
      </c>
      <c r="AD121" s="15">
        <f>IF(N121="ZM  ",V121-Z121,X121-Z121)</f>
        <v>0</v>
      </c>
      <c r="AE121" s="22">
        <f t="shared" ca="1" si="5"/>
        <v>0</v>
      </c>
      <c r="AF121" s="22">
        <f t="shared" ca="1" si="6"/>
        <v>0</v>
      </c>
      <c r="AG121" s="22">
        <f t="shared" ca="1" si="7"/>
        <v>45</v>
      </c>
      <c r="AH121" s="15" t="str">
        <f t="shared" ca="1" si="8"/>
        <v>ok</v>
      </c>
      <c r="AI121" s="8">
        <f ca="1">IF(AH121="ok",0,IF(AND(AH121="erreur clé ZSNC",A121="ZSNC"),0,1))</f>
        <v>0</v>
      </c>
      <c r="AJ121" s="9">
        <f>IF(AND(A121="ZSNC",N121="ZM  ",H121=0),0,IF(AND(A121="    ",N121="ZM  ",H121=0),0,IF(AND(A121="ZSNC",N121="ZL  ",H121=99.9),0,IF(AND(A121="    ",N121="ZL  ",H121=0),0,1))))</f>
        <v>0</v>
      </c>
      <c r="AK121" s="9">
        <f>IF(AND(A121="ZSNC",N121="ZM  ",L121="          "),0,IF(AND(A121="    ",N121="ZM  ",L121="          "),0,IF(AND(A121="ZSNC",N121="ZL  ",L121=1),0,IF(AND(A121="    ",N121="ZL  ",L121=2),0,1))))</f>
        <v>0</v>
      </c>
      <c r="AL121" s="9">
        <f>IF(AND(N121="ZM  ",J121+K121=0),0,IF(AND(N121="ZL  ",J121-K121=0),0,1))</f>
        <v>0</v>
      </c>
      <c r="AM121" s="10">
        <f>IF(AND(N121="ZM  ",J121+K121=0),0,IF(AND(A121="ZSNC",N121="ZL  ",J121&lt;=56,K121&lt;=56),0,IF(AND(A121="    ",N121="ZL  ",J121=150,K121=150),0,1)))</f>
        <v>0</v>
      </c>
      <c r="AN121" s="6">
        <f ca="1">IF(F121="S   ",0,(SUM(AI121:AM121)))</f>
        <v>0</v>
      </c>
      <c r="AP121" s="11">
        <f>IF(AND(N121="ZM  ",H121=0),0,IF(AND(A121="    ",N121="ZL  ",H121=0),0,IF(AND(A121="ZSNC",N121="ZL  ",H121=99.9),0,1)))</f>
        <v>0</v>
      </c>
      <c r="AQ121" s="12">
        <f>IF(AND(N121="ZM  ",L121="          "),0,IF(AND(A121="ZSNC",N121="ZL  ",L121=2),0,IF(AND(A121="    ",N121="ZL  ",L121=1),0,1)))</f>
        <v>0</v>
      </c>
      <c r="AR121" s="12">
        <f>IF(AND(N121="ZM  ",J121+K121=0),0,IF(AND(N121="ZL  ",J121-K121=0),0,1))</f>
        <v>0</v>
      </c>
      <c r="AS121" s="13">
        <f>IF(AND(N121="ZM  ",J121+K121=0),0,IF(AND(A121="ZSNC",N121="ZL  ",J121&lt;=56,K121&lt;=56),0,IF(AND(A121="    ",N121="ZL  ",J121=150,K121=150),0,1)))</f>
        <v>0</v>
      </c>
      <c r="AT121" s="6">
        <f>IF(F121="S   ",0,SUM(AP121:AS121))</f>
        <v>0</v>
      </c>
      <c r="AU121" s="7">
        <f t="shared" ca="1" si="9"/>
        <v>0</v>
      </c>
    </row>
    <row r="122" spans="1:47" x14ac:dyDescent="0.25">
      <c r="A122" s="15" t="s">
        <v>130</v>
      </c>
      <c r="B122" s="15">
        <v>4600002763</v>
      </c>
      <c r="C122" s="15">
        <v>340</v>
      </c>
      <c r="D122" s="17">
        <v>39835</v>
      </c>
      <c r="E122" s="17">
        <v>41110</v>
      </c>
      <c r="F122" s="18" t="s">
        <v>347</v>
      </c>
      <c r="G122" s="15" t="s">
        <v>167</v>
      </c>
      <c r="H122" s="15">
        <v>0</v>
      </c>
      <c r="I122" s="15" t="s">
        <v>132</v>
      </c>
      <c r="J122" s="15">
        <v>0</v>
      </c>
      <c r="K122" s="15">
        <v>0</v>
      </c>
      <c r="L122" s="15" t="s">
        <v>30</v>
      </c>
      <c r="M122" s="15">
        <v>2</v>
      </c>
      <c r="N122" s="15" t="s">
        <v>31</v>
      </c>
      <c r="O122" s="15">
        <v>13313</v>
      </c>
      <c r="P122" s="15" t="s">
        <v>27</v>
      </c>
      <c r="Q122" s="15" t="s">
        <v>27</v>
      </c>
      <c r="R122" s="15" t="s">
        <v>32</v>
      </c>
      <c r="S122" s="15" t="s">
        <v>95</v>
      </c>
      <c r="T122" s="15" t="s">
        <v>133</v>
      </c>
      <c r="U122" s="15" t="s">
        <v>134</v>
      </c>
      <c r="V122" s="15">
        <v>100</v>
      </c>
      <c r="W122" s="15" t="s">
        <v>137</v>
      </c>
      <c r="X122" s="15">
        <v>100</v>
      </c>
      <c r="Y122" s="15" t="s">
        <v>137</v>
      </c>
      <c r="Z122" s="15">
        <v>100</v>
      </c>
      <c r="AA122" s="15" t="s">
        <v>137</v>
      </c>
      <c r="AB122" s="15">
        <v>100</v>
      </c>
      <c r="AC122" s="15" t="s">
        <v>137</v>
      </c>
      <c r="AD122" s="15">
        <f>IF(N122="ZM  ",V122-Z122,X122-Z122)</f>
        <v>0</v>
      </c>
      <c r="AE122" s="22">
        <f t="shared" ca="1" si="5"/>
        <v>0</v>
      </c>
      <c r="AF122" s="22">
        <f t="shared" ca="1" si="6"/>
        <v>0</v>
      </c>
      <c r="AG122" s="22">
        <f t="shared" ca="1" si="7"/>
        <v>45</v>
      </c>
      <c r="AH122" s="15" t="str">
        <f t="shared" ca="1" si="8"/>
        <v>ok</v>
      </c>
      <c r="AI122" s="8">
        <f ca="1">IF(AH122="ok",0,IF(AND(AH122="erreur clé ZSNC",A122="ZSNC"),0,1))</f>
        <v>0</v>
      </c>
      <c r="AJ122" s="9">
        <f>IF(AND(A122="ZSNC",N122="ZM  ",H122=0),0,IF(AND(A122="    ",N122="ZM  ",H122=0),0,IF(AND(A122="ZSNC",N122="ZL  ",H122=99.9),0,IF(AND(A122="    ",N122="ZL  ",H122=0),0,1))))</f>
        <v>0</v>
      </c>
      <c r="AK122" s="9">
        <f>IF(AND(A122="ZSNC",N122="ZM  ",L122="          "),0,IF(AND(A122="    ",N122="ZM  ",L122="          "),0,IF(AND(A122="ZSNC",N122="ZL  ",L122=1),0,IF(AND(A122="    ",N122="ZL  ",L122=2),0,1))))</f>
        <v>0</v>
      </c>
      <c r="AL122" s="9">
        <f>IF(AND(N122="ZM  ",J122+K122=0),0,IF(AND(N122="ZL  ",J122-K122=0),0,1))</f>
        <v>0</v>
      </c>
      <c r="AM122" s="10">
        <f>IF(AND(N122="ZM  ",J122+K122=0),0,IF(AND(A122="ZSNC",N122="ZL  ",J122&lt;=56,K122&lt;=56),0,IF(AND(A122="    ",N122="ZL  ",J122=150,K122=150),0,1)))</f>
        <v>0</v>
      </c>
      <c r="AN122" s="6">
        <f ca="1">IF(F122="S   ",0,(SUM(AI122:AM122)))</f>
        <v>0</v>
      </c>
      <c r="AP122" s="11">
        <f>IF(AND(N122="ZM  ",H122=0),0,IF(AND(A122="    ",N122="ZL  ",H122=0),0,IF(AND(A122="ZSNC",N122="ZL  ",H122=99.9),0,1)))</f>
        <v>0</v>
      </c>
      <c r="AQ122" s="12">
        <f>IF(AND(N122="ZM  ",L122="          "),0,IF(AND(A122="ZSNC",N122="ZL  ",L122=2),0,IF(AND(A122="    ",N122="ZL  ",L122=1),0,1)))</f>
        <v>0</v>
      </c>
      <c r="AR122" s="12">
        <f>IF(AND(N122="ZM  ",J122+K122=0),0,IF(AND(N122="ZL  ",J122-K122=0),0,1))</f>
        <v>0</v>
      </c>
      <c r="AS122" s="13">
        <f>IF(AND(N122="ZM  ",J122+K122=0),0,IF(AND(A122="ZSNC",N122="ZL  ",J122&lt;=56,K122&lt;=56),0,IF(AND(A122="    ",N122="ZL  ",J122=150,K122=150),0,1)))</f>
        <v>0</v>
      </c>
      <c r="AT122" s="6">
        <f>IF(F122="S   ",0,SUM(AP122:AS122))</f>
        <v>0</v>
      </c>
      <c r="AU122" s="7">
        <f t="shared" ca="1" si="9"/>
        <v>0</v>
      </c>
    </row>
    <row r="123" spans="1:47" x14ac:dyDescent="0.25">
      <c r="A123" s="15" t="s">
        <v>130</v>
      </c>
      <c r="B123" s="15">
        <v>4600002763</v>
      </c>
      <c r="C123" s="15">
        <v>350</v>
      </c>
      <c r="D123" s="17">
        <v>39835</v>
      </c>
      <c r="E123" s="17">
        <v>41110</v>
      </c>
      <c r="F123" s="18" t="s">
        <v>347</v>
      </c>
      <c r="G123" s="15" t="s">
        <v>168</v>
      </c>
      <c r="H123" s="15">
        <v>0</v>
      </c>
      <c r="I123" s="15" t="s">
        <v>132</v>
      </c>
      <c r="J123" s="15">
        <v>0</v>
      </c>
      <c r="K123" s="15">
        <v>0</v>
      </c>
      <c r="L123" s="15" t="s">
        <v>30</v>
      </c>
      <c r="M123" s="15">
        <v>2</v>
      </c>
      <c r="N123" s="15" t="s">
        <v>31</v>
      </c>
      <c r="O123" s="15">
        <v>13313</v>
      </c>
      <c r="P123" s="15" t="s">
        <v>27</v>
      </c>
      <c r="Q123" s="15" t="s">
        <v>27</v>
      </c>
      <c r="R123" s="15" t="s">
        <v>32</v>
      </c>
      <c r="S123" s="15" t="s">
        <v>95</v>
      </c>
      <c r="T123" s="15" t="s">
        <v>133</v>
      </c>
      <c r="U123" s="15" t="s">
        <v>134</v>
      </c>
      <c r="V123" s="15">
        <v>150</v>
      </c>
      <c r="W123" s="15" t="s">
        <v>137</v>
      </c>
      <c r="X123" s="15">
        <v>150</v>
      </c>
      <c r="Y123" s="15" t="s">
        <v>137</v>
      </c>
      <c r="Z123" s="15">
        <v>150</v>
      </c>
      <c r="AA123" s="15" t="s">
        <v>137</v>
      </c>
      <c r="AB123" s="15">
        <v>150</v>
      </c>
      <c r="AC123" s="15" t="s">
        <v>137</v>
      </c>
      <c r="AD123" s="15">
        <f>IF(N123="ZM  ",V123-Z123,X123-Z123)</f>
        <v>0</v>
      </c>
      <c r="AE123" s="22">
        <f t="shared" ca="1" si="5"/>
        <v>0</v>
      </c>
      <c r="AF123" s="22">
        <f t="shared" ca="1" si="6"/>
        <v>0</v>
      </c>
      <c r="AG123" s="22">
        <f t="shared" ca="1" si="7"/>
        <v>45</v>
      </c>
      <c r="AH123" s="15" t="str">
        <f t="shared" ca="1" si="8"/>
        <v>ok</v>
      </c>
      <c r="AI123" s="8">
        <f ca="1">IF(AH123="ok",0,IF(AND(AH123="erreur clé ZSNC",A123="ZSNC"),0,1))</f>
        <v>0</v>
      </c>
      <c r="AJ123" s="9">
        <f>IF(AND(A123="ZSNC",N123="ZM  ",H123=0),0,IF(AND(A123="    ",N123="ZM  ",H123=0),0,IF(AND(A123="ZSNC",N123="ZL  ",H123=99.9),0,IF(AND(A123="    ",N123="ZL  ",H123=0),0,1))))</f>
        <v>0</v>
      </c>
      <c r="AK123" s="9">
        <f>IF(AND(A123="ZSNC",N123="ZM  ",L123="          "),0,IF(AND(A123="    ",N123="ZM  ",L123="          "),0,IF(AND(A123="ZSNC",N123="ZL  ",L123=1),0,IF(AND(A123="    ",N123="ZL  ",L123=2),0,1))))</f>
        <v>0</v>
      </c>
      <c r="AL123" s="9">
        <f>IF(AND(N123="ZM  ",J123+K123=0),0,IF(AND(N123="ZL  ",J123-K123=0),0,1))</f>
        <v>0</v>
      </c>
      <c r="AM123" s="10">
        <f>IF(AND(N123="ZM  ",J123+K123=0),0,IF(AND(A123="ZSNC",N123="ZL  ",J123&lt;=56,K123&lt;=56),0,IF(AND(A123="    ",N123="ZL  ",J123=150,K123=150),0,1)))</f>
        <v>0</v>
      </c>
      <c r="AN123" s="6">
        <f ca="1">IF(F123="S   ",0,(SUM(AI123:AM123)))</f>
        <v>0</v>
      </c>
      <c r="AP123" s="11">
        <f>IF(AND(N123="ZM  ",H123=0),0,IF(AND(A123="    ",N123="ZL  ",H123=0),0,IF(AND(A123="ZSNC",N123="ZL  ",H123=99.9),0,1)))</f>
        <v>0</v>
      </c>
      <c r="AQ123" s="12">
        <f>IF(AND(N123="ZM  ",L123="          "),0,IF(AND(A123="ZSNC",N123="ZL  ",L123=2),0,IF(AND(A123="    ",N123="ZL  ",L123=1),0,1)))</f>
        <v>0</v>
      </c>
      <c r="AR123" s="12">
        <f>IF(AND(N123="ZM  ",J123+K123=0),0,IF(AND(N123="ZL  ",J123-K123=0),0,1))</f>
        <v>0</v>
      </c>
      <c r="AS123" s="13">
        <f>IF(AND(N123="ZM  ",J123+K123=0),0,IF(AND(A123="ZSNC",N123="ZL  ",J123&lt;=56,K123&lt;=56),0,IF(AND(A123="    ",N123="ZL  ",J123=150,K123=150),0,1)))</f>
        <v>0</v>
      </c>
      <c r="AT123" s="6">
        <f>IF(F123="S   ",0,SUM(AP123:AS123))</f>
        <v>0</v>
      </c>
      <c r="AU123" s="7">
        <f t="shared" ca="1" si="9"/>
        <v>0</v>
      </c>
    </row>
    <row r="124" spans="1:47" x14ac:dyDescent="0.25">
      <c r="A124" s="15" t="s">
        <v>130</v>
      </c>
      <c r="B124" s="15">
        <v>4600002763</v>
      </c>
      <c r="C124" s="15">
        <v>360</v>
      </c>
      <c r="D124" s="17">
        <v>39835</v>
      </c>
      <c r="E124" s="17">
        <v>41110</v>
      </c>
      <c r="F124" s="18" t="s">
        <v>347</v>
      </c>
      <c r="G124" s="15" t="s">
        <v>169</v>
      </c>
      <c r="H124" s="15">
        <v>0</v>
      </c>
      <c r="I124" s="15" t="s">
        <v>132</v>
      </c>
      <c r="J124" s="15">
        <v>0</v>
      </c>
      <c r="K124" s="15">
        <v>0</v>
      </c>
      <c r="L124" s="15" t="s">
        <v>30</v>
      </c>
      <c r="M124" s="15">
        <v>2</v>
      </c>
      <c r="N124" s="15" t="s">
        <v>31</v>
      </c>
      <c r="O124" s="15">
        <v>13313</v>
      </c>
      <c r="P124" s="15" t="s">
        <v>27</v>
      </c>
      <c r="Q124" s="15" t="s">
        <v>27</v>
      </c>
      <c r="R124" s="15" t="s">
        <v>32</v>
      </c>
      <c r="S124" s="15" t="s">
        <v>95</v>
      </c>
      <c r="T124" s="15" t="s">
        <v>133</v>
      </c>
      <c r="U124" s="15" t="s">
        <v>134</v>
      </c>
      <c r="V124" s="15">
        <v>120</v>
      </c>
      <c r="W124" s="15" t="s">
        <v>137</v>
      </c>
      <c r="X124" s="15">
        <v>120</v>
      </c>
      <c r="Y124" s="15" t="s">
        <v>137</v>
      </c>
      <c r="Z124" s="15">
        <v>120</v>
      </c>
      <c r="AA124" s="15" t="s">
        <v>137</v>
      </c>
      <c r="AB124" s="15">
        <v>120</v>
      </c>
      <c r="AC124" s="15" t="s">
        <v>137</v>
      </c>
      <c r="AD124" s="15">
        <f>IF(N124="ZM  ",V124-Z124,X124-Z124)</f>
        <v>0</v>
      </c>
      <c r="AE124" s="22">
        <f t="shared" ca="1" si="5"/>
        <v>0</v>
      </c>
      <c r="AF124" s="22">
        <f t="shared" ca="1" si="6"/>
        <v>0</v>
      </c>
      <c r="AG124" s="22">
        <f t="shared" ca="1" si="7"/>
        <v>45</v>
      </c>
      <c r="AH124" s="15" t="str">
        <f t="shared" ca="1" si="8"/>
        <v>ok</v>
      </c>
      <c r="AI124" s="8">
        <f ca="1">IF(AH124="ok",0,IF(AND(AH124="erreur clé ZSNC",A124="ZSNC"),0,1))</f>
        <v>0</v>
      </c>
      <c r="AJ124" s="9">
        <f>IF(AND(A124="ZSNC",N124="ZM  ",H124=0),0,IF(AND(A124="    ",N124="ZM  ",H124=0),0,IF(AND(A124="ZSNC",N124="ZL  ",H124=99.9),0,IF(AND(A124="    ",N124="ZL  ",H124=0),0,1))))</f>
        <v>0</v>
      </c>
      <c r="AK124" s="9">
        <f>IF(AND(A124="ZSNC",N124="ZM  ",L124="          "),0,IF(AND(A124="    ",N124="ZM  ",L124="          "),0,IF(AND(A124="ZSNC",N124="ZL  ",L124=1),0,IF(AND(A124="    ",N124="ZL  ",L124=2),0,1))))</f>
        <v>0</v>
      </c>
      <c r="AL124" s="9">
        <f>IF(AND(N124="ZM  ",J124+K124=0),0,IF(AND(N124="ZL  ",J124-K124=0),0,1))</f>
        <v>0</v>
      </c>
      <c r="AM124" s="10">
        <f>IF(AND(N124="ZM  ",J124+K124=0),0,IF(AND(A124="ZSNC",N124="ZL  ",J124&lt;=56,K124&lt;=56),0,IF(AND(A124="    ",N124="ZL  ",J124=150,K124=150),0,1)))</f>
        <v>0</v>
      </c>
      <c r="AN124" s="6">
        <f ca="1">IF(F124="S   ",0,(SUM(AI124:AM124)))</f>
        <v>0</v>
      </c>
      <c r="AP124" s="11">
        <f>IF(AND(N124="ZM  ",H124=0),0,IF(AND(A124="    ",N124="ZL  ",H124=0),0,IF(AND(A124="ZSNC",N124="ZL  ",H124=99.9),0,1)))</f>
        <v>0</v>
      </c>
      <c r="AQ124" s="12">
        <f>IF(AND(N124="ZM  ",L124="          "),0,IF(AND(A124="ZSNC",N124="ZL  ",L124=2),0,IF(AND(A124="    ",N124="ZL  ",L124=1),0,1)))</f>
        <v>0</v>
      </c>
      <c r="AR124" s="12">
        <f>IF(AND(N124="ZM  ",J124+K124=0),0,IF(AND(N124="ZL  ",J124-K124=0),0,1))</f>
        <v>0</v>
      </c>
      <c r="AS124" s="13">
        <f>IF(AND(N124="ZM  ",J124+K124=0),0,IF(AND(A124="ZSNC",N124="ZL  ",J124&lt;=56,K124&lt;=56),0,IF(AND(A124="    ",N124="ZL  ",J124=150,K124=150),0,1)))</f>
        <v>0</v>
      </c>
      <c r="AT124" s="6">
        <f>IF(F124="S   ",0,SUM(AP124:AS124))</f>
        <v>0</v>
      </c>
      <c r="AU124" s="7">
        <f t="shared" ca="1" si="9"/>
        <v>0</v>
      </c>
    </row>
    <row r="125" spans="1:47" x14ac:dyDescent="0.25">
      <c r="A125" s="15" t="s">
        <v>130</v>
      </c>
      <c r="B125" s="15">
        <v>4600002763</v>
      </c>
      <c r="C125" s="15">
        <v>370</v>
      </c>
      <c r="D125" s="17">
        <v>39835</v>
      </c>
      <c r="E125" s="17">
        <v>41110</v>
      </c>
      <c r="F125" s="18" t="s">
        <v>347</v>
      </c>
      <c r="G125" s="15" t="s">
        <v>170</v>
      </c>
      <c r="H125" s="15">
        <v>0</v>
      </c>
      <c r="I125" s="15" t="s">
        <v>132</v>
      </c>
      <c r="J125" s="15">
        <v>0</v>
      </c>
      <c r="K125" s="15">
        <v>0</v>
      </c>
      <c r="L125" s="15" t="s">
        <v>30</v>
      </c>
      <c r="M125" s="15">
        <v>2</v>
      </c>
      <c r="N125" s="15" t="s">
        <v>31</v>
      </c>
      <c r="O125" s="15">
        <v>13313</v>
      </c>
      <c r="P125" s="15" t="s">
        <v>27</v>
      </c>
      <c r="Q125" s="15" t="s">
        <v>27</v>
      </c>
      <c r="R125" s="15" t="s">
        <v>32</v>
      </c>
      <c r="S125" s="15" t="s">
        <v>95</v>
      </c>
      <c r="T125" s="15" t="s">
        <v>133</v>
      </c>
      <c r="U125" s="15" t="s">
        <v>134</v>
      </c>
      <c r="V125" s="15">
        <v>280</v>
      </c>
      <c r="W125" s="15" t="s">
        <v>137</v>
      </c>
      <c r="X125" s="15">
        <v>280</v>
      </c>
      <c r="Y125" s="15" t="s">
        <v>137</v>
      </c>
      <c r="Z125" s="15">
        <v>280</v>
      </c>
      <c r="AA125" s="15" t="s">
        <v>137</v>
      </c>
      <c r="AB125" s="15">
        <v>280</v>
      </c>
      <c r="AC125" s="15" t="s">
        <v>137</v>
      </c>
      <c r="AD125" s="15">
        <f>IF(N125="ZM  ",V125-Z125,X125-Z125)</f>
        <v>0</v>
      </c>
      <c r="AE125" s="22">
        <f t="shared" ca="1" si="5"/>
        <v>0</v>
      </c>
      <c r="AF125" s="22">
        <f t="shared" ca="1" si="6"/>
        <v>0</v>
      </c>
      <c r="AG125" s="22">
        <f t="shared" ca="1" si="7"/>
        <v>45</v>
      </c>
      <c r="AH125" s="15" t="str">
        <f t="shared" ca="1" si="8"/>
        <v>ok</v>
      </c>
      <c r="AI125" s="8">
        <f ca="1">IF(AH125="ok",0,IF(AND(AH125="erreur clé ZSNC",A125="ZSNC"),0,1))</f>
        <v>0</v>
      </c>
      <c r="AJ125" s="9">
        <f>IF(AND(A125="ZSNC",N125="ZM  ",H125=0),0,IF(AND(A125="    ",N125="ZM  ",H125=0),0,IF(AND(A125="ZSNC",N125="ZL  ",H125=99.9),0,IF(AND(A125="    ",N125="ZL  ",H125=0),0,1))))</f>
        <v>0</v>
      </c>
      <c r="AK125" s="9">
        <f>IF(AND(A125="ZSNC",N125="ZM  ",L125="          "),0,IF(AND(A125="    ",N125="ZM  ",L125="          "),0,IF(AND(A125="ZSNC",N125="ZL  ",L125=1),0,IF(AND(A125="    ",N125="ZL  ",L125=2),0,1))))</f>
        <v>0</v>
      </c>
      <c r="AL125" s="9">
        <f>IF(AND(N125="ZM  ",J125+K125=0),0,IF(AND(N125="ZL  ",J125-K125=0),0,1))</f>
        <v>0</v>
      </c>
      <c r="AM125" s="10">
        <f>IF(AND(N125="ZM  ",J125+K125=0),0,IF(AND(A125="ZSNC",N125="ZL  ",J125&lt;=56,K125&lt;=56),0,IF(AND(A125="    ",N125="ZL  ",J125=150,K125=150),0,1)))</f>
        <v>0</v>
      </c>
      <c r="AN125" s="6">
        <f ca="1">IF(F125="S   ",0,(SUM(AI125:AM125)))</f>
        <v>0</v>
      </c>
      <c r="AP125" s="11">
        <f>IF(AND(N125="ZM  ",H125=0),0,IF(AND(A125="    ",N125="ZL  ",H125=0),0,IF(AND(A125="ZSNC",N125="ZL  ",H125=99.9),0,1)))</f>
        <v>0</v>
      </c>
      <c r="AQ125" s="12">
        <f>IF(AND(N125="ZM  ",L125="          "),0,IF(AND(A125="ZSNC",N125="ZL  ",L125=2),0,IF(AND(A125="    ",N125="ZL  ",L125=1),0,1)))</f>
        <v>0</v>
      </c>
      <c r="AR125" s="12">
        <f>IF(AND(N125="ZM  ",J125+K125=0),0,IF(AND(N125="ZL  ",J125-K125=0),0,1))</f>
        <v>0</v>
      </c>
      <c r="AS125" s="13">
        <f>IF(AND(N125="ZM  ",J125+K125=0),0,IF(AND(A125="ZSNC",N125="ZL  ",J125&lt;=56,K125&lt;=56),0,IF(AND(A125="    ",N125="ZL  ",J125=150,K125=150),0,1)))</f>
        <v>0</v>
      </c>
      <c r="AT125" s="6">
        <f>IF(F125="S   ",0,SUM(AP125:AS125))</f>
        <v>0</v>
      </c>
      <c r="AU125" s="7">
        <f t="shared" ca="1" si="9"/>
        <v>0</v>
      </c>
    </row>
    <row r="126" spans="1:47" x14ac:dyDescent="0.25">
      <c r="A126" s="15" t="s">
        <v>130</v>
      </c>
      <c r="B126" s="15">
        <v>4600002763</v>
      </c>
      <c r="C126" s="15">
        <v>380</v>
      </c>
      <c r="D126" s="17">
        <v>39835</v>
      </c>
      <c r="E126" s="17">
        <v>41110</v>
      </c>
      <c r="F126" s="18" t="s">
        <v>347</v>
      </c>
      <c r="G126" s="15" t="s">
        <v>171</v>
      </c>
      <c r="H126" s="15">
        <v>0</v>
      </c>
      <c r="I126" s="15" t="s">
        <v>132</v>
      </c>
      <c r="J126" s="15">
        <v>0</v>
      </c>
      <c r="K126" s="15">
        <v>0</v>
      </c>
      <c r="L126" s="15" t="s">
        <v>30</v>
      </c>
      <c r="M126" s="15">
        <v>2</v>
      </c>
      <c r="N126" s="15" t="s">
        <v>31</v>
      </c>
      <c r="O126" s="15">
        <v>13313</v>
      </c>
      <c r="P126" s="15" t="s">
        <v>27</v>
      </c>
      <c r="Q126" s="15" t="s">
        <v>27</v>
      </c>
      <c r="R126" s="15" t="s">
        <v>32</v>
      </c>
      <c r="S126" s="15" t="s">
        <v>95</v>
      </c>
      <c r="T126" s="15" t="s">
        <v>133</v>
      </c>
      <c r="U126" s="15" t="s">
        <v>134</v>
      </c>
      <c r="V126" s="15">
        <v>105</v>
      </c>
      <c r="W126" s="15" t="s">
        <v>137</v>
      </c>
      <c r="X126" s="15">
        <v>105</v>
      </c>
      <c r="Y126" s="15" t="s">
        <v>137</v>
      </c>
      <c r="Z126" s="15">
        <v>105</v>
      </c>
      <c r="AA126" s="15" t="s">
        <v>137</v>
      </c>
      <c r="AB126" s="15">
        <v>105</v>
      </c>
      <c r="AC126" s="15" t="s">
        <v>137</v>
      </c>
      <c r="AD126" s="15">
        <f>IF(N126="ZM  ",V126-Z126,X126-Z126)</f>
        <v>0</v>
      </c>
      <c r="AE126" s="22">
        <f t="shared" ca="1" si="5"/>
        <v>0</v>
      </c>
      <c r="AF126" s="22">
        <f t="shared" ca="1" si="6"/>
        <v>0</v>
      </c>
      <c r="AG126" s="22">
        <f t="shared" ca="1" si="7"/>
        <v>45</v>
      </c>
      <c r="AH126" s="15" t="str">
        <f t="shared" ca="1" si="8"/>
        <v>ok</v>
      </c>
      <c r="AI126" s="8">
        <f ca="1">IF(AH126="ok",0,IF(AND(AH126="erreur clé ZSNC",A126="ZSNC"),0,1))</f>
        <v>0</v>
      </c>
      <c r="AJ126" s="9">
        <f>IF(AND(A126="ZSNC",N126="ZM  ",H126=0),0,IF(AND(A126="    ",N126="ZM  ",H126=0),0,IF(AND(A126="ZSNC",N126="ZL  ",H126=99.9),0,IF(AND(A126="    ",N126="ZL  ",H126=0),0,1))))</f>
        <v>0</v>
      </c>
      <c r="AK126" s="9">
        <f>IF(AND(A126="ZSNC",N126="ZM  ",L126="          "),0,IF(AND(A126="    ",N126="ZM  ",L126="          "),0,IF(AND(A126="ZSNC",N126="ZL  ",L126=1),0,IF(AND(A126="    ",N126="ZL  ",L126=2),0,1))))</f>
        <v>0</v>
      </c>
      <c r="AL126" s="9">
        <f>IF(AND(N126="ZM  ",J126+K126=0),0,IF(AND(N126="ZL  ",J126-K126=0),0,1))</f>
        <v>0</v>
      </c>
      <c r="AM126" s="10">
        <f>IF(AND(N126="ZM  ",J126+K126=0),0,IF(AND(A126="ZSNC",N126="ZL  ",J126&lt;=56,K126&lt;=56),0,IF(AND(A126="    ",N126="ZL  ",J126=150,K126=150),0,1)))</f>
        <v>0</v>
      </c>
      <c r="AN126" s="6">
        <f ca="1">IF(F126="S   ",0,(SUM(AI126:AM126)))</f>
        <v>0</v>
      </c>
      <c r="AP126" s="11">
        <f>IF(AND(N126="ZM  ",H126=0),0,IF(AND(A126="    ",N126="ZL  ",H126=0),0,IF(AND(A126="ZSNC",N126="ZL  ",H126=99.9),0,1)))</f>
        <v>0</v>
      </c>
      <c r="AQ126" s="12">
        <f>IF(AND(N126="ZM  ",L126="          "),0,IF(AND(A126="ZSNC",N126="ZL  ",L126=2),0,IF(AND(A126="    ",N126="ZL  ",L126=1),0,1)))</f>
        <v>0</v>
      </c>
      <c r="AR126" s="12">
        <f>IF(AND(N126="ZM  ",J126+K126=0),0,IF(AND(N126="ZL  ",J126-K126=0),0,1))</f>
        <v>0</v>
      </c>
      <c r="AS126" s="13">
        <f>IF(AND(N126="ZM  ",J126+K126=0),0,IF(AND(A126="ZSNC",N126="ZL  ",J126&lt;=56,K126&lt;=56),0,IF(AND(A126="    ",N126="ZL  ",J126=150,K126=150),0,1)))</f>
        <v>0</v>
      </c>
      <c r="AT126" s="6">
        <f>IF(F126="S   ",0,SUM(AP126:AS126))</f>
        <v>0</v>
      </c>
      <c r="AU126" s="7">
        <f t="shared" ca="1" si="9"/>
        <v>0</v>
      </c>
    </row>
    <row r="127" spans="1:47" x14ac:dyDescent="0.25">
      <c r="A127" s="15" t="s">
        <v>130</v>
      </c>
      <c r="B127" s="15">
        <v>4600002763</v>
      </c>
      <c r="C127" s="15">
        <v>390</v>
      </c>
      <c r="D127" s="17">
        <v>39835</v>
      </c>
      <c r="E127" s="17">
        <v>41110</v>
      </c>
      <c r="F127" s="18" t="s">
        <v>347</v>
      </c>
      <c r="G127" s="15" t="s">
        <v>172</v>
      </c>
      <c r="H127" s="15">
        <v>0</v>
      </c>
      <c r="I127" s="15" t="s">
        <v>132</v>
      </c>
      <c r="J127" s="15">
        <v>0</v>
      </c>
      <c r="K127" s="15">
        <v>0</v>
      </c>
      <c r="L127" s="15" t="s">
        <v>30</v>
      </c>
      <c r="M127" s="15">
        <v>2</v>
      </c>
      <c r="N127" s="15" t="s">
        <v>31</v>
      </c>
      <c r="O127" s="15">
        <v>13313</v>
      </c>
      <c r="P127" s="15" t="s">
        <v>27</v>
      </c>
      <c r="Q127" s="15" t="s">
        <v>27</v>
      </c>
      <c r="R127" s="15" t="s">
        <v>32</v>
      </c>
      <c r="S127" s="15" t="s">
        <v>95</v>
      </c>
      <c r="T127" s="15" t="s">
        <v>133</v>
      </c>
      <c r="U127" s="15" t="s">
        <v>134</v>
      </c>
      <c r="V127" s="15">
        <v>85</v>
      </c>
      <c r="W127" s="15" t="s">
        <v>137</v>
      </c>
      <c r="X127" s="15">
        <v>85</v>
      </c>
      <c r="Y127" s="15" t="s">
        <v>137</v>
      </c>
      <c r="Z127" s="15">
        <v>85</v>
      </c>
      <c r="AA127" s="15" t="s">
        <v>137</v>
      </c>
      <c r="AB127" s="15">
        <v>85</v>
      </c>
      <c r="AC127" s="15" t="s">
        <v>137</v>
      </c>
      <c r="AD127" s="15">
        <f>IF(N127="ZM  ",V127-Z127,X127-Z127)</f>
        <v>0</v>
      </c>
      <c r="AE127" s="22">
        <f t="shared" ca="1" si="5"/>
        <v>0</v>
      </c>
      <c r="AF127" s="22">
        <f t="shared" ca="1" si="6"/>
        <v>0</v>
      </c>
      <c r="AG127" s="22">
        <f t="shared" ca="1" si="7"/>
        <v>45</v>
      </c>
      <c r="AH127" s="15" t="str">
        <f t="shared" ca="1" si="8"/>
        <v>ok</v>
      </c>
      <c r="AI127" s="8">
        <f ca="1">IF(AH127="ok",0,IF(AND(AH127="erreur clé ZSNC",A127="ZSNC"),0,1))</f>
        <v>0</v>
      </c>
      <c r="AJ127" s="9">
        <f>IF(AND(A127="ZSNC",N127="ZM  ",H127=0),0,IF(AND(A127="    ",N127="ZM  ",H127=0),0,IF(AND(A127="ZSNC",N127="ZL  ",H127=99.9),0,IF(AND(A127="    ",N127="ZL  ",H127=0),0,1))))</f>
        <v>0</v>
      </c>
      <c r="AK127" s="9">
        <f>IF(AND(A127="ZSNC",N127="ZM  ",L127="          "),0,IF(AND(A127="    ",N127="ZM  ",L127="          "),0,IF(AND(A127="ZSNC",N127="ZL  ",L127=1),0,IF(AND(A127="    ",N127="ZL  ",L127=2),0,1))))</f>
        <v>0</v>
      </c>
      <c r="AL127" s="9">
        <f>IF(AND(N127="ZM  ",J127+K127=0),0,IF(AND(N127="ZL  ",J127-K127=0),0,1))</f>
        <v>0</v>
      </c>
      <c r="AM127" s="10">
        <f>IF(AND(N127="ZM  ",J127+K127=0),0,IF(AND(A127="ZSNC",N127="ZL  ",J127&lt;=56,K127&lt;=56),0,IF(AND(A127="    ",N127="ZL  ",J127=150,K127=150),0,1)))</f>
        <v>0</v>
      </c>
      <c r="AN127" s="6">
        <f ca="1">IF(F127="S   ",0,(SUM(AI127:AM127)))</f>
        <v>0</v>
      </c>
      <c r="AP127" s="11">
        <f>IF(AND(N127="ZM  ",H127=0),0,IF(AND(A127="    ",N127="ZL  ",H127=0),0,IF(AND(A127="ZSNC",N127="ZL  ",H127=99.9),0,1)))</f>
        <v>0</v>
      </c>
      <c r="AQ127" s="12">
        <f>IF(AND(N127="ZM  ",L127="          "),0,IF(AND(A127="ZSNC",N127="ZL  ",L127=2),0,IF(AND(A127="    ",N127="ZL  ",L127=1),0,1)))</f>
        <v>0</v>
      </c>
      <c r="AR127" s="12">
        <f>IF(AND(N127="ZM  ",J127+K127=0),0,IF(AND(N127="ZL  ",J127-K127=0),0,1))</f>
        <v>0</v>
      </c>
      <c r="AS127" s="13">
        <f>IF(AND(N127="ZM  ",J127+K127=0),0,IF(AND(A127="ZSNC",N127="ZL  ",J127&lt;=56,K127&lt;=56),0,IF(AND(A127="    ",N127="ZL  ",J127=150,K127=150),0,1)))</f>
        <v>0</v>
      </c>
      <c r="AT127" s="6">
        <f>IF(F127="S   ",0,SUM(AP127:AS127))</f>
        <v>0</v>
      </c>
      <c r="AU127" s="7">
        <f t="shared" ca="1" si="9"/>
        <v>0</v>
      </c>
    </row>
    <row r="128" spans="1:47" x14ac:dyDescent="0.25">
      <c r="A128" s="15" t="s">
        <v>130</v>
      </c>
      <c r="B128" s="15">
        <v>4600002763</v>
      </c>
      <c r="C128" s="15">
        <v>400</v>
      </c>
      <c r="D128" s="17">
        <v>39835</v>
      </c>
      <c r="E128" s="17">
        <v>41110</v>
      </c>
      <c r="F128" s="18" t="s">
        <v>347</v>
      </c>
      <c r="G128" s="15" t="s">
        <v>173</v>
      </c>
      <c r="H128" s="15">
        <v>0</v>
      </c>
      <c r="I128" s="15" t="s">
        <v>132</v>
      </c>
      <c r="J128" s="15">
        <v>0</v>
      </c>
      <c r="K128" s="15">
        <v>0</v>
      </c>
      <c r="L128" s="15" t="s">
        <v>30</v>
      </c>
      <c r="M128" s="15">
        <v>2</v>
      </c>
      <c r="N128" s="15" t="s">
        <v>31</v>
      </c>
      <c r="O128" s="15">
        <v>13313</v>
      </c>
      <c r="P128" s="15" t="s">
        <v>27</v>
      </c>
      <c r="Q128" s="15" t="s">
        <v>27</v>
      </c>
      <c r="R128" s="15" t="s">
        <v>32</v>
      </c>
      <c r="S128" s="15" t="s">
        <v>95</v>
      </c>
      <c r="T128" s="15" t="s">
        <v>133</v>
      </c>
      <c r="U128" s="15" t="s">
        <v>134</v>
      </c>
      <c r="V128" s="15">
        <v>30</v>
      </c>
      <c r="W128" s="15" t="s">
        <v>137</v>
      </c>
      <c r="X128" s="15">
        <v>30</v>
      </c>
      <c r="Y128" s="15" t="s">
        <v>137</v>
      </c>
      <c r="Z128" s="15">
        <v>30</v>
      </c>
      <c r="AA128" s="15" t="s">
        <v>137</v>
      </c>
      <c r="AB128" s="15">
        <v>30</v>
      </c>
      <c r="AC128" s="15" t="s">
        <v>137</v>
      </c>
      <c r="AD128" s="15">
        <f>IF(N128="ZM  ",V128-Z128,X128-Z128)</f>
        <v>0</v>
      </c>
      <c r="AE128" s="22">
        <f t="shared" ca="1" si="5"/>
        <v>0</v>
      </c>
      <c r="AF128" s="22">
        <f t="shared" ca="1" si="6"/>
        <v>0</v>
      </c>
      <c r="AG128" s="22">
        <f t="shared" ca="1" si="7"/>
        <v>45</v>
      </c>
      <c r="AH128" s="15" t="str">
        <f t="shared" ca="1" si="8"/>
        <v>ok</v>
      </c>
      <c r="AI128" s="8">
        <f ca="1">IF(AH128="ok",0,IF(AND(AH128="erreur clé ZSNC",A128="ZSNC"),0,1))</f>
        <v>0</v>
      </c>
      <c r="AJ128" s="9">
        <f>IF(AND(A128="ZSNC",N128="ZM  ",H128=0),0,IF(AND(A128="    ",N128="ZM  ",H128=0),0,IF(AND(A128="ZSNC",N128="ZL  ",H128=99.9),0,IF(AND(A128="    ",N128="ZL  ",H128=0),0,1))))</f>
        <v>0</v>
      </c>
      <c r="AK128" s="9">
        <f>IF(AND(A128="ZSNC",N128="ZM  ",L128="          "),0,IF(AND(A128="    ",N128="ZM  ",L128="          "),0,IF(AND(A128="ZSNC",N128="ZL  ",L128=1),0,IF(AND(A128="    ",N128="ZL  ",L128=2),0,1))))</f>
        <v>0</v>
      </c>
      <c r="AL128" s="9">
        <f>IF(AND(N128="ZM  ",J128+K128=0),0,IF(AND(N128="ZL  ",J128-K128=0),0,1))</f>
        <v>0</v>
      </c>
      <c r="AM128" s="10">
        <f>IF(AND(N128="ZM  ",J128+K128=0),0,IF(AND(A128="ZSNC",N128="ZL  ",J128&lt;=56,K128&lt;=56),0,IF(AND(A128="    ",N128="ZL  ",J128=150,K128=150),0,1)))</f>
        <v>0</v>
      </c>
      <c r="AN128" s="6">
        <f ca="1">IF(F128="S   ",0,(SUM(AI128:AM128)))</f>
        <v>0</v>
      </c>
      <c r="AP128" s="11">
        <f>IF(AND(N128="ZM  ",H128=0),0,IF(AND(A128="    ",N128="ZL  ",H128=0),0,IF(AND(A128="ZSNC",N128="ZL  ",H128=99.9),0,1)))</f>
        <v>0</v>
      </c>
      <c r="AQ128" s="12">
        <f>IF(AND(N128="ZM  ",L128="          "),0,IF(AND(A128="ZSNC",N128="ZL  ",L128=2),0,IF(AND(A128="    ",N128="ZL  ",L128=1),0,1)))</f>
        <v>0</v>
      </c>
      <c r="AR128" s="12">
        <f>IF(AND(N128="ZM  ",J128+K128=0),0,IF(AND(N128="ZL  ",J128-K128=0),0,1))</f>
        <v>0</v>
      </c>
      <c r="AS128" s="13">
        <f>IF(AND(N128="ZM  ",J128+K128=0),0,IF(AND(A128="ZSNC",N128="ZL  ",J128&lt;=56,K128&lt;=56),0,IF(AND(A128="    ",N128="ZL  ",J128=150,K128=150),0,1)))</f>
        <v>0</v>
      </c>
      <c r="AT128" s="6">
        <f>IF(F128="S   ",0,SUM(AP128:AS128))</f>
        <v>0</v>
      </c>
      <c r="AU128" s="7">
        <f t="shared" ca="1" si="9"/>
        <v>0</v>
      </c>
    </row>
    <row r="129" spans="1:47" x14ac:dyDescent="0.25">
      <c r="A129" s="15" t="s">
        <v>130</v>
      </c>
      <c r="B129" s="15">
        <v>4600002763</v>
      </c>
      <c r="C129" s="15">
        <v>410</v>
      </c>
      <c r="D129" s="17">
        <v>39835</v>
      </c>
      <c r="E129" s="17">
        <v>41110</v>
      </c>
      <c r="F129" s="18" t="s">
        <v>347</v>
      </c>
      <c r="G129" s="15" t="s">
        <v>174</v>
      </c>
      <c r="H129" s="15">
        <v>0</v>
      </c>
      <c r="I129" s="15" t="s">
        <v>132</v>
      </c>
      <c r="J129" s="15">
        <v>0</v>
      </c>
      <c r="K129" s="15">
        <v>0</v>
      </c>
      <c r="L129" s="15" t="s">
        <v>30</v>
      </c>
      <c r="M129" s="15">
        <v>2</v>
      </c>
      <c r="N129" s="15" t="s">
        <v>31</v>
      </c>
      <c r="O129" s="15">
        <v>13313</v>
      </c>
      <c r="P129" s="15" t="s">
        <v>27</v>
      </c>
      <c r="Q129" s="15" t="s">
        <v>27</v>
      </c>
      <c r="R129" s="15" t="s">
        <v>32</v>
      </c>
      <c r="S129" s="15" t="s">
        <v>95</v>
      </c>
      <c r="T129" s="15" t="s">
        <v>133</v>
      </c>
      <c r="U129" s="15" t="s">
        <v>134</v>
      </c>
      <c r="V129" s="15">
        <v>640</v>
      </c>
      <c r="W129" s="15" t="s">
        <v>137</v>
      </c>
      <c r="X129" s="15">
        <v>640</v>
      </c>
      <c r="Y129" s="15" t="s">
        <v>137</v>
      </c>
      <c r="Z129" s="15">
        <v>640</v>
      </c>
      <c r="AA129" s="15" t="s">
        <v>137</v>
      </c>
      <c r="AB129" s="15">
        <v>640</v>
      </c>
      <c r="AC129" s="15" t="s">
        <v>137</v>
      </c>
      <c r="AD129" s="15">
        <f>IF(N129="ZM  ",V129-Z129,X129-Z129)</f>
        <v>0</v>
      </c>
      <c r="AE129" s="22">
        <f t="shared" ca="1" si="5"/>
        <v>0</v>
      </c>
      <c r="AF129" s="22">
        <f t="shared" ca="1" si="6"/>
        <v>0</v>
      </c>
      <c r="AG129" s="22">
        <f t="shared" ca="1" si="7"/>
        <v>45</v>
      </c>
      <c r="AH129" s="15" t="str">
        <f t="shared" ca="1" si="8"/>
        <v>ok</v>
      </c>
      <c r="AI129" s="8">
        <f ca="1">IF(AH129="ok",0,IF(AND(AH129="erreur clé ZSNC",A129="ZSNC"),0,1))</f>
        <v>0</v>
      </c>
      <c r="AJ129" s="9">
        <f>IF(AND(A129="ZSNC",N129="ZM  ",H129=0),0,IF(AND(A129="    ",N129="ZM  ",H129=0),0,IF(AND(A129="ZSNC",N129="ZL  ",H129=99.9),0,IF(AND(A129="    ",N129="ZL  ",H129=0),0,1))))</f>
        <v>0</v>
      </c>
      <c r="AK129" s="9">
        <f>IF(AND(A129="ZSNC",N129="ZM  ",L129="          "),0,IF(AND(A129="    ",N129="ZM  ",L129="          "),0,IF(AND(A129="ZSNC",N129="ZL  ",L129=1),0,IF(AND(A129="    ",N129="ZL  ",L129=2),0,1))))</f>
        <v>0</v>
      </c>
      <c r="AL129" s="9">
        <f>IF(AND(N129="ZM  ",J129+K129=0),0,IF(AND(N129="ZL  ",J129-K129=0),0,1))</f>
        <v>0</v>
      </c>
      <c r="AM129" s="10">
        <f>IF(AND(N129="ZM  ",J129+K129=0),0,IF(AND(A129="ZSNC",N129="ZL  ",J129&lt;=56,K129&lt;=56),0,IF(AND(A129="    ",N129="ZL  ",J129=150,K129=150),0,1)))</f>
        <v>0</v>
      </c>
      <c r="AN129" s="6">
        <f ca="1">IF(F129="S   ",0,(SUM(AI129:AM129)))</f>
        <v>0</v>
      </c>
      <c r="AP129" s="11">
        <f>IF(AND(N129="ZM  ",H129=0),0,IF(AND(A129="    ",N129="ZL  ",H129=0),0,IF(AND(A129="ZSNC",N129="ZL  ",H129=99.9),0,1)))</f>
        <v>0</v>
      </c>
      <c r="AQ129" s="12">
        <f>IF(AND(N129="ZM  ",L129="          "),0,IF(AND(A129="ZSNC",N129="ZL  ",L129=2),0,IF(AND(A129="    ",N129="ZL  ",L129=1),0,1)))</f>
        <v>0</v>
      </c>
      <c r="AR129" s="12">
        <f>IF(AND(N129="ZM  ",J129+K129=0),0,IF(AND(N129="ZL  ",J129-K129=0),0,1))</f>
        <v>0</v>
      </c>
      <c r="AS129" s="13">
        <f>IF(AND(N129="ZM  ",J129+K129=0),0,IF(AND(A129="ZSNC",N129="ZL  ",J129&lt;=56,K129&lt;=56),0,IF(AND(A129="    ",N129="ZL  ",J129=150,K129=150),0,1)))</f>
        <v>0</v>
      </c>
      <c r="AT129" s="6">
        <f>IF(F129="S   ",0,SUM(AP129:AS129))</f>
        <v>0</v>
      </c>
      <c r="AU129" s="7">
        <f t="shared" ca="1" si="9"/>
        <v>0</v>
      </c>
    </row>
    <row r="130" spans="1:47" x14ac:dyDescent="0.25">
      <c r="A130" s="15" t="s">
        <v>130</v>
      </c>
      <c r="B130" s="15">
        <v>4600002763</v>
      </c>
      <c r="C130" s="15">
        <v>420</v>
      </c>
      <c r="D130" s="17">
        <v>39835</v>
      </c>
      <c r="E130" s="17">
        <v>41110</v>
      </c>
      <c r="F130" s="18" t="s">
        <v>347</v>
      </c>
      <c r="G130" s="15" t="s">
        <v>175</v>
      </c>
      <c r="H130" s="15">
        <v>0</v>
      </c>
      <c r="I130" s="15" t="s">
        <v>132</v>
      </c>
      <c r="J130" s="15">
        <v>0</v>
      </c>
      <c r="K130" s="15">
        <v>0</v>
      </c>
      <c r="L130" s="15" t="s">
        <v>30</v>
      </c>
      <c r="M130" s="15">
        <v>2</v>
      </c>
      <c r="N130" s="15" t="s">
        <v>31</v>
      </c>
      <c r="O130" s="15">
        <v>13313</v>
      </c>
      <c r="P130" s="15" t="s">
        <v>27</v>
      </c>
      <c r="Q130" s="15" t="s">
        <v>27</v>
      </c>
      <c r="R130" s="15" t="s">
        <v>32</v>
      </c>
      <c r="S130" s="15" t="s">
        <v>95</v>
      </c>
      <c r="T130" s="15" t="s">
        <v>133</v>
      </c>
      <c r="U130" s="15" t="s">
        <v>134</v>
      </c>
      <c r="V130" s="15">
        <v>20</v>
      </c>
      <c r="W130" s="15" t="s">
        <v>137</v>
      </c>
      <c r="X130" s="15">
        <v>20</v>
      </c>
      <c r="Y130" s="15" t="s">
        <v>137</v>
      </c>
      <c r="Z130" s="15">
        <v>20</v>
      </c>
      <c r="AA130" s="15" t="s">
        <v>137</v>
      </c>
      <c r="AB130" s="15">
        <v>20</v>
      </c>
      <c r="AC130" s="15" t="s">
        <v>137</v>
      </c>
      <c r="AD130" s="15">
        <f>IF(N130="ZM  ",V130-Z130,X130-Z130)</f>
        <v>0</v>
      </c>
      <c r="AE130" s="22">
        <f t="shared" ca="1" si="5"/>
        <v>0</v>
      </c>
      <c r="AF130" s="22">
        <f t="shared" ca="1" si="6"/>
        <v>0</v>
      </c>
      <c r="AG130" s="22">
        <f t="shared" ca="1" si="7"/>
        <v>45</v>
      </c>
      <c r="AH130" s="15" t="str">
        <f t="shared" ca="1" si="8"/>
        <v>ok</v>
      </c>
      <c r="AI130" s="8">
        <f ca="1">IF(AH130="ok",0,IF(AND(AH130="erreur clé ZSNC",A130="ZSNC"),0,1))</f>
        <v>0</v>
      </c>
      <c r="AJ130" s="9">
        <f>IF(AND(A130="ZSNC",N130="ZM  ",H130=0),0,IF(AND(A130="    ",N130="ZM  ",H130=0),0,IF(AND(A130="ZSNC",N130="ZL  ",H130=99.9),0,IF(AND(A130="    ",N130="ZL  ",H130=0),0,1))))</f>
        <v>0</v>
      </c>
      <c r="AK130" s="9">
        <f>IF(AND(A130="ZSNC",N130="ZM  ",L130="          "),0,IF(AND(A130="    ",N130="ZM  ",L130="          "),0,IF(AND(A130="ZSNC",N130="ZL  ",L130=1),0,IF(AND(A130="    ",N130="ZL  ",L130=2),0,1))))</f>
        <v>0</v>
      </c>
      <c r="AL130" s="9">
        <f>IF(AND(N130="ZM  ",J130+K130=0),0,IF(AND(N130="ZL  ",J130-K130=0),0,1))</f>
        <v>0</v>
      </c>
      <c r="AM130" s="10">
        <f>IF(AND(N130="ZM  ",J130+K130=0),0,IF(AND(A130="ZSNC",N130="ZL  ",J130&lt;=56,K130&lt;=56),0,IF(AND(A130="    ",N130="ZL  ",J130=150,K130=150),0,1)))</f>
        <v>0</v>
      </c>
      <c r="AN130" s="6">
        <f ca="1">IF(F130="S   ",0,(SUM(AI130:AM130)))</f>
        <v>0</v>
      </c>
      <c r="AP130" s="11">
        <f>IF(AND(N130="ZM  ",H130=0),0,IF(AND(A130="    ",N130="ZL  ",H130=0),0,IF(AND(A130="ZSNC",N130="ZL  ",H130=99.9),0,1)))</f>
        <v>0</v>
      </c>
      <c r="AQ130" s="12">
        <f>IF(AND(N130="ZM  ",L130="          "),0,IF(AND(A130="ZSNC",N130="ZL  ",L130=2),0,IF(AND(A130="    ",N130="ZL  ",L130=1),0,1)))</f>
        <v>0</v>
      </c>
      <c r="AR130" s="12">
        <f>IF(AND(N130="ZM  ",J130+K130=0),0,IF(AND(N130="ZL  ",J130-K130=0),0,1))</f>
        <v>0</v>
      </c>
      <c r="AS130" s="13">
        <f>IF(AND(N130="ZM  ",J130+K130=0),0,IF(AND(A130="ZSNC",N130="ZL  ",J130&lt;=56,K130&lt;=56),0,IF(AND(A130="    ",N130="ZL  ",J130=150,K130=150),0,1)))</f>
        <v>0</v>
      </c>
      <c r="AT130" s="6">
        <f>IF(F130="S   ",0,SUM(AP130:AS130))</f>
        <v>0</v>
      </c>
      <c r="AU130" s="7">
        <f t="shared" ca="1" si="9"/>
        <v>0</v>
      </c>
    </row>
    <row r="131" spans="1:47" x14ac:dyDescent="0.25">
      <c r="A131" s="15" t="s">
        <v>130</v>
      </c>
      <c r="B131" s="15">
        <v>4600002763</v>
      </c>
      <c r="C131" s="15">
        <v>430</v>
      </c>
      <c r="D131" s="17">
        <v>39835</v>
      </c>
      <c r="E131" s="17">
        <v>41110</v>
      </c>
      <c r="F131" s="18" t="s">
        <v>347</v>
      </c>
      <c r="G131" s="15" t="s">
        <v>176</v>
      </c>
      <c r="H131" s="15">
        <v>0</v>
      </c>
      <c r="I131" s="15" t="s">
        <v>132</v>
      </c>
      <c r="J131" s="15">
        <v>0</v>
      </c>
      <c r="K131" s="15">
        <v>0</v>
      </c>
      <c r="L131" s="15" t="s">
        <v>30</v>
      </c>
      <c r="M131" s="15">
        <v>2</v>
      </c>
      <c r="N131" s="15" t="s">
        <v>31</v>
      </c>
      <c r="O131" s="15">
        <v>13313</v>
      </c>
      <c r="P131" s="15" t="s">
        <v>27</v>
      </c>
      <c r="Q131" s="15" t="s">
        <v>27</v>
      </c>
      <c r="R131" s="15" t="s">
        <v>32</v>
      </c>
      <c r="S131" s="15" t="s">
        <v>95</v>
      </c>
      <c r="T131" s="15" t="s">
        <v>133</v>
      </c>
      <c r="U131" s="15" t="s">
        <v>134</v>
      </c>
      <c r="V131" s="15">
        <v>45</v>
      </c>
      <c r="W131" s="15" t="s">
        <v>137</v>
      </c>
      <c r="X131" s="15">
        <v>45</v>
      </c>
      <c r="Y131" s="15" t="s">
        <v>137</v>
      </c>
      <c r="Z131" s="15">
        <v>45</v>
      </c>
      <c r="AA131" s="15" t="s">
        <v>137</v>
      </c>
      <c r="AB131" s="15">
        <v>35</v>
      </c>
      <c r="AC131" s="15" t="s">
        <v>137</v>
      </c>
      <c r="AD131" s="15">
        <f>IF(N131="ZM  ",V131-Z131,X131-Z131)</f>
        <v>0</v>
      </c>
      <c r="AE131" s="22">
        <f t="shared" ref="AE131:AE160" ca="1" si="10">SUMPRODUCT((clé=4)*(document_HA=$B131)*(division))/2</f>
        <v>0</v>
      </c>
      <c r="AF131" s="22">
        <f t="shared" ref="AF131:AF160" ca="1" si="11">SUMPRODUCT((clé="    ")*(document_HA=$B131)*(division))/2</f>
        <v>0</v>
      </c>
      <c r="AG131" s="22">
        <f t="shared" ref="AG131:AG160" ca="1" si="12">SUMPRODUCT((clé="ZSNC")*(document_HA=$B131)*(division))/2</f>
        <v>45</v>
      </c>
      <c r="AH131" s="15" t="str">
        <f t="shared" ca="1" si="8"/>
        <v>ok</v>
      </c>
      <c r="AI131" s="8">
        <f ca="1">IF(AH131="ok",0,IF(AND(AH131="erreur clé ZSNC",A131="ZSNC"),0,1))</f>
        <v>0</v>
      </c>
      <c r="AJ131" s="9">
        <f>IF(AND(A131="ZSNC",N131="ZM  ",H131=0),0,IF(AND(A131="    ",N131="ZM  ",H131=0),0,IF(AND(A131="ZSNC",N131="ZL  ",H131=99.9),0,IF(AND(A131="    ",N131="ZL  ",H131=0),0,1))))</f>
        <v>0</v>
      </c>
      <c r="AK131" s="9">
        <f>IF(AND(A131="ZSNC",N131="ZM  ",L131="          "),0,IF(AND(A131="    ",N131="ZM  ",L131="          "),0,IF(AND(A131="ZSNC",N131="ZL  ",L131=1),0,IF(AND(A131="    ",N131="ZL  ",L131=2),0,1))))</f>
        <v>0</v>
      </c>
      <c r="AL131" s="9">
        <f>IF(AND(N131="ZM  ",J131+K131=0),0,IF(AND(N131="ZL  ",J131-K131=0),0,1))</f>
        <v>0</v>
      </c>
      <c r="AM131" s="10">
        <f>IF(AND(N131="ZM  ",J131+K131=0),0,IF(AND(A131="ZSNC",N131="ZL  ",J131&lt;=56,K131&lt;=56),0,IF(AND(A131="    ",N131="ZL  ",J131=150,K131=150),0,1)))</f>
        <v>0</v>
      </c>
      <c r="AN131" s="6">
        <f ca="1">IF(F131="S   ",0,(SUM(AI131:AM131)))</f>
        <v>0</v>
      </c>
      <c r="AP131" s="11">
        <f>IF(AND(N131="ZM  ",H131=0),0,IF(AND(A131="    ",N131="ZL  ",H131=0),0,IF(AND(A131="ZSNC",N131="ZL  ",H131=99.9),0,1)))</f>
        <v>0</v>
      </c>
      <c r="AQ131" s="12">
        <f>IF(AND(N131="ZM  ",L131="          "),0,IF(AND(A131="ZSNC",N131="ZL  ",L131=2),0,IF(AND(A131="    ",N131="ZL  ",L131=1),0,1)))</f>
        <v>0</v>
      </c>
      <c r="AR131" s="12">
        <f>IF(AND(N131="ZM  ",J131+K131=0),0,IF(AND(N131="ZL  ",J131-K131=0),0,1))</f>
        <v>0</v>
      </c>
      <c r="AS131" s="13">
        <f>IF(AND(N131="ZM  ",J131+K131=0),0,IF(AND(A131="ZSNC",N131="ZL  ",J131&lt;=56,K131&lt;=56),0,IF(AND(A131="    ",N131="ZL  ",J131=150,K131=150),0,1)))</f>
        <v>0</v>
      </c>
      <c r="AT131" s="6">
        <f>IF(F131="S   ",0,SUM(AP131:AS131))</f>
        <v>0</v>
      </c>
      <c r="AU131" s="7">
        <f t="shared" ca="1" si="9"/>
        <v>0</v>
      </c>
    </row>
    <row r="132" spans="1:47" x14ac:dyDescent="0.25">
      <c r="A132" s="15" t="s">
        <v>130</v>
      </c>
      <c r="B132" s="15">
        <v>4600002763</v>
      </c>
      <c r="C132" s="15">
        <v>440</v>
      </c>
      <c r="D132" s="17">
        <v>39835</v>
      </c>
      <c r="E132" s="17">
        <v>41110</v>
      </c>
      <c r="F132" s="18" t="s">
        <v>347</v>
      </c>
      <c r="G132" s="15" t="s">
        <v>177</v>
      </c>
      <c r="H132" s="15">
        <v>0</v>
      </c>
      <c r="I132" s="15" t="s">
        <v>132</v>
      </c>
      <c r="J132" s="15">
        <v>0</v>
      </c>
      <c r="K132" s="15">
        <v>0</v>
      </c>
      <c r="L132" s="15" t="s">
        <v>30</v>
      </c>
      <c r="M132" s="15">
        <v>2</v>
      </c>
      <c r="N132" s="15" t="s">
        <v>31</v>
      </c>
      <c r="O132" s="15">
        <v>13313</v>
      </c>
      <c r="P132" s="15" t="s">
        <v>27</v>
      </c>
      <c r="Q132" s="15" t="s">
        <v>27</v>
      </c>
      <c r="R132" s="15" t="s">
        <v>32</v>
      </c>
      <c r="S132" s="15" t="s">
        <v>95</v>
      </c>
      <c r="T132" s="15" t="s">
        <v>133</v>
      </c>
      <c r="U132" s="15" t="s">
        <v>134</v>
      </c>
      <c r="V132" s="19">
        <v>6029</v>
      </c>
      <c r="W132" s="15" t="s">
        <v>135</v>
      </c>
      <c r="X132" s="19">
        <v>6029</v>
      </c>
      <c r="Y132" s="15" t="s">
        <v>135</v>
      </c>
      <c r="Z132" s="19">
        <v>6029</v>
      </c>
      <c r="AA132" s="15" t="s">
        <v>135</v>
      </c>
      <c r="AB132" s="19">
        <v>5940</v>
      </c>
      <c r="AC132" s="15" t="s">
        <v>135</v>
      </c>
      <c r="AD132" s="15">
        <f>IF(N132="ZM  ",V132-Z132,X132-Z132)</f>
        <v>0</v>
      </c>
      <c r="AE132" s="22">
        <f t="shared" ca="1" si="10"/>
        <v>0</v>
      </c>
      <c r="AF132" s="22">
        <f t="shared" ca="1" si="11"/>
        <v>0</v>
      </c>
      <c r="AG132" s="22">
        <f t="shared" ca="1" si="12"/>
        <v>45</v>
      </c>
      <c r="AH132" s="15" t="str">
        <f t="shared" ref="AH132:AH160" ca="1" si="13">IF(COUNTIF(AE132:AG132,"&gt;0")&gt;1,"erreur clé ZSNC","ok")</f>
        <v>ok</v>
      </c>
      <c r="AI132" s="8">
        <f ca="1">IF(AH132="ok",0,IF(AND(AH132="erreur clé ZSNC",A132="ZSNC"),0,1))</f>
        <v>0</v>
      </c>
      <c r="AJ132" s="9">
        <f>IF(AND(A132="ZSNC",N132="ZM  ",H132=0),0,IF(AND(A132="    ",N132="ZM  ",H132=0),0,IF(AND(A132="ZSNC",N132="ZL  ",H132=99.9),0,IF(AND(A132="    ",N132="ZL  ",H132=0),0,1))))</f>
        <v>0</v>
      </c>
      <c r="AK132" s="9">
        <f>IF(AND(A132="ZSNC",N132="ZM  ",L132="          "),0,IF(AND(A132="    ",N132="ZM  ",L132="          "),0,IF(AND(A132="ZSNC",N132="ZL  ",L132=1),0,IF(AND(A132="    ",N132="ZL  ",L132=2),0,1))))</f>
        <v>0</v>
      </c>
      <c r="AL132" s="9">
        <f>IF(AND(N132="ZM  ",J132+K132=0),0,IF(AND(N132="ZL  ",J132-K132=0),0,1))</f>
        <v>0</v>
      </c>
      <c r="AM132" s="10">
        <f>IF(AND(N132="ZM  ",J132+K132=0),0,IF(AND(A132="ZSNC",N132="ZL  ",J132&lt;=56,K132&lt;=56),0,IF(AND(A132="    ",N132="ZL  ",J132=150,K132=150),0,1)))</f>
        <v>0</v>
      </c>
      <c r="AN132" s="6">
        <f ca="1">IF(F132="S   ",0,(SUM(AI132:AM132)))</f>
        <v>0</v>
      </c>
      <c r="AP132" s="11">
        <f>IF(AND(N132="ZM  ",H132=0),0,IF(AND(A132="    ",N132="ZL  ",H132=0),0,IF(AND(A132="ZSNC",N132="ZL  ",H132=99.9),0,1)))</f>
        <v>0</v>
      </c>
      <c r="AQ132" s="12">
        <f>IF(AND(N132="ZM  ",L132="          "),0,IF(AND(A132="ZSNC",N132="ZL  ",L132=2),0,IF(AND(A132="    ",N132="ZL  ",L132=1),0,1)))</f>
        <v>0</v>
      </c>
      <c r="AR132" s="12">
        <f>IF(AND(N132="ZM  ",J132+K132=0),0,IF(AND(N132="ZL  ",J132-K132=0),0,1))</f>
        <v>0</v>
      </c>
      <c r="AS132" s="13">
        <f>IF(AND(N132="ZM  ",J132+K132=0),0,IF(AND(A132="ZSNC",N132="ZL  ",J132&lt;=56,K132&lt;=56),0,IF(AND(A132="    ",N132="ZL  ",J132=150,K132=150),0,1)))</f>
        <v>0</v>
      </c>
      <c r="AT132" s="6">
        <f>IF(F132="S   ",0,SUM(AP132:AS132))</f>
        <v>0</v>
      </c>
      <c r="AU132" s="7">
        <f t="shared" ref="AU132:AU160" ca="1" si="14">IF(AI132=1,AT132,AN132)</f>
        <v>0</v>
      </c>
    </row>
    <row r="133" spans="1:47" x14ac:dyDescent="0.25">
      <c r="A133" s="15" t="s">
        <v>130</v>
      </c>
      <c r="B133" s="15">
        <v>4600002763</v>
      </c>
      <c r="C133" s="15">
        <v>450</v>
      </c>
      <c r="D133" s="17">
        <v>39835</v>
      </c>
      <c r="E133" s="17">
        <v>41110</v>
      </c>
      <c r="F133" s="18" t="s">
        <v>347</v>
      </c>
      <c r="G133" s="15" t="s">
        <v>178</v>
      </c>
      <c r="H133" s="15">
        <v>0</v>
      </c>
      <c r="I133" s="15" t="s">
        <v>132</v>
      </c>
      <c r="J133" s="15">
        <v>0</v>
      </c>
      <c r="K133" s="15">
        <v>0</v>
      </c>
      <c r="L133" s="15" t="s">
        <v>30</v>
      </c>
      <c r="M133" s="15">
        <v>2</v>
      </c>
      <c r="N133" s="15" t="s">
        <v>31</v>
      </c>
      <c r="O133" s="15">
        <v>13313</v>
      </c>
      <c r="P133" s="15" t="s">
        <v>27</v>
      </c>
      <c r="Q133" s="15" t="s">
        <v>27</v>
      </c>
      <c r="R133" s="15" t="s">
        <v>32</v>
      </c>
      <c r="S133" s="15" t="s">
        <v>95</v>
      </c>
      <c r="T133" s="15" t="s">
        <v>133</v>
      </c>
      <c r="U133" s="15" t="s">
        <v>134</v>
      </c>
      <c r="V133" s="19">
        <v>7100</v>
      </c>
      <c r="W133" s="15" t="s">
        <v>137</v>
      </c>
      <c r="X133" s="19">
        <v>7100</v>
      </c>
      <c r="Y133" s="15" t="s">
        <v>137</v>
      </c>
      <c r="Z133" s="19">
        <v>7100</v>
      </c>
      <c r="AA133" s="15" t="s">
        <v>137</v>
      </c>
      <c r="AB133" s="19">
        <v>7100</v>
      </c>
      <c r="AC133" s="15" t="s">
        <v>137</v>
      </c>
      <c r="AD133" s="15">
        <f>IF(N133="ZM  ",V133-Z133,X133-Z133)</f>
        <v>0</v>
      </c>
      <c r="AE133" s="22">
        <f t="shared" ca="1" si="10"/>
        <v>0</v>
      </c>
      <c r="AF133" s="22">
        <f t="shared" ca="1" si="11"/>
        <v>0</v>
      </c>
      <c r="AG133" s="22">
        <f t="shared" ca="1" si="12"/>
        <v>45</v>
      </c>
      <c r="AH133" s="15" t="str">
        <f t="shared" ca="1" si="13"/>
        <v>ok</v>
      </c>
      <c r="AI133" s="8">
        <f ca="1">IF(AH133="ok",0,IF(AND(AH133="erreur clé ZSNC",A133="ZSNC"),0,1))</f>
        <v>0</v>
      </c>
      <c r="AJ133" s="9">
        <f>IF(AND(A133="ZSNC",N133="ZM  ",H133=0),0,IF(AND(A133="    ",N133="ZM  ",H133=0),0,IF(AND(A133="ZSNC",N133="ZL  ",H133=99.9),0,IF(AND(A133="    ",N133="ZL  ",H133=0),0,1))))</f>
        <v>0</v>
      </c>
      <c r="AK133" s="9">
        <f>IF(AND(A133="ZSNC",N133="ZM  ",L133="          "),0,IF(AND(A133="    ",N133="ZM  ",L133="          "),0,IF(AND(A133="ZSNC",N133="ZL  ",L133=1),0,IF(AND(A133="    ",N133="ZL  ",L133=2),0,1))))</f>
        <v>0</v>
      </c>
      <c r="AL133" s="9">
        <f>IF(AND(N133="ZM  ",J133+K133=0),0,IF(AND(N133="ZL  ",J133-K133=0),0,1))</f>
        <v>0</v>
      </c>
      <c r="AM133" s="10">
        <f>IF(AND(N133="ZM  ",J133+K133=0),0,IF(AND(A133="ZSNC",N133="ZL  ",J133&lt;=56,K133&lt;=56),0,IF(AND(A133="    ",N133="ZL  ",J133=150,K133=150),0,1)))</f>
        <v>0</v>
      </c>
      <c r="AN133" s="6">
        <f ca="1">IF(F133="S   ",0,(SUM(AI133:AM133)))</f>
        <v>0</v>
      </c>
      <c r="AP133" s="11">
        <f>IF(AND(N133="ZM  ",H133=0),0,IF(AND(A133="    ",N133="ZL  ",H133=0),0,IF(AND(A133="ZSNC",N133="ZL  ",H133=99.9),0,1)))</f>
        <v>0</v>
      </c>
      <c r="AQ133" s="12">
        <f>IF(AND(N133="ZM  ",L133="          "),0,IF(AND(A133="ZSNC",N133="ZL  ",L133=2),0,IF(AND(A133="    ",N133="ZL  ",L133=1),0,1)))</f>
        <v>0</v>
      </c>
      <c r="AR133" s="12">
        <f>IF(AND(N133="ZM  ",J133+K133=0),0,IF(AND(N133="ZL  ",J133-K133=0),0,1))</f>
        <v>0</v>
      </c>
      <c r="AS133" s="13">
        <f>IF(AND(N133="ZM  ",J133+K133=0),0,IF(AND(A133="ZSNC",N133="ZL  ",J133&lt;=56,K133&lt;=56),0,IF(AND(A133="    ",N133="ZL  ",J133=150,K133=150),0,1)))</f>
        <v>0</v>
      </c>
      <c r="AT133" s="6">
        <f>IF(F133="S   ",0,SUM(AP133:AS133))</f>
        <v>0</v>
      </c>
      <c r="AU133" s="7">
        <f t="shared" ca="1" si="14"/>
        <v>0</v>
      </c>
    </row>
    <row r="134" spans="1:47" x14ac:dyDescent="0.25">
      <c r="A134" s="15" t="s">
        <v>130</v>
      </c>
      <c r="B134" s="15">
        <v>4600002763</v>
      </c>
      <c r="C134" s="15">
        <v>460</v>
      </c>
      <c r="D134" s="17">
        <v>39835</v>
      </c>
      <c r="E134" s="17">
        <v>41110</v>
      </c>
      <c r="F134" s="18" t="s">
        <v>347</v>
      </c>
      <c r="G134" s="15" t="s">
        <v>179</v>
      </c>
      <c r="H134" s="15">
        <v>0</v>
      </c>
      <c r="I134" s="15" t="s">
        <v>132</v>
      </c>
      <c r="J134" s="15">
        <v>0</v>
      </c>
      <c r="K134" s="15">
        <v>0</v>
      </c>
      <c r="L134" s="15" t="s">
        <v>30</v>
      </c>
      <c r="M134" s="15">
        <v>2</v>
      </c>
      <c r="N134" s="15" t="s">
        <v>31</v>
      </c>
      <c r="O134" s="15">
        <v>13313</v>
      </c>
      <c r="P134" s="15" t="s">
        <v>27</v>
      </c>
      <c r="Q134" s="15" t="s">
        <v>27</v>
      </c>
      <c r="R134" s="15" t="s">
        <v>32</v>
      </c>
      <c r="S134" s="15" t="s">
        <v>95</v>
      </c>
      <c r="T134" s="15" t="s">
        <v>133</v>
      </c>
      <c r="U134" s="15" t="s">
        <v>134</v>
      </c>
      <c r="V134" s="15">
        <v>105</v>
      </c>
      <c r="W134" s="15" t="s">
        <v>137</v>
      </c>
      <c r="X134" s="15">
        <v>105</v>
      </c>
      <c r="Y134" s="15" t="s">
        <v>137</v>
      </c>
      <c r="Z134" s="15">
        <v>105</v>
      </c>
      <c r="AA134" s="15" t="s">
        <v>137</v>
      </c>
      <c r="AB134" s="15">
        <v>105</v>
      </c>
      <c r="AC134" s="15" t="s">
        <v>137</v>
      </c>
      <c r="AD134" s="15">
        <f>IF(N134="ZM  ",V134-Z134,X134-Z134)</f>
        <v>0</v>
      </c>
      <c r="AE134" s="22">
        <f t="shared" ca="1" si="10"/>
        <v>0</v>
      </c>
      <c r="AF134" s="22">
        <f t="shared" ca="1" si="11"/>
        <v>0</v>
      </c>
      <c r="AG134" s="22">
        <f t="shared" ca="1" si="12"/>
        <v>45</v>
      </c>
      <c r="AH134" s="15" t="str">
        <f t="shared" ca="1" si="13"/>
        <v>ok</v>
      </c>
      <c r="AI134" s="8">
        <f ca="1">IF(AH134="ok",0,IF(AND(AH134="erreur clé ZSNC",A134="ZSNC"),0,1))</f>
        <v>0</v>
      </c>
      <c r="AJ134" s="9">
        <f>IF(AND(A134="ZSNC",N134="ZM  ",H134=0),0,IF(AND(A134="    ",N134="ZM  ",H134=0),0,IF(AND(A134="ZSNC",N134="ZL  ",H134=99.9),0,IF(AND(A134="    ",N134="ZL  ",H134=0),0,1))))</f>
        <v>0</v>
      </c>
      <c r="AK134" s="9">
        <f>IF(AND(A134="ZSNC",N134="ZM  ",L134="          "),0,IF(AND(A134="    ",N134="ZM  ",L134="          "),0,IF(AND(A134="ZSNC",N134="ZL  ",L134=1),0,IF(AND(A134="    ",N134="ZL  ",L134=2),0,1))))</f>
        <v>0</v>
      </c>
      <c r="AL134" s="9">
        <f>IF(AND(N134="ZM  ",J134+K134=0),0,IF(AND(N134="ZL  ",J134-K134=0),0,1))</f>
        <v>0</v>
      </c>
      <c r="AM134" s="10">
        <f>IF(AND(N134="ZM  ",J134+K134=0),0,IF(AND(A134="ZSNC",N134="ZL  ",J134&lt;=56,K134&lt;=56),0,IF(AND(A134="    ",N134="ZL  ",J134=150,K134=150),0,1)))</f>
        <v>0</v>
      </c>
      <c r="AN134" s="6">
        <f ca="1">IF(F134="S   ",0,(SUM(AI134:AM134)))</f>
        <v>0</v>
      </c>
      <c r="AP134" s="11">
        <f>IF(AND(N134="ZM  ",H134=0),0,IF(AND(A134="    ",N134="ZL  ",H134=0),0,IF(AND(A134="ZSNC",N134="ZL  ",H134=99.9),0,1)))</f>
        <v>0</v>
      </c>
      <c r="AQ134" s="12">
        <f>IF(AND(N134="ZM  ",L134="          "),0,IF(AND(A134="ZSNC",N134="ZL  ",L134=2),0,IF(AND(A134="    ",N134="ZL  ",L134=1),0,1)))</f>
        <v>0</v>
      </c>
      <c r="AR134" s="12">
        <f>IF(AND(N134="ZM  ",J134+K134=0),0,IF(AND(N134="ZL  ",J134-K134=0),0,1))</f>
        <v>0</v>
      </c>
      <c r="AS134" s="13">
        <f>IF(AND(N134="ZM  ",J134+K134=0),0,IF(AND(A134="ZSNC",N134="ZL  ",J134&lt;=56,K134&lt;=56),0,IF(AND(A134="    ",N134="ZL  ",J134=150,K134=150),0,1)))</f>
        <v>0</v>
      </c>
      <c r="AT134" s="6">
        <f>IF(F134="S   ",0,SUM(AP134:AS134))</f>
        <v>0</v>
      </c>
      <c r="AU134" s="7">
        <f t="shared" ca="1" si="14"/>
        <v>0</v>
      </c>
    </row>
    <row r="135" spans="1:47" x14ac:dyDescent="0.25">
      <c r="A135" s="15" t="s">
        <v>130</v>
      </c>
      <c r="B135" s="15">
        <v>4600002763</v>
      </c>
      <c r="C135" s="15">
        <v>470</v>
      </c>
      <c r="D135" s="17">
        <v>39835</v>
      </c>
      <c r="E135" s="17">
        <v>41110</v>
      </c>
      <c r="F135" s="18" t="s">
        <v>347</v>
      </c>
      <c r="G135" s="15" t="s">
        <v>180</v>
      </c>
      <c r="H135" s="15">
        <v>0</v>
      </c>
      <c r="I135" s="15" t="s">
        <v>132</v>
      </c>
      <c r="J135" s="15">
        <v>0</v>
      </c>
      <c r="K135" s="15">
        <v>0</v>
      </c>
      <c r="L135" s="15" t="s">
        <v>30</v>
      </c>
      <c r="M135" s="15">
        <v>2</v>
      </c>
      <c r="N135" s="15" t="s">
        <v>31</v>
      </c>
      <c r="O135" s="15">
        <v>13313</v>
      </c>
      <c r="P135" s="15" t="s">
        <v>27</v>
      </c>
      <c r="Q135" s="15" t="s">
        <v>27</v>
      </c>
      <c r="R135" s="15" t="s">
        <v>32</v>
      </c>
      <c r="S135" s="15" t="s">
        <v>95</v>
      </c>
      <c r="T135" s="15" t="s">
        <v>133</v>
      </c>
      <c r="U135" s="15" t="s">
        <v>134</v>
      </c>
      <c r="V135" s="15">
        <v>20</v>
      </c>
      <c r="W135" s="15" t="s">
        <v>137</v>
      </c>
      <c r="X135" s="15">
        <v>20</v>
      </c>
      <c r="Y135" s="15" t="s">
        <v>137</v>
      </c>
      <c r="Z135" s="15">
        <v>20</v>
      </c>
      <c r="AA135" s="15" t="s">
        <v>137</v>
      </c>
      <c r="AB135" s="15">
        <v>20</v>
      </c>
      <c r="AC135" s="15" t="s">
        <v>137</v>
      </c>
      <c r="AD135" s="15">
        <f>IF(N135="ZM  ",V135-Z135,X135-Z135)</f>
        <v>0</v>
      </c>
      <c r="AE135" s="22">
        <f t="shared" ca="1" si="10"/>
        <v>0</v>
      </c>
      <c r="AF135" s="22">
        <f t="shared" ca="1" si="11"/>
        <v>0</v>
      </c>
      <c r="AG135" s="22">
        <f t="shared" ca="1" si="12"/>
        <v>45</v>
      </c>
      <c r="AH135" s="15" t="str">
        <f t="shared" ca="1" si="13"/>
        <v>ok</v>
      </c>
      <c r="AI135" s="8">
        <f ca="1">IF(AH135="ok",0,IF(AND(AH135="erreur clé ZSNC",A135="ZSNC"),0,1))</f>
        <v>0</v>
      </c>
      <c r="AJ135" s="9">
        <f>IF(AND(A135="ZSNC",N135="ZM  ",H135=0),0,IF(AND(A135="    ",N135="ZM  ",H135=0),0,IF(AND(A135="ZSNC",N135="ZL  ",H135=99.9),0,IF(AND(A135="    ",N135="ZL  ",H135=0),0,1))))</f>
        <v>0</v>
      </c>
      <c r="AK135" s="9">
        <f>IF(AND(A135="ZSNC",N135="ZM  ",L135="          "),0,IF(AND(A135="    ",N135="ZM  ",L135="          "),0,IF(AND(A135="ZSNC",N135="ZL  ",L135=1),0,IF(AND(A135="    ",N135="ZL  ",L135=2),0,1))))</f>
        <v>0</v>
      </c>
      <c r="AL135" s="9">
        <f>IF(AND(N135="ZM  ",J135+K135=0),0,IF(AND(N135="ZL  ",J135-K135=0),0,1))</f>
        <v>0</v>
      </c>
      <c r="AM135" s="10">
        <f>IF(AND(N135="ZM  ",J135+K135=0),0,IF(AND(A135="ZSNC",N135="ZL  ",J135&lt;=56,K135&lt;=56),0,IF(AND(A135="    ",N135="ZL  ",J135=150,K135=150),0,1)))</f>
        <v>0</v>
      </c>
      <c r="AN135" s="6">
        <f ca="1">IF(F135="S   ",0,(SUM(AI135:AM135)))</f>
        <v>0</v>
      </c>
      <c r="AP135" s="11">
        <f>IF(AND(N135="ZM  ",H135=0),0,IF(AND(A135="    ",N135="ZL  ",H135=0),0,IF(AND(A135="ZSNC",N135="ZL  ",H135=99.9),0,1)))</f>
        <v>0</v>
      </c>
      <c r="AQ135" s="12">
        <f>IF(AND(N135="ZM  ",L135="          "),0,IF(AND(A135="ZSNC",N135="ZL  ",L135=2),0,IF(AND(A135="    ",N135="ZL  ",L135=1),0,1)))</f>
        <v>0</v>
      </c>
      <c r="AR135" s="12">
        <f>IF(AND(N135="ZM  ",J135+K135=0),0,IF(AND(N135="ZL  ",J135-K135=0),0,1))</f>
        <v>0</v>
      </c>
      <c r="AS135" s="13">
        <f>IF(AND(N135="ZM  ",J135+K135=0),0,IF(AND(A135="ZSNC",N135="ZL  ",J135&lt;=56,K135&lt;=56),0,IF(AND(A135="    ",N135="ZL  ",J135=150,K135=150),0,1)))</f>
        <v>0</v>
      </c>
      <c r="AT135" s="6">
        <f>IF(F135="S   ",0,SUM(AP135:AS135))</f>
        <v>0</v>
      </c>
      <c r="AU135" s="7">
        <f t="shared" ca="1" si="14"/>
        <v>0</v>
      </c>
    </row>
    <row r="136" spans="1:47" x14ac:dyDescent="0.25">
      <c r="A136" s="15" t="s">
        <v>347</v>
      </c>
      <c r="B136" s="15">
        <v>4600002764</v>
      </c>
      <c r="C136" s="15">
        <v>10</v>
      </c>
      <c r="D136" s="17">
        <v>39836</v>
      </c>
      <c r="E136" s="17">
        <v>40518</v>
      </c>
      <c r="F136" s="18" t="s">
        <v>347</v>
      </c>
      <c r="G136" s="15" t="s">
        <v>181</v>
      </c>
      <c r="H136" s="15">
        <v>0</v>
      </c>
      <c r="I136" s="15" t="s">
        <v>101</v>
      </c>
      <c r="J136" s="15">
        <v>0</v>
      </c>
      <c r="K136" s="15">
        <v>0</v>
      </c>
      <c r="L136" s="15" t="s">
        <v>30</v>
      </c>
      <c r="M136" s="15">
        <v>2</v>
      </c>
      <c r="N136" s="15" t="s">
        <v>31</v>
      </c>
      <c r="O136" s="15">
        <v>34084</v>
      </c>
      <c r="P136" s="15" t="s">
        <v>27</v>
      </c>
      <c r="Q136" s="15" t="s">
        <v>27</v>
      </c>
      <c r="R136" s="15" t="s">
        <v>32</v>
      </c>
      <c r="S136" s="15">
        <v>240062</v>
      </c>
      <c r="T136" s="15" t="s">
        <v>66</v>
      </c>
      <c r="U136" s="15" t="s">
        <v>182</v>
      </c>
      <c r="V136" s="15">
        <v>126</v>
      </c>
      <c r="W136" s="15" t="s">
        <v>35</v>
      </c>
      <c r="X136" s="15">
        <v>126</v>
      </c>
      <c r="Y136" s="15" t="s">
        <v>35</v>
      </c>
      <c r="Z136" s="15">
        <v>118</v>
      </c>
      <c r="AA136" s="15" t="s">
        <v>35</v>
      </c>
      <c r="AB136" s="15">
        <v>124</v>
      </c>
      <c r="AC136" s="15" t="s">
        <v>35</v>
      </c>
      <c r="AD136" s="15">
        <f>IF(N136="ZM  ",V136-Z136,X136-Z136)</f>
        <v>8</v>
      </c>
      <c r="AE136" s="22">
        <f t="shared" ca="1" si="10"/>
        <v>0</v>
      </c>
      <c r="AF136" s="22">
        <f t="shared" ca="1" si="11"/>
        <v>11</v>
      </c>
      <c r="AG136" s="22">
        <f t="shared" ca="1" si="12"/>
        <v>0</v>
      </c>
      <c r="AH136" s="15" t="str">
        <f t="shared" ca="1" si="13"/>
        <v>ok</v>
      </c>
      <c r="AI136" s="8">
        <f ca="1">IF(AH136="ok",0,IF(AND(AH136="erreur clé ZSNC",A136="ZSNC"),0,1))</f>
        <v>0</v>
      </c>
      <c r="AJ136" s="9">
        <f>IF(AND(A136="ZSNC",N136="ZM  ",H136=0),0,IF(AND(A136="    ",N136="ZM  ",H136=0),0,IF(AND(A136="ZSNC",N136="ZL  ",H136=99.9),0,IF(AND(A136="    ",N136="ZL  ",H136=0),0,1))))</f>
        <v>0</v>
      </c>
      <c r="AK136" s="9">
        <f>IF(AND(A136="ZSNC",N136="ZM  ",L136="          "),0,IF(AND(A136="    ",N136="ZM  ",L136="          "),0,IF(AND(A136="ZSNC",N136="ZL  ",L136=1),0,IF(AND(A136="    ",N136="ZL  ",L136=2),0,1))))</f>
        <v>0</v>
      </c>
      <c r="AL136" s="9">
        <f>IF(AND(N136="ZM  ",J136+K136=0),0,IF(AND(N136="ZL  ",J136-K136=0),0,1))</f>
        <v>0</v>
      </c>
      <c r="AM136" s="10">
        <f>IF(AND(N136="ZM  ",J136+K136=0),0,IF(AND(A136="ZSNC",N136="ZL  ",J136&lt;=56,K136&lt;=56),0,IF(AND(A136="    ",N136="ZL  ",J136=150,K136=150),0,1)))</f>
        <v>0</v>
      </c>
      <c r="AN136" s="6">
        <f ca="1">IF(F136="S   ",0,(SUM(AI136:AM136)))</f>
        <v>0</v>
      </c>
      <c r="AP136" s="11">
        <f>IF(AND(N136="ZM  ",H136=0),0,IF(AND(A136="    ",N136="ZL  ",H136=0),0,IF(AND(A136="ZSNC",N136="ZL  ",H136=99.9),0,1)))</f>
        <v>0</v>
      </c>
      <c r="AQ136" s="12">
        <f>IF(AND(N136="ZM  ",L136="          "),0,IF(AND(A136="ZSNC",N136="ZL  ",L136=2),0,IF(AND(A136="    ",N136="ZL  ",L136=1),0,1)))</f>
        <v>0</v>
      </c>
      <c r="AR136" s="12">
        <f>IF(AND(N136="ZM  ",J136+K136=0),0,IF(AND(N136="ZL  ",J136-K136=0),0,1))</f>
        <v>0</v>
      </c>
      <c r="AS136" s="13">
        <f>IF(AND(N136="ZM  ",J136+K136=0),0,IF(AND(A136="ZSNC",N136="ZL  ",J136&lt;=56,K136&lt;=56),0,IF(AND(A136="    ",N136="ZL  ",J136=150,K136=150),0,1)))</f>
        <v>0</v>
      </c>
      <c r="AT136" s="6">
        <f>IF(F136="S   ",0,SUM(AP136:AS136))</f>
        <v>0</v>
      </c>
      <c r="AU136" s="7">
        <f t="shared" ca="1" si="14"/>
        <v>0</v>
      </c>
    </row>
    <row r="137" spans="1:47" x14ac:dyDescent="0.25">
      <c r="A137" s="15" t="s">
        <v>347</v>
      </c>
      <c r="B137" s="15">
        <v>4600002764</v>
      </c>
      <c r="C137" s="15">
        <v>20</v>
      </c>
      <c r="D137" s="17">
        <v>39836</v>
      </c>
      <c r="E137" s="17">
        <v>40644</v>
      </c>
      <c r="F137" s="18" t="s">
        <v>347</v>
      </c>
      <c r="G137" s="15" t="s">
        <v>183</v>
      </c>
      <c r="H137" s="15">
        <v>0</v>
      </c>
      <c r="I137" s="15" t="s">
        <v>101</v>
      </c>
      <c r="J137" s="15">
        <v>0</v>
      </c>
      <c r="K137" s="15">
        <v>0</v>
      </c>
      <c r="L137" s="15" t="s">
        <v>30</v>
      </c>
      <c r="M137" s="15">
        <v>2</v>
      </c>
      <c r="N137" s="15" t="s">
        <v>31</v>
      </c>
      <c r="O137" s="15">
        <v>34084</v>
      </c>
      <c r="P137" s="15" t="s">
        <v>27</v>
      </c>
      <c r="Q137" s="15" t="s">
        <v>27</v>
      </c>
      <c r="R137" s="15" t="s">
        <v>32</v>
      </c>
      <c r="S137" s="15">
        <v>240062</v>
      </c>
      <c r="T137" s="15" t="s">
        <v>66</v>
      </c>
      <c r="U137" s="15" t="s">
        <v>182</v>
      </c>
      <c r="V137" s="15">
        <v>86</v>
      </c>
      <c r="W137" s="15" t="s">
        <v>35</v>
      </c>
      <c r="X137" s="15">
        <v>85</v>
      </c>
      <c r="Y137" s="15" t="s">
        <v>35</v>
      </c>
      <c r="Z137" s="15">
        <v>84</v>
      </c>
      <c r="AA137" s="15" t="s">
        <v>35</v>
      </c>
      <c r="AB137" s="15">
        <v>84</v>
      </c>
      <c r="AC137" s="15" t="s">
        <v>35</v>
      </c>
      <c r="AD137" s="15">
        <f>IF(N137="ZM  ",V137-Z137,X137-Z137)</f>
        <v>2</v>
      </c>
      <c r="AE137" s="22">
        <f t="shared" ca="1" si="10"/>
        <v>0</v>
      </c>
      <c r="AF137" s="22">
        <f t="shared" ca="1" si="11"/>
        <v>11</v>
      </c>
      <c r="AG137" s="22">
        <f t="shared" ca="1" si="12"/>
        <v>0</v>
      </c>
      <c r="AH137" s="15" t="str">
        <f t="shared" ca="1" si="13"/>
        <v>ok</v>
      </c>
      <c r="AI137" s="8">
        <f ca="1">IF(AH137="ok",0,IF(AND(AH137="erreur clé ZSNC",A137="ZSNC"),0,1))</f>
        <v>0</v>
      </c>
      <c r="AJ137" s="9">
        <f>IF(AND(A137="ZSNC",N137="ZM  ",H137=0),0,IF(AND(A137="    ",N137="ZM  ",H137=0),0,IF(AND(A137="ZSNC",N137="ZL  ",H137=99.9),0,IF(AND(A137="    ",N137="ZL  ",H137=0),0,1))))</f>
        <v>0</v>
      </c>
      <c r="AK137" s="9">
        <f>IF(AND(A137="ZSNC",N137="ZM  ",L137="          "),0,IF(AND(A137="    ",N137="ZM  ",L137="          "),0,IF(AND(A137="ZSNC",N137="ZL  ",L137=1),0,IF(AND(A137="    ",N137="ZL  ",L137=2),0,1))))</f>
        <v>0</v>
      </c>
      <c r="AL137" s="9">
        <f>IF(AND(N137="ZM  ",J137+K137=0),0,IF(AND(N137="ZL  ",J137-K137=0),0,1))</f>
        <v>0</v>
      </c>
      <c r="AM137" s="10">
        <f>IF(AND(N137="ZM  ",J137+K137=0),0,IF(AND(A137="ZSNC",N137="ZL  ",J137&lt;=56,K137&lt;=56),0,IF(AND(A137="    ",N137="ZL  ",J137=150,K137=150),0,1)))</f>
        <v>0</v>
      </c>
      <c r="AN137" s="6">
        <f ca="1">IF(F137="S   ",0,(SUM(AI137:AM137)))</f>
        <v>0</v>
      </c>
      <c r="AP137" s="11">
        <f>IF(AND(N137="ZM  ",H137=0),0,IF(AND(A137="    ",N137="ZL  ",H137=0),0,IF(AND(A137="ZSNC",N137="ZL  ",H137=99.9),0,1)))</f>
        <v>0</v>
      </c>
      <c r="AQ137" s="12">
        <f>IF(AND(N137="ZM  ",L137="          "),0,IF(AND(A137="ZSNC",N137="ZL  ",L137=2),0,IF(AND(A137="    ",N137="ZL  ",L137=1),0,1)))</f>
        <v>0</v>
      </c>
      <c r="AR137" s="12">
        <f>IF(AND(N137="ZM  ",J137+K137=0),0,IF(AND(N137="ZL  ",J137-K137=0),0,1))</f>
        <v>0</v>
      </c>
      <c r="AS137" s="13">
        <f>IF(AND(N137="ZM  ",J137+K137=0),0,IF(AND(A137="ZSNC",N137="ZL  ",J137&lt;=56,K137&lt;=56),0,IF(AND(A137="    ",N137="ZL  ",J137=150,K137=150),0,1)))</f>
        <v>0</v>
      </c>
      <c r="AT137" s="6">
        <f>IF(F137="S   ",0,SUM(AP137:AS137))</f>
        <v>0</v>
      </c>
      <c r="AU137" s="7">
        <f t="shared" ca="1" si="14"/>
        <v>0</v>
      </c>
    </row>
    <row r="138" spans="1:47" x14ac:dyDescent="0.25">
      <c r="A138" s="15" t="s">
        <v>347</v>
      </c>
      <c r="B138" s="15">
        <v>4600002764</v>
      </c>
      <c r="C138" s="15">
        <v>30</v>
      </c>
      <c r="D138" s="17">
        <v>39836</v>
      </c>
      <c r="E138" s="17">
        <v>40861</v>
      </c>
      <c r="F138" s="18" t="s">
        <v>347</v>
      </c>
      <c r="G138" s="15" t="s">
        <v>184</v>
      </c>
      <c r="H138" s="15">
        <v>0</v>
      </c>
      <c r="I138" s="15" t="s">
        <v>101</v>
      </c>
      <c r="J138" s="15">
        <v>0</v>
      </c>
      <c r="K138" s="15">
        <v>0</v>
      </c>
      <c r="L138" s="15" t="s">
        <v>30</v>
      </c>
      <c r="M138" s="15">
        <v>2</v>
      </c>
      <c r="N138" s="15" t="s">
        <v>31</v>
      </c>
      <c r="O138" s="15">
        <v>34084</v>
      </c>
      <c r="P138" s="15" t="s">
        <v>27</v>
      </c>
      <c r="Q138" s="15" t="s">
        <v>27</v>
      </c>
      <c r="R138" s="15" t="s">
        <v>32</v>
      </c>
      <c r="S138" s="15">
        <v>240062</v>
      </c>
      <c r="T138" s="15" t="s">
        <v>66</v>
      </c>
      <c r="U138" s="15" t="s">
        <v>182</v>
      </c>
      <c r="V138" s="15">
        <v>86</v>
      </c>
      <c r="W138" s="15" t="s">
        <v>35</v>
      </c>
      <c r="X138" s="15">
        <v>86</v>
      </c>
      <c r="Y138" s="15" t="s">
        <v>35</v>
      </c>
      <c r="Z138" s="15">
        <v>84</v>
      </c>
      <c r="AA138" s="15" t="s">
        <v>35</v>
      </c>
      <c r="AB138" s="15">
        <v>85</v>
      </c>
      <c r="AC138" s="15" t="s">
        <v>35</v>
      </c>
      <c r="AD138" s="15">
        <f>IF(N138="ZM  ",V138-Z138,X138-Z138)</f>
        <v>2</v>
      </c>
      <c r="AE138" s="22">
        <f t="shared" ca="1" si="10"/>
        <v>0</v>
      </c>
      <c r="AF138" s="22">
        <f t="shared" ca="1" si="11"/>
        <v>11</v>
      </c>
      <c r="AG138" s="22">
        <f t="shared" ca="1" si="12"/>
        <v>0</v>
      </c>
      <c r="AH138" s="15" t="str">
        <f t="shared" ca="1" si="13"/>
        <v>ok</v>
      </c>
      <c r="AI138" s="8">
        <f ca="1">IF(AH138="ok",0,IF(AND(AH138="erreur clé ZSNC",A138="ZSNC"),0,1))</f>
        <v>0</v>
      </c>
      <c r="AJ138" s="9">
        <f>IF(AND(A138="ZSNC",N138="ZM  ",H138=0),0,IF(AND(A138="    ",N138="ZM  ",H138=0),0,IF(AND(A138="ZSNC",N138="ZL  ",H138=99.9),0,IF(AND(A138="    ",N138="ZL  ",H138=0),0,1))))</f>
        <v>0</v>
      </c>
      <c r="AK138" s="9">
        <f>IF(AND(A138="ZSNC",N138="ZM  ",L138="          "),0,IF(AND(A138="    ",N138="ZM  ",L138="          "),0,IF(AND(A138="ZSNC",N138="ZL  ",L138=1),0,IF(AND(A138="    ",N138="ZL  ",L138=2),0,1))))</f>
        <v>0</v>
      </c>
      <c r="AL138" s="9">
        <f>IF(AND(N138="ZM  ",J138+K138=0),0,IF(AND(N138="ZL  ",J138-K138=0),0,1))</f>
        <v>0</v>
      </c>
      <c r="AM138" s="10">
        <f>IF(AND(N138="ZM  ",J138+K138=0),0,IF(AND(A138="ZSNC",N138="ZL  ",J138&lt;=56,K138&lt;=56),0,IF(AND(A138="    ",N138="ZL  ",J138=150,K138=150),0,1)))</f>
        <v>0</v>
      </c>
      <c r="AN138" s="6">
        <f ca="1">IF(F138="S   ",0,(SUM(AI138:AM138)))</f>
        <v>0</v>
      </c>
      <c r="AP138" s="11">
        <f>IF(AND(N138="ZM  ",H138=0),0,IF(AND(A138="    ",N138="ZL  ",H138=0),0,IF(AND(A138="ZSNC",N138="ZL  ",H138=99.9),0,1)))</f>
        <v>0</v>
      </c>
      <c r="AQ138" s="12">
        <f>IF(AND(N138="ZM  ",L138="          "),0,IF(AND(A138="ZSNC",N138="ZL  ",L138=2),0,IF(AND(A138="    ",N138="ZL  ",L138=1),0,1)))</f>
        <v>0</v>
      </c>
      <c r="AR138" s="12">
        <f>IF(AND(N138="ZM  ",J138+K138=0),0,IF(AND(N138="ZL  ",J138-K138=0),0,1))</f>
        <v>0</v>
      </c>
      <c r="AS138" s="13">
        <f>IF(AND(N138="ZM  ",J138+K138=0),0,IF(AND(A138="ZSNC",N138="ZL  ",J138&lt;=56,K138&lt;=56),0,IF(AND(A138="    ",N138="ZL  ",J138=150,K138=150),0,1)))</f>
        <v>0</v>
      </c>
      <c r="AT138" s="6">
        <f>IF(F138="S   ",0,SUM(AP138:AS138))</f>
        <v>0</v>
      </c>
      <c r="AU138" s="7">
        <f t="shared" ca="1" si="14"/>
        <v>0</v>
      </c>
    </row>
    <row r="139" spans="1:47" x14ac:dyDescent="0.25">
      <c r="A139" s="15" t="s">
        <v>347</v>
      </c>
      <c r="B139" s="15">
        <v>4600002764</v>
      </c>
      <c r="C139" s="15">
        <v>40</v>
      </c>
      <c r="D139" s="17">
        <v>39836</v>
      </c>
      <c r="E139" s="17">
        <v>40518</v>
      </c>
      <c r="F139" s="18" t="s">
        <v>347</v>
      </c>
      <c r="G139" s="15" t="s">
        <v>185</v>
      </c>
      <c r="H139" s="15">
        <v>0</v>
      </c>
      <c r="I139" s="15" t="s">
        <v>101</v>
      </c>
      <c r="J139" s="15">
        <v>0</v>
      </c>
      <c r="K139" s="15">
        <v>0</v>
      </c>
      <c r="L139" s="15" t="s">
        <v>30</v>
      </c>
      <c r="M139" s="15">
        <v>2</v>
      </c>
      <c r="N139" s="15" t="s">
        <v>31</v>
      </c>
      <c r="O139" s="15">
        <v>34084</v>
      </c>
      <c r="P139" s="15" t="s">
        <v>27</v>
      </c>
      <c r="Q139" s="15" t="s">
        <v>27</v>
      </c>
      <c r="R139" s="15" t="s">
        <v>32</v>
      </c>
      <c r="S139" s="15">
        <v>240062</v>
      </c>
      <c r="T139" s="15" t="s">
        <v>66</v>
      </c>
      <c r="U139" s="15" t="s">
        <v>182</v>
      </c>
      <c r="V139" s="15">
        <v>84</v>
      </c>
      <c r="W139" s="15" t="s">
        <v>35</v>
      </c>
      <c r="X139" s="15">
        <v>84</v>
      </c>
      <c r="Y139" s="15" t="s">
        <v>35</v>
      </c>
      <c r="Z139" s="15">
        <v>84</v>
      </c>
      <c r="AA139" s="15" t="s">
        <v>35</v>
      </c>
      <c r="AB139" s="15">
        <v>84</v>
      </c>
      <c r="AC139" s="15" t="s">
        <v>35</v>
      </c>
      <c r="AD139" s="15">
        <f>IF(N139="ZM  ",V139-Z139,X139-Z139)</f>
        <v>0</v>
      </c>
      <c r="AE139" s="22">
        <f t="shared" ca="1" si="10"/>
        <v>0</v>
      </c>
      <c r="AF139" s="22">
        <f t="shared" ca="1" si="11"/>
        <v>11</v>
      </c>
      <c r="AG139" s="22">
        <f t="shared" ca="1" si="12"/>
        <v>0</v>
      </c>
      <c r="AH139" s="15" t="str">
        <f t="shared" ca="1" si="13"/>
        <v>ok</v>
      </c>
      <c r="AI139" s="8">
        <f ca="1">IF(AH139="ok",0,IF(AND(AH139="erreur clé ZSNC",A139="ZSNC"),0,1))</f>
        <v>0</v>
      </c>
      <c r="AJ139" s="9">
        <f>IF(AND(A139="ZSNC",N139="ZM  ",H139=0),0,IF(AND(A139="    ",N139="ZM  ",H139=0),0,IF(AND(A139="ZSNC",N139="ZL  ",H139=99.9),0,IF(AND(A139="    ",N139="ZL  ",H139=0),0,1))))</f>
        <v>0</v>
      </c>
      <c r="AK139" s="9">
        <f>IF(AND(A139="ZSNC",N139="ZM  ",L139="          "),0,IF(AND(A139="    ",N139="ZM  ",L139="          "),0,IF(AND(A139="ZSNC",N139="ZL  ",L139=1),0,IF(AND(A139="    ",N139="ZL  ",L139=2),0,1))))</f>
        <v>0</v>
      </c>
      <c r="AL139" s="9">
        <f>IF(AND(N139="ZM  ",J139+K139=0),0,IF(AND(N139="ZL  ",J139-K139=0),0,1))</f>
        <v>0</v>
      </c>
      <c r="AM139" s="10">
        <f>IF(AND(N139="ZM  ",J139+K139=0),0,IF(AND(A139="ZSNC",N139="ZL  ",J139&lt;=56,K139&lt;=56),0,IF(AND(A139="    ",N139="ZL  ",J139=150,K139=150),0,1)))</f>
        <v>0</v>
      </c>
      <c r="AN139" s="6">
        <f ca="1">IF(F139="S   ",0,(SUM(AI139:AM139)))</f>
        <v>0</v>
      </c>
      <c r="AP139" s="11">
        <f>IF(AND(N139="ZM  ",H139=0),0,IF(AND(A139="    ",N139="ZL  ",H139=0),0,IF(AND(A139="ZSNC",N139="ZL  ",H139=99.9),0,1)))</f>
        <v>0</v>
      </c>
      <c r="AQ139" s="12">
        <f>IF(AND(N139="ZM  ",L139="          "),0,IF(AND(A139="ZSNC",N139="ZL  ",L139=2),0,IF(AND(A139="    ",N139="ZL  ",L139=1),0,1)))</f>
        <v>0</v>
      </c>
      <c r="AR139" s="12">
        <f>IF(AND(N139="ZM  ",J139+K139=0),0,IF(AND(N139="ZL  ",J139-K139=0),0,1))</f>
        <v>0</v>
      </c>
      <c r="AS139" s="13">
        <f>IF(AND(N139="ZM  ",J139+K139=0),0,IF(AND(A139="ZSNC",N139="ZL  ",J139&lt;=56,K139&lt;=56),0,IF(AND(A139="    ",N139="ZL  ",J139=150,K139=150),0,1)))</f>
        <v>0</v>
      </c>
      <c r="AT139" s="6">
        <f>IF(F139="S   ",0,SUM(AP139:AS139))</f>
        <v>0</v>
      </c>
      <c r="AU139" s="7">
        <f t="shared" ca="1" si="14"/>
        <v>0</v>
      </c>
    </row>
    <row r="140" spans="1:47" x14ac:dyDescent="0.25">
      <c r="A140" s="15" t="s">
        <v>347</v>
      </c>
      <c r="B140" s="15">
        <v>4600002764</v>
      </c>
      <c r="C140" s="15">
        <v>50</v>
      </c>
      <c r="D140" s="17">
        <v>39836</v>
      </c>
      <c r="E140" s="17">
        <v>40518</v>
      </c>
      <c r="F140" s="18" t="s">
        <v>347</v>
      </c>
      <c r="G140" s="15" t="s">
        <v>186</v>
      </c>
      <c r="H140" s="15">
        <v>0</v>
      </c>
      <c r="I140" s="15" t="s">
        <v>101</v>
      </c>
      <c r="J140" s="15">
        <v>0</v>
      </c>
      <c r="K140" s="15">
        <v>0</v>
      </c>
      <c r="L140" s="15" t="s">
        <v>30</v>
      </c>
      <c r="M140" s="15">
        <v>2</v>
      </c>
      <c r="N140" s="15" t="s">
        <v>31</v>
      </c>
      <c r="O140" s="15">
        <v>34084</v>
      </c>
      <c r="P140" s="15" t="s">
        <v>27</v>
      </c>
      <c r="Q140" s="15" t="s">
        <v>27</v>
      </c>
      <c r="R140" s="15" t="s">
        <v>32</v>
      </c>
      <c r="S140" s="15">
        <v>240062</v>
      </c>
      <c r="T140" s="15" t="s">
        <v>66</v>
      </c>
      <c r="U140" s="15" t="s">
        <v>182</v>
      </c>
      <c r="V140" s="15">
        <v>84</v>
      </c>
      <c r="W140" s="15" t="s">
        <v>35</v>
      </c>
      <c r="X140" s="15">
        <v>84</v>
      </c>
      <c r="Y140" s="15" t="s">
        <v>35</v>
      </c>
      <c r="Z140" s="15">
        <v>84</v>
      </c>
      <c r="AA140" s="15" t="s">
        <v>35</v>
      </c>
      <c r="AB140" s="15">
        <v>84</v>
      </c>
      <c r="AC140" s="15" t="s">
        <v>35</v>
      </c>
      <c r="AD140" s="15">
        <f>IF(N140="ZM  ",V140-Z140,X140-Z140)</f>
        <v>0</v>
      </c>
      <c r="AE140" s="22">
        <f t="shared" ca="1" si="10"/>
        <v>0</v>
      </c>
      <c r="AF140" s="22">
        <f t="shared" ca="1" si="11"/>
        <v>11</v>
      </c>
      <c r="AG140" s="22">
        <f t="shared" ca="1" si="12"/>
        <v>0</v>
      </c>
      <c r="AH140" s="15" t="str">
        <f t="shared" ca="1" si="13"/>
        <v>ok</v>
      </c>
      <c r="AI140" s="8">
        <f ca="1">IF(AH140="ok",0,IF(AND(AH140="erreur clé ZSNC",A140="ZSNC"),0,1))</f>
        <v>0</v>
      </c>
      <c r="AJ140" s="9">
        <f>IF(AND(A140="ZSNC",N140="ZM  ",H140=0),0,IF(AND(A140="    ",N140="ZM  ",H140=0),0,IF(AND(A140="ZSNC",N140="ZL  ",H140=99.9),0,IF(AND(A140="    ",N140="ZL  ",H140=0),0,1))))</f>
        <v>0</v>
      </c>
      <c r="AK140" s="9">
        <f>IF(AND(A140="ZSNC",N140="ZM  ",L140="          "),0,IF(AND(A140="    ",N140="ZM  ",L140="          "),0,IF(AND(A140="ZSNC",N140="ZL  ",L140=1),0,IF(AND(A140="    ",N140="ZL  ",L140=2),0,1))))</f>
        <v>0</v>
      </c>
      <c r="AL140" s="9">
        <f>IF(AND(N140="ZM  ",J140+K140=0),0,IF(AND(N140="ZL  ",J140-K140=0),0,1))</f>
        <v>0</v>
      </c>
      <c r="AM140" s="10">
        <f>IF(AND(N140="ZM  ",J140+K140=0),0,IF(AND(A140="ZSNC",N140="ZL  ",J140&lt;=56,K140&lt;=56),0,IF(AND(A140="    ",N140="ZL  ",J140=150,K140=150),0,1)))</f>
        <v>0</v>
      </c>
      <c r="AN140" s="6">
        <f ca="1">IF(F140="S   ",0,(SUM(AI140:AM140)))</f>
        <v>0</v>
      </c>
      <c r="AP140" s="11">
        <f>IF(AND(N140="ZM  ",H140=0),0,IF(AND(A140="    ",N140="ZL  ",H140=0),0,IF(AND(A140="ZSNC",N140="ZL  ",H140=99.9),0,1)))</f>
        <v>0</v>
      </c>
      <c r="AQ140" s="12">
        <f>IF(AND(N140="ZM  ",L140="          "),0,IF(AND(A140="ZSNC",N140="ZL  ",L140=2),0,IF(AND(A140="    ",N140="ZL  ",L140=1),0,1)))</f>
        <v>0</v>
      </c>
      <c r="AR140" s="12">
        <f>IF(AND(N140="ZM  ",J140+K140=0),0,IF(AND(N140="ZL  ",J140-K140=0),0,1))</f>
        <v>0</v>
      </c>
      <c r="AS140" s="13">
        <f>IF(AND(N140="ZM  ",J140+K140=0),0,IF(AND(A140="ZSNC",N140="ZL  ",J140&lt;=56,K140&lt;=56),0,IF(AND(A140="    ",N140="ZL  ",J140=150,K140=150),0,1)))</f>
        <v>0</v>
      </c>
      <c r="AT140" s="6">
        <f>IF(F140="S   ",0,SUM(AP140:AS140))</f>
        <v>0</v>
      </c>
      <c r="AU140" s="7">
        <f t="shared" ca="1" si="14"/>
        <v>0</v>
      </c>
    </row>
    <row r="141" spans="1:47" x14ac:dyDescent="0.25">
      <c r="A141" s="15" t="s">
        <v>347</v>
      </c>
      <c r="B141" s="15">
        <v>4600002764</v>
      </c>
      <c r="C141" s="15">
        <v>60</v>
      </c>
      <c r="D141" s="17">
        <v>39836</v>
      </c>
      <c r="E141" s="17">
        <v>40518</v>
      </c>
      <c r="F141" s="18" t="s">
        <v>347</v>
      </c>
      <c r="G141" s="15" t="s">
        <v>187</v>
      </c>
      <c r="H141" s="15">
        <v>0</v>
      </c>
      <c r="I141" s="15" t="s">
        <v>101</v>
      </c>
      <c r="J141" s="15">
        <v>0</v>
      </c>
      <c r="K141" s="15">
        <v>0</v>
      </c>
      <c r="L141" s="15" t="s">
        <v>30</v>
      </c>
      <c r="M141" s="15">
        <v>2</v>
      </c>
      <c r="N141" s="15" t="s">
        <v>31</v>
      </c>
      <c r="O141" s="15">
        <v>34084</v>
      </c>
      <c r="P141" s="15" t="s">
        <v>27</v>
      </c>
      <c r="Q141" s="15" t="s">
        <v>27</v>
      </c>
      <c r="R141" s="15" t="s">
        <v>32</v>
      </c>
      <c r="S141" s="15">
        <v>240062</v>
      </c>
      <c r="T141" s="15" t="s">
        <v>66</v>
      </c>
      <c r="U141" s="15" t="s">
        <v>182</v>
      </c>
      <c r="V141" s="15">
        <v>168</v>
      </c>
      <c r="W141" s="15" t="s">
        <v>35</v>
      </c>
      <c r="X141" s="15">
        <v>176</v>
      </c>
      <c r="Y141" s="15" t="s">
        <v>35</v>
      </c>
      <c r="Z141" s="15">
        <v>167</v>
      </c>
      <c r="AA141" s="15" t="s">
        <v>35</v>
      </c>
      <c r="AB141" s="15">
        <v>168</v>
      </c>
      <c r="AC141" s="15" t="s">
        <v>35</v>
      </c>
      <c r="AD141" s="15">
        <f>IF(N141="ZM  ",V141-Z141,X141-Z141)</f>
        <v>1</v>
      </c>
      <c r="AE141" s="22">
        <f t="shared" ca="1" si="10"/>
        <v>0</v>
      </c>
      <c r="AF141" s="22">
        <f t="shared" ca="1" si="11"/>
        <v>11</v>
      </c>
      <c r="AG141" s="22">
        <f t="shared" ca="1" si="12"/>
        <v>0</v>
      </c>
      <c r="AH141" s="15" t="str">
        <f t="shared" ca="1" si="13"/>
        <v>ok</v>
      </c>
      <c r="AI141" s="8">
        <f ca="1">IF(AH141="ok",0,IF(AND(AH141="erreur clé ZSNC",A141="ZSNC"),0,1))</f>
        <v>0</v>
      </c>
      <c r="AJ141" s="9">
        <f>IF(AND(A141="ZSNC",N141="ZM  ",H141=0),0,IF(AND(A141="    ",N141="ZM  ",H141=0),0,IF(AND(A141="ZSNC",N141="ZL  ",H141=99.9),0,IF(AND(A141="    ",N141="ZL  ",H141=0),0,1))))</f>
        <v>0</v>
      </c>
      <c r="AK141" s="9">
        <f>IF(AND(A141="ZSNC",N141="ZM  ",L141="          "),0,IF(AND(A141="    ",N141="ZM  ",L141="          "),0,IF(AND(A141="ZSNC",N141="ZL  ",L141=1),0,IF(AND(A141="    ",N141="ZL  ",L141=2),0,1))))</f>
        <v>0</v>
      </c>
      <c r="AL141" s="9">
        <f>IF(AND(N141="ZM  ",J141+K141=0),0,IF(AND(N141="ZL  ",J141-K141=0),0,1))</f>
        <v>0</v>
      </c>
      <c r="AM141" s="10">
        <f>IF(AND(N141="ZM  ",J141+K141=0),0,IF(AND(A141="ZSNC",N141="ZL  ",J141&lt;=56,K141&lt;=56),0,IF(AND(A141="    ",N141="ZL  ",J141=150,K141=150),0,1)))</f>
        <v>0</v>
      </c>
      <c r="AN141" s="6">
        <f ca="1">IF(F141="S   ",0,(SUM(AI141:AM141)))</f>
        <v>0</v>
      </c>
      <c r="AP141" s="11">
        <f>IF(AND(N141="ZM  ",H141=0),0,IF(AND(A141="    ",N141="ZL  ",H141=0),0,IF(AND(A141="ZSNC",N141="ZL  ",H141=99.9),0,1)))</f>
        <v>0</v>
      </c>
      <c r="AQ141" s="12">
        <f>IF(AND(N141="ZM  ",L141="          "),0,IF(AND(A141="ZSNC",N141="ZL  ",L141=2),0,IF(AND(A141="    ",N141="ZL  ",L141=1),0,1)))</f>
        <v>0</v>
      </c>
      <c r="AR141" s="12">
        <f>IF(AND(N141="ZM  ",J141+K141=0),0,IF(AND(N141="ZL  ",J141-K141=0),0,1))</f>
        <v>0</v>
      </c>
      <c r="AS141" s="13">
        <f>IF(AND(N141="ZM  ",J141+K141=0),0,IF(AND(A141="ZSNC",N141="ZL  ",J141&lt;=56,K141&lt;=56),0,IF(AND(A141="    ",N141="ZL  ",J141=150,K141=150),0,1)))</f>
        <v>0</v>
      </c>
      <c r="AT141" s="6">
        <f>IF(F141="S   ",0,SUM(AP141:AS141))</f>
        <v>0</v>
      </c>
      <c r="AU141" s="7">
        <f t="shared" ca="1" si="14"/>
        <v>0</v>
      </c>
    </row>
    <row r="142" spans="1:47" x14ac:dyDescent="0.25">
      <c r="A142" s="15" t="s">
        <v>347</v>
      </c>
      <c r="B142" s="15">
        <v>4600002764</v>
      </c>
      <c r="C142" s="15">
        <v>70</v>
      </c>
      <c r="D142" s="17">
        <v>39836</v>
      </c>
      <c r="E142" s="17">
        <v>40655</v>
      </c>
      <c r="F142" s="18" t="s">
        <v>347</v>
      </c>
      <c r="G142" s="15" t="s">
        <v>188</v>
      </c>
      <c r="H142" s="15">
        <v>0</v>
      </c>
      <c r="I142" s="15" t="s">
        <v>101</v>
      </c>
      <c r="J142" s="15">
        <v>0</v>
      </c>
      <c r="K142" s="15">
        <v>0</v>
      </c>
      <c r="L142" s="15" t="s">
        <v>30</v>
      </c>
      <c r="M142" s="15">
        <v>2</v>
      </c>
      <c r="N142" s="15" t="s">
        <v>31</v>
      </c>
      <c r="O142" s="15">
        <v>34084</v>
      </c>
      <c r="P142" s="15" t="s">
        <v>27</v>
      </c>
      <c r="Q142" s="15" t="s">
        <v>27</v>
      </c>
      <c r="R142" s="15" t="s">
        <v>32</v>
      </c>
      <c r="S142" s="15">
        <v>240062</v>
      </c>
      <c r="T142" s="15" t="s">
        <v>66</v>
      </c>
      <c r="U142" s="15" t="s">
        <v>182</v>
      </c>
      <c r="V142" s="15">
        <v>44</v>
      </c>
      <c r="W142" s="15" t="s">
        <v>35</v>
      </c>
      <c r="X142" s="15">
        <v>44</v>
      </c>
      <c r="Y142" s="15" t="s">
        <v>35</v>
      </c>
      <c r="Z142" s="15">
        <v>42</v>
      </c>
      <c r="AA142" s="15" t="s">
        <v>35</v>
      </c>
      <c r="AB142" s="15">
        <v>42</v>
      </c>
      <c r="AC142" s="15" t="s">
        <v>35</v>
      </c>
      <c r="AD142" s="15">
        <f>IF(N142="ZM  ",V142-Z142,X142-Z142)</f>
        <v>2</v>
      </c>
      <c r="AE142" s="22">
        <f t="shared" ca="1" si="10"/>
        <v>0</v>
      </c>
      <c r="AF142" s="22">
        <f t="shared" ca="1" si="11"/>
        <v>11</v>
      </c>
      <c r="AG142" s="22">
        <f t="shared" ca="1" si="12"/>
        <v>0</v>
      </c>
      <c r="AH142" s="15" t="str">
        <f t="shared" ca="1" si="13"/>
        <v>ok</v>
      </c>
      <c r="AI142" s="8">
        <f ca="1">IF(AH142="ok",0,IF(AND(AH142="erreur clé ZSNC",A142="ZSNC"),0,1))</f>
        <v>0</v>
      </c>
      <c r="AJ142" s="9">
        <f>IF(AND(A142="ZSNC",N142="ZM  ",H142=0),0,IF(AND(A142="    ",N142="ZM  ",H142=0),0,IF(AND(A142="ZSNC",N142="ZL  ",H142=99.9),0,IF(AND(A142="    ",N142="ZL  ",H142=0),0,1))))</f>
        <v>0</v>
      </c>
      <c r="AK142" s="9">
        <f>IF(AND(A142="ZSNC",N142="ZM  ",L142="          "),0,IF(AND(A142="    ",N142="ZM  ",L142="          "),0,IF(AND(A142="ZSNC",N142="ZL  ",L142=1),0,IF(AND(A142="    ",N142="ZL  ",L142=2),0,1))))</f>
        <v>0</v>
      </c>
      <c r="AL142" s="9">
        <f>IF(AND(N142="ZM  ",J142+K142=0),0,IF(AND(N142="ZL  ",J142-K142=0),0,1))</f>
        <v>0</v>
      </c>
      <c r="AM142" s="10">
        <f>IF(AND(N142="ZM  ",J142+K142=0),0,IF(AND(A142="ZSNC",N142="ZL  ",J142&lt;=56,K142&lt;=56),0,IF(AND(A142="    ",N142="ZL  ",J142=150,K142=150),0,1)))</f>
        <v>0</v>
      </c>
      <c r="AN142" s="6">
        <f ca="1">IF(F142="S   ",0,(SUM(AI142:AM142)))</f>
        <v>0</v>
      </c>
      <c r="AP142" s="11">
        <f>IF(AND(N142="ZM  ",H142=0),0,IF(AND(A142="    ",N142="ZL  ",H142=0),0,IF(AND(A142="ZSNC",N142="ZL  ",H142=99.9),0,1)))</f>
        <v>0</v>
      </c>
      <c r="AQ142" s="12">
        <f>IF(AND(N142="ZM  ",L142="          "),0,IF(AND(A142="ZSNC",N142="ZL  ",L142=2),0,IF(AND(A142="    ",N142="ZL  ",L142=1),0,1)))</f>
        <v>0</v>
      </c>
      <c r="AR142" s="12">
        <f>IF(AND(N142="ZM  ",J142+K142=0),0,IF(AND(N142="ZL  ",J142-K142=0),0,1))</f>
        <v>0</v>
      </c>
      <c r="AS142" s="13">
        <f>IF(AND(N142="ZM  ",J142+K142=0),0,IF(AND(A142="ZSNC",N142="ZL  ",J142&lt;=56,K142&lt;=56),0,IF(AND(A142="    ",N142="ZL  ",J142=150,K142=150),0,1)))</f>
        <v>0</v>
      </c>
      <c r="AT142" s="6">
        <f>IF(F142="S   ",0,SUM(AP142:AS142))</f>
        <v>0</v>
      </c>
      <c r="AU142" s="7">
        <f t="shared" ca="1" si="14"/>
        <v>0</v>
      </c>
    </row>
    <row r="143" spans="1:47" x14ac:dyDescent="0.25">
      <c r="A143" s="15" t="s">
        <v>347</v>
      </c>
      <c r="B143" s="15">
        <v>4600002764</v>
      </c>
      <c r="C143" s="15">
        <v>80</v>
      </c>
      <c r="D143" s="17">
        <v>39836</v>
      </c>
      <c r="E143" s="17">
        <v>40837</v>
      </c>
      <c r="F143" s="18" t="s">
        <v>347</v>
      </c>
      <c r="G143" s="15" t="s">
        <v>189</v>
      </c>
      <c r="H143" s="15">
        <v>0</v>
      </c>
      <c r="I143" s="15" t="s">
        <v>101</v>
      </c>
      <c r="J143" s="15">
        <v>0</v>
      </c>
      <c r="K143" s="15">
        <v>0</v>
      </c>
      <c r="L143" s="15" t="s">
        <v>30</v>
      </c>
      <c r="M143" s="15">
        <v>2</v>
      </c>
      <c r="N143" s="15" t="s">
        <v>31</v>
      </c>
      <c r="O143" s="15">
        <v>34084</v>
      </c>
      <c r="P143" s="15" t="s">
        <v>27</v>
      </c>
      <c r="Q143" s="15" t="s">
        <v>27</v>
      </c>
      <c r="R143" s="15" t="s">
        <v>32</v>
      </c>
      <c r="S143" s="15">
        <v>240062</v>
      </c>
      <c r="T143" s="15" t="s">
        <v>66</v>
      </c>
      <c r="U143" s="15" t="s">
        <v>182</v>
      </c>
      <c r="V143" s="15">
        <v>45</v>
      </c>
      <c r="W143" s="15" t="s">
        <v>35</v>
      </c>
      <c r="X143" s="15">
        <v>45</v>
      </c>
      <c r="Y143" s="15" t="s">
        <v>35</v>
      </c>
      <c r="Z143" s="15">
        <v>42</v>
      </c>
      <c r="AA143" s="15" t="s">
        <v>35</v>
      </c>
      <c r="AB143" s="15">
        <v>42</v>
      </c>
      <c r="AC143" s="15" t="s">
        <v>35</v>
      </c>
      <c r="AD143" s="15">
        <f>IF(N143="ZM  ",V143-Z143,X143-Z143)</f>
        <v>3</v>
      </c>
      <c r="AE143" s="22">
        <f t="shared" ca="1" si="10"/>
        <v>0</v>
      </c>
      <c r="AF143" s="22">
        <f t="shared" ca="1" si="11"/>
        <v>11</v>
      </c>
      <c r="AG143" s="22">
        <f t="shared" ca="1" si="12"/>
        <v>0</v>
      </c>
      <c r="AH143" s="15" t="str">
        <f t="shared" ca="1" si="13"/>
        <v>ok</v>
      </c>
      <c r="AI143" s="8">
        <f ca="1">IF(AH143="ok",0,IF(AND(AH143="erreur clé ZSNC",A143="ZSNC"),0,1))</f>
        <v>0</v>
      </c>
      <c r="AJ143" s="9">
        <f>IF(AND(A143="ZSNC",N143="ZM  ",H143=0),0,IF(AND(A143="    ",N143="ZM  ",H143=0),0,IF(AND(A143="ZSNC",N143="ZL  ",H143=99.9),0,IF(AND(A143="    ",N143="ZL  ",H143=0),0,1))))</f>
        <v>0</v>
      </c>
      <c r="AK143" s="9">
        <f>IF(AND(A143="ZSNC",N143="ZM  ",L143="          "),0,IF(AND(A143="    ",N143="ZM  ",L143="          "),0,IF(AND(A143="ZSNC",N143="ZL  ",L143=1),0,IF(AND(A143="    ",N143="ZL  ",L143=2),0,1))))</f>
        <v>0</v>
      </c>
      <c r="AL143" s="9">
        <f>IF(AND(N143="ZM  ",J143+K143=0),0,IF(AND(N143="ZL  ",J143-K143=0),0,1))</f>
        <v>0</v>
      </c>
      <c r="AM143" s="10">
        <f>IF(AND(N143="ZM  ",J143+K143=0),0,IF(AND(A143="ZSNC",N143="ZL  ",J143&lt;=56,K143&lt;=56),0,IF(AND(A143="    ",N143="ZL  ",J143=150,K143=150),0,1)))</f>
        <v>0</v>
      </c>
      <c r="AN143" s="6">
        <f ca="1">IF(F143="S   ",0,(SUM(AI143:AM143)))</f>
        <v>0</v>
      </c>
      <c r="AP143" s="11">
        <f>IF(AND(N143="ZM  ",H143=0),0,IF(AND(A143="    ",N143="ZL  ",H143=0),0,IF(AND(A143="ZSNC",N143="ZL  ",H143=99.9),0,1)))</f>
        <v>0</v>
      </c>
      <c r="AQ143" s="12">
        <f>IF(AND(N143="ZM  ",L143="          "),0,IF(AND(A143="ZSNC",N143="ZL  ",L143=2),0,IF(AND(A143="    ",N143="ZL  ",L143=1),0,1)))</f>
        <v>0</v>
      </c>
      <c r="AR143" s="12">
        <f>IF(AND(N143="ZM  ",J143+K143=0),0,IF(AND(N143="ZL  ",J143-K143=0),0,1))</f>
        <v>0</v>
      </c>
      <c r="AS143" s="13">
        <f>IF(AND(N143="ZM  ",J143+K143=0),0,IF(AND(A143="ZSNC",N143="ZL  ",J143&lt;=56,K143&lt;=56),0,IF(AND(A143="    ",N143="ZL  ",J143=150,K143=150),0,1)))</f>
        <v>0</v>
      </c>
      <c r="AT143" s="6">
        <f>IF(F143="S   ",0,SUM(AP143:AS143))</f>
        <v>0</v>
      </c>
      <c r="AU143" s="7">
        <f t="shared" ca="1" si="14"/>
        <v>0</v>
      </c>
    </row>
    <row r="144" spans="1:47" x14ac:dyDescent="0.25">
      <c r="A144" s="15" t="s">
        <v>347</v>
      </c>
      <c r="B144" s="15">
        <v>4600002764</v>
      </c>
      <c r="C144" s="15">
        <v>90</v>
      </c>
      <c r="D144" s="17">
        <v>39836</v>
      </c>
      <c r="E144" s="17">
        <v>40837</v>
      </c>
      <c r="F144" s="18" t="s">
        <v>347</v>
      </c>
      <c r="G144" s="15" t="s">
        <v>190</v>
      </c>
      <c r="H144" s="15">
        <v>0</v>
      </c>
      <c r="I144" s="15" t="s">
        <v>101</v>
      </c>
      <c r="J144" s="15">
        <v>0</v>
      </c>
      <c r="K144" s="15">
        <v>0</v>
      </c>
      <c r="L144" s="15" t="s">
        <v>30</v>
      </c>
      <c r="M144" s="15">
        <v>2</v>
      </c>
      <c r="N144" s="15" t="s">
        <v>31</v>
      </c>
      <c r="O144" s="15">
        <v>34084</v>
      </c>
      <c r="P144" s="15" t="s">
        <v>27</v>
      </c>
      <c r="Q144" s="15" t="s">
        <v>27</v>
      </c>
      <c r="R144" s="15" t="s">
        <v>32</v>
      </c>
      <c r="S144" s="15">
        <v>240062</v>
      </c>
      <c r="T144" s="15" t="s">
        <v>66</v>
      </c>
      <c r="U144" s="15" t="s">
        <v>182</v>
      </c>
      <c r="V144" s="15">
        <v>44</v>
      </c>
      <c r="W144" s="15" t="s">
        <v>35</v>
      </c>
      <c r="X144" s="15">
        <v>43</v>
      </c>
      <c r="Y144" s="15" t="s">
        <v>35</v>
      </c>
      <c r="Z144" s="15">
        <v>42</v>
      </c>
      <c r="AA144" s="15" t="s">
        <v>35</v>
      </c>
      <c r="AB144" s="15">
        <v>42</v>
      </c>
      <c r="AC144" s="15" t="s">
        <v>35</v>
      </c>
      <c r="AD144" s="15">
        <f>IF(N144="ZM  ",V144-Z144,X144-Z144)</f>
        <v>2</v>
      </c>
      <c r="AE144" s="22">
        <f t="shared" ca="1" si="10"/>
        <v>0</v>
      </c>
      <c r="AF144" s="22">
        <f t="shared" ca="1" si="11"/>
        <v>11</v>
      </c>
      <c r="AG144" s="22">
        <f t="shared" ca="1" si="12"/>
        <v>0</v>
      </c>
      <c r="AH144" s="15" t="str">
        <f t="shared" ca="1" si="13"/>
        <v>ok</v>
      </c>
      <c r="AI144" s="8">
        <f ca="1">IF(AH144="ok",0,IF(AND(AH144="erreur clé ZSNC",A144="ZSNC"),0,1))</f>
        <v>0</v>
      </c>
      <c r="AJ144" s="9">
        <f>IF(AND(A144="ZSNC",N144="ZM  ",H144=0),0,IF(AND(A144="    ",N144="ZM  ",H144=0),0,IF(AND(A144="ZSNC",N144="ZL  ",H144=99.9),0,IF(AND(A144="    ",N144="ZL  ",H144=0),0,1))))</f>
        <v>0</v>
      </c>
      <c r="AK144" s="9">
        <f>IF(AND(A144="ZSNC",N144="ZM  ",L144="          "),0,IF(AND(A144="    ",N144="ZM  ",L144="          "),0,IF(AND(A144="ZSNC",N144="ZL  ",L144=1),0,IF(AND(A144="    ",N144="ZL  ",L144=2),0,1))))</f>
        <v>0</v>
      </c>
      <c r="AL144" s="9">
        <f>IF(AND(N144="ZM  ",J144+K144=0),0,IF(AND(N144="ZL  ",J144-K144=0),0,1))</f>
        <v>0</v>
      </c>
      <c r="AM144" s="10">
        <f>IF(AND(N144="ZM  ",J144+K144=0),0,IF(AND(A144="ZSNC",N144="ZL  ",J144&lt;=56,K144&lt;=56),0,IF(AND(A144="    ",N144="ZL  ",J144=150,K144=150),0,1)))</f>
        <v>0</v>
      </c>
      <c r="AN144" s="6">
        <f ca="1">IF(F144="S   ",0,(SUM(AI144:AM144)))</f>
        <v>0</v>
      </c>
      <c r="AP144" s="11">
        <f>IF(AND(N144="ZM  ",H144=0),0,IF(AND(A144="    ",N144="ZL  ",H144=0),0,IF(AND(A144="ZSNC",N144="ZL  ",H144=99.9),0,1)))</f>
        <v>0</v>
      </c>
      <c r="AQ144" s="12">
        <f>IF(AND(N144="ZM  ",L144="          "),0,IF(AND(A144="ZSNC",N144="ZL  ",L144=2),0,IF(AND(A144="    ",N144="ZL  ",L144=1),0,1)))</f>
        <v>0</v>
      </c>
      <c r="AR144" s="12">
        <f>IF(AND(N144="ZM  ",J144+K144=0),0,IF(AND(N144="ZL  ",J144-K144=0),0,1))</f>
        <v>0</v>
      </c>
      <c r="AS144" s="13">
        <f>IF(AND(N144="ZM  ",J144+K144=0),0,IF(AND(A144="ZSNC",N144="ZL  ",J144&lt;=56,K144&lt;=56),0,IF(AND(A144="    ",N144="ZL  ",J144=150,K144=150),0,1)))</f>
        <v>0</v>
      </c>
      <c r="AT144" s="6">
        <f>IF(F144="S   ",0,SUM(AP144:AS144))</f>
        <v>0</v>
      </c>
      <c r="AU144" s="7">
        <f t="shared" ca="1" si="14"/>
        <v>0</v>
      </c>
    </row>
    <row r="145" spans="1:47" x14ac:dyDescent="0.25">
      <c r="A145" s="15" t="s">
        <v>347</v>
      </c>
      <c r="B145" s="15">
        <v>4600002764</v>
      </c>
      <c r="C145" s="15">
        <v>100</v>
      </c>
      <c r="D145" s="17">
        <v>39836</v>
      </c>
      <c r="E145" s="17">
        <v>40837</v>
      </c>
      <c r="F145" s="18" t="s">
        <v>347</v>
      </c>
      <c r="G145" s="15" t="s">
        <v>191</v>
      </c>
      <c r="H145" s="15">
        <v>0</v>
      </c>
      <c r="I145" s="15" t="s">
        <v>101</v>
      </c>
      <c r="J145" s="15">
        <v>0</v>
      </c>
      <c r="K145" s="15">
        <v>0</v>
      </c>
      <c r="L145" s="15" t="s">
        <v>30</v>
      </c>
      <c r="M145" s="15">
        <v>2</v>
      </c>
      <c r="N145" s="15" t="s">
        <v>31</v>
      </c>
      <c r="O145" s="15">
        <v>34084</v>
      </c>
      <c r="P145" s="15" t="s">
        <v>27</v>
      </c>
      <c r="Q145" s="15" t="s">
        <v>27</v>
      </c>
      <c r="R145" s="15" t="s">
        <v>32</v>
      </c>
      <c r="S145" s="15">
        <v>240062</v>
      </c>
      <c r="T145" s="15" t="s">
        <v>66</v>
      </c>
      <c r="U145" s="15" t="s">
        <v>182</v>
      </c>
      <c r="V145" s="15">
        <v>43</v>
      </c>
      <c r="W145" s="15" t="s">
        <v>35</v>
      </c>
      <c r="X145" s="15">
        <v>42</v>
      </c>
      <c r="Y145" s="15" t="s">
        <v>35</v>
      </c>
      <c r="Z145" s="15">
        <v>42</v>
      </c>
      <c r="AA145" s="15" t="s">
        <v>35</v>
      </c>
      <c r="AB145" s="15">
        <v>42</v>
      </c>
      <c r="AC145" s="15" t="s">
        <v>35</v>
      </c>
      <c r="AD145" s="15">
        <f>IF(N145="ZM  ",V145-Z145,X145-Z145)</f>
        <v>1</v>
      </c>
      <c r="AE145" s="22">
        <f t="shared" ca="1" si="10"/>
        <v>0</v>
      </c>
      <c r="AF145" s="22">
        <f t="shared" ca="1" si="11"/>
        <v>11</v>
      </c>
      <c r="AG145" s="22">
        <f t="shared" ca="1" si="12"/>
        <v>0</v>
      </c>
      <c r="AH145" s="15" t="str">
        <f t="shared" ca="1" si="13"/>
        <v>ok</v>
      </c>
      <c r="AI145" s="8">
        <f ca="1">IF(AH145="ok",0,IF(AND(AH145="erreur clé ZSNC",A145="ZSNC"),0,1))</f>
        <v>0</v>
      </c>
      <c r="AJ145" s="9">
        <f>IF(AND(A145="ZSNC",N145="ZM  ",H145=0),0,IF(AND(A145="    ",N145="ZM  ",H145=0),0,IF(AND(A145="ZSNC",N145="ZL  ",H145=99.9),0,IF(AND(A145="    ",N145="ZL  ",H145=0),0,1))))</f>
        <v>0</v>
      </c>
      <c r="AK145" s="9">
        <f>IF(AND(A145="ZSNC",N145="ZM  ",L145="          "),0,IF(AND(A145="    ",N145="ZM  ",L145="          "),0,IF(AND(A145="ZSNC",N145="ZL  ",L145=1),0,IF(AND(A145="    ",N145="ZL  ",L145=2),0,1))))</f>
        <v>0</v>
      </c>
      <c r="AL145" s="9">
        <f>IF(AND(N145="ZM  ",J145+K145=0),0,IF(AND(N145="ZL  ",J145-K145=0),0,1))</f>
        <v>0</v>
      </c>
      <c r="AM145" s="10">
        <f>IF(AND(N145="ZM  ",J145+K145=0),0,IF(AND(A145="ZSNC",N145="ZL  ",J145&lt;=56,K145&lt;=56),0,IF(AND(A145="    ",N145="ZL  ",J145=150,K145=150),0,1)))</f>
        <v>0</v>
      </c>
      <c r="AN145" s="6">
        <f ca="1">IF(F145="S   ",0,(SUM(AI145:AM145)))</f>
        <v>0</v>
      </c>
      <c r="AP145" s="11">
        <f>IF(AND(N145="ZM  ",H145=0),0,IF(AND(A145="    ",N145="ZL  ",H145=0),0,IF(AND(A145="ZSNC",N145="ZL  ",H145=99.9),0,1)))</f>
        <v>0</v>
      </c>
      <c r="AQ145" s="12">
        <f>IF(AND(N145="ZM  ",L145="          "),0,IF(AND(A145="ZSNC",N145="ZL  ",L145=2),0,IF(AND(A145="    ",N145="ZL  ",L145=1),0,1)))</f>
        <v>0</v>
      </c>
      <c r="AR145" s="12">
        <f>IF(AND(N145="ZM  ",J145+K145=0),0,IF(AND(N145="ZL  ",J145-K145=0),0,1))</f>
        <v>0</v>
      </c>
      <c r="AS145" s="13">
        <f>IF(AND(N145="ZM  ",J145+K145=0),0,IF(AND(A145="ZSNC",N145="ZL  ",J145&lt;=56,K145&lt;=56),0,IF(AND(A145="    ",N145="ZL  ",J145=150,K145=150),0,1)))</f>
        <v>0</v>
      </c>
      <c r="AT145" s="6">
        <f>IF(F145="S   ",0,SUM(AP145:AS145))</f>
        <v>0</v>
      </c>
      <c r="AU145" s="7">
        <f t="shared" ca="1" si="14"/>
        <v>0</v>
      </c>
    </row>
    <row r="146" spans="1:47" x14ac:dyDescent="0.25">
      <c r="A146" s="15" t="s">
        <v>347</v>
      </c>
      <c r="B146" s="15">
        <v>4600002764</v>
      </c>
      <c r="C146" s="15">
        <v>110</v>
      </c>
      <c r="D146" s="17">
        <v>39836</v>
      </c>
      <c r="E146" s="17">
        <v>40518</v>
      </c>
      <c r="F146" s="18" t="s">
        <v>347</v>
      </c>
      <c r="G146" s="15" t="s">
        <v>192</v>
      </c>
      <c r="H146" s="15">
        <v>0</v>
      </c>
      <c r="I146" s="15" t="s">
        <v>101</v>
      </c>
      <c r="J146" s="15">
        <v>0</v>
      </c>
      <c r="K146" s="15">
        <v>0</v>
      </c>
      <c r="L146" s="15" t="s">
        <v>30</v>
      </c>
      <c r="M146" s="15">
        <v>2</v>
      </c>
      <c r="N146" s="15" t="s">
        <v>31</v>
      </c>
      <c r="O146" s="15">
        <v>34084</v>
      </c>
      <c r="P146" s="15" t="s">
        <v>27</v>
      </c>
      <c r="Q146" s="15" t="s">
        <v>27</v>
      </c>
      <c r="R146" s="15" t="s">
        <v>32</v>
      </c>
      <c r="S146" s="15">
        <v>240062</v>
      </c>
      <c r="T146" s="15" t="s">
        <v>66</v>
      </c>
      <c r="U146" s="15" t="s">
        <v>182</v>
      </c>
      <c r="V146" s="15">
        <v>126</v>
      </c>
      <c r="W146" s="15" t="s">
        <v>35</v>
      </c>
      <c r="X146" s="15">
        <v>127</v>
      </c>
      <c r="Y146" s="15" t="s">
        <v>35</v>
      </c>
      <c r="Z146" s="15">
        <v>127</v>
      </c>
      <c r="AA146" s="15" t="s">
        <v>35</v>
      </c>
      <c r="AB146" s="15">
        <v>126</v>
      </c>
      <c r="AC146" s="15" t="s">
        <v>35</v>
      </c>
      <c r="AD146" s="15">
        <f>IF(N146="ZM  ",V146-Z146,X146-Z146)</f>
        <v>-1</v>
      </c>
      <c r="AE146" s="22">
        <f t="shared" ca="1" si="10"/>
        <v>0</v>
      </c>
      <c r="AF146" s="22">
        <f t="shared" ca="1" si="11"/>
        <v>11</v>
      </c>
      <c r="AG146" s="22">
        <f t="shared" ca="1" si="12"/>
        <v>0</v>
      </c>
      <c r="AH146" s="15" t="str">
        <f t="shared" ca="1" si="13"/>
        <v>ok</v>
      </c>
      <c r="AI146" s="8">
        <f ca="1">IF(AH146="ok",0,IF(AND(AH146="erreur clé ZSNC",A146="ZSNC"),0,1))</f>
        <v>0</v>
      </c>
      <c r="AJ146" s="9">
        <f>IF(AND(A146="ZSNC",N146="ZM  ",H146=0),0,IF(AND(A146="    ",N146="ZM  ",H146=0),0,IF(AND(A146="ZSNC",N146="ZL  ",H146=99.9),0,IF(AND(A146="    ",N146="ZL  ",H146=0),0,1))))</f>
        <v>0</v>
      </c>
      <c r="AK146" s="9">
        <f>IF(AND(A146="ZSNC",N146="ZM  ",L146="          "),0,IF(AND(A146="    ",N146="ZM  ",L146="          "),0,IF(AND(A146="ZSNC",N146="ZL  ",L146=1),0,IF(AND(A146="    ",N146="ZL  ",L146=2),0,1))))</f>
        <v>0</v>
      </c>
      <c r="AL146" s="9">
        <f>IF(AND(N146="ZM  ",J146+K146=0),0,IF(AND(N146="ZL  ",J146-K146=0),0,1))</f>
        <v>0</v>
      </c>
      <c r="AM146" s="10">
        <f>IF(AND(N146="ZM  ",J146+K146=0),0,IF(AND(A146="ZSNC",N146="ZL  ",J146&lt;=56,K146&lt;=56),0,IF(AND(A146="    ",N146="ZL  ",J146=150,K146=150),0,1)))</f>
        <v>0</v>
      </c>
      <c r="AN146" s="6">
        <f ca="1">IF(F146="S   ",0,(SUM(AI146:AM146)))</f>
        <v>0</v>
      </c>
      <c r="AP146" s="11">
        <f>IF(AND(N146="ZM  ",H146=0),0,IF(AND(A146="    ",N146="ZL  ",H146=0),0,IF(AND(A146="ZSNC",N146="ZL  ",H146=99.9),0,1)))</f>
        <v>0</v>
      </c>
      <c r="AQ146" s="12">
        <f>IF(AND(N146="ZM  ",L146="          "),0,IF(AND(A146="ZSNC",N146="ZL  ",L146=2),0,IF(AND(A146="    ",N146="ZL  ",L146=1),0,1)))</f>
        <v>0</v>
      </c>
      <c r="AR146" s="12">
        <f>IF(AND(N146="ZM  ",J146+K146=0),0,IF(AND(N146="ZL  ",J146-K146=0),0,1))</f>
        <v>0</v>
      </c>
      <c r="AS146" s="13">
        <f>IF(AND(N146="ZM  ",J146+K146=0),0,IF(AND(A146="ZSNC",N146="ZL  ",J146&lt;=56,K146&lt;=56),0,IF(AND(A146="    ",N146="ZL  ",J146=150,K146=150),0,1)))</f>
        <v>0</v>
      </c>
      <c r="AT146" s="6">
        <f>IF(F146="S   ",0,SUM(AP146:AS146))</f>
        <v>0</v>
      </c>
      <c r="AU146" s="7">
        <f t="shared" ca="1" si="14"/>
        <v>0</v>
      </c>
    </row>
    <row r="147" spans="1:47" x14ac:dyDescent="0.25">
      <c r="A147" s="15" t="s">
        <v>347</v>
      </c>
      <c r="B147" s="15">
        <v>4600002765</v>
      </c>
      <c r="C147" s="15">
        <v>10</v>
      </c>
      <c r="D147" s="17">
        <v>39836</v>
      </c>
      <c r="E147" s="17">
        <v>40518</v>
      </c>
      <c r="F147" s="18" t="s">
        <v>347</v>
      </c>
      <c r="G147" s="15" t="s">
        <v>193</v>
      </c>
      <c r="H147" s="15">
        <v>0</v>
      </c>
      <c r="I147" s="15" t="s">
        <v>101</v>
      </c>
      <c r="J147" s="15">
        <v>0</v>
      </c>
      <c r="K147" s="15">
        <v>0</v>
      </c>
      <c r="L147" s="15" t="s">
        <v>30</v>
      </c>
      <c r="M147" s="15">
        <v>2</v>
      </c>
      <c r="N147" s="15" t="s">
        <v>31</v>
      </c>
      <c r="O147" s="15">
        <v>34084</v>
      </c>
      <c r="P147" s="15" t="s">
        <v>27</v>
      </c>
      <c r="Q147" s="15" t="s">
        <v>27</v>
      </c>
      <c r="R147" s="15" t="s">
        <v>32</v>
      </c>
      <c r="S147" s="15">
        <v>240061</v>
      </c>
      <c r="T147" s="15" t="s">
        <v>66</v>
      </c>
      <c r="U147" s="15" t="s">
        <v>67</v>
      </c>
      <c r="V147" s="15">
        <v>78</v>
      </c>
      <c r="W147" s="15" t="s">
        <v>35</v>
      </c>
      <c r="X147" s="15">
        <v>78</v>
      </c>
      <c r="Y147" s="15" t="s">
        <v>35</v>
      </c>
      <c r="Z147" s="15">
        <v>78</v>
      </c>
      <c r="AA147" s="15" t="s">
        <v>35</v>
      </c>
      <c r="AB147" s="15">
        <v>78</v>
      </c>
      <c r="AC147" s="15" t="s">
        <v>35</v>
      </c>
      <c r="AD147" s="15">
        <f>IF(N147="ZM  ",V147-Z147,X147-Z147)</f>
        <v>0</v>
      </c>
      <c r="AE147" s="22">
        <f t="shared" ca="1" si="10"/>
        <v>0</v>
      </c>
      <c r="AF147" s="22">
        <f t="shared" ca="1" si="11"/>
        <v>11</v>
      </c>
      <c r="AG147" s="22">
        <f t="shared" ca="1" si="12"/>
        <v>0</v>
      </c>
      <c r="AH147" s="15" t="str">
        <f t="shared" ca="1" si="13"/>
        <v>ok</v>
      </c>
      <c r="AI147" s="8">
        <f ca="1">IF(AH147="ok",0,IF(AND(AH147="erreur clé ZSNC",A147="ZSNC"),0,1))</f>
        <v>0</v>
      </c>
      <c r="AJ147" s="9">
        <f>IF(AND(A147="ZSNC",N147="ZM  ",H147=0),0,IF(AND(A147="    ",N147="ZM  ",H147=0),0,IF(AND(A147="ZSNC",N147="ZL  ",H147=99.9),0,IF(AND(A147="    ",N147="ZL  ",H147=0),0,1))))</f>
        <v>0</v>
      </c>
      <c r="AK147" s="9">
        <f>IF(AND(A147="ZSNC",N147="ZM  ",L147="          "),0,IF(AND(A147="    ",N147="ZM  ",L147="          "),0,IF(AND(A147="ZSNC",N147="ZL  ",L147=1),0,IF(AND(A147="    ",N147="ZL  ",L147=2),0,1))))</f>
        <v>0</v>
      </c>
      <c r="AL147" s="9">
        <f>IF(AND(N147="ZM  ",J147+K147=0),0,IF(AND(N147="ZL  ",J147-K147=0),0,1))</f>
        <v>0</v>
      </c>
      <c r="AM147" s="10">
        <f>IF(AND(N147="ZM  ",J147+K147=0),0,IF(AND(A147="ZSNC",N147="ZL  ",J147&lt;=56,K147&lt;=56),0,IF(AND(A147="    ",N147="ZL  ",J147=150,K147=150),0,1)))</f>
        <v>0</v>
      </c>
      <c r="AN147" s="6">
        <f ca="1">IF(F147="S   ",0,(SUM(AI147:AM147)))</f>
        <v>0</v>
      </c>
      <c r="AP147" s="11">
        <f>IF(AND(N147="ZM  ",H147=0),0,IF(AND(A147="    ",N147="ZL  ",H147=0),0,IF(AND(A147="ZSNC",N147="ZL  ",H147=99.9),0,1)))</f>
        <v>0</v>
      </c>
      <c r="AQ147" s="12">
        <f>IF(AND(N147="ZM  ",L147="          "),0,IF(AND(A147="ZSNC",N147="ZL  ",L147=2),0,IF(AND(A147="    ",N147="ZL  ",L147=1),0,1)))</f>
        <v>0</v>
      </c>
      <c r="AR147" s="12">
        <f>IF(AND(N147="ZM  ",J147+K147=0),0,IF(AND(N147="ZL  ",J147-K147=0),0,1))</f>
        <v>0</v>
      </c>
      <c r="AS147" s="13">
        <f>IF(AND(N147="ZM  ",J147+K147=0),0,IF(AND(A147="ZSNC",N147="ZL  ",J147&lt;=56,K147&lt;=56),0,IF(AND(A147="    ",N147="ZL  ",J147=150,K147=150),0,1)))</f>
        <v>0</v>
      </c>
      <c r="AT147" s="6">
        <f>IF(F147="S   ",0,SUM(AP147:AS147))</f>
        <v>0</v>
      </c>
      <c r="AU147" s="7">
        <f t="shared" ca="1" si="14"/>
        <v>0</v>
      </c>
    </row>
    <row r="148" spans="1:47" x14ac:dyDescent="0.25">
      <c r="A148" s="15" t="s">
        <v>347</v>
      </c>
      <c r="B148" s="15">
        <v>4600002765</v>
      </c>
      <c r="C148" s="15">
        <v>20</v>
      </c>
      <c r="D148" s="17">
        <v>39836</v>
      </c>
      <c r="E148" s="17">
        <v>40712</v>
      </c>
      <c r="F148" s="18" t="s">
        <v>347</v>
      </c>
      <c r="G148" s="15" t="s">
        <v>194</v>
      </c>
      <c r="H148" s="15">
        <v>0</v>
      </c>
      <c r="I148" s="15" t="s">
        <v>101</v>
      </c>
      <c r="J148" s="15">
        <v>0</v>
      </c>
      <c r="K148" s="15">
        <v>0</v>
      </c>
      <c r="L148" s="15" t="s">
        <v>30</v>
      </c>
      <c r="M148" s="15">
        <v>2</v>
      </c>
      <c r="N148" s="15" t="s">
        <v>31</v>
      </c>
      <c r="O148" s="15">
        <v>34084</v>
      </c>
      <c r="P148" s="15" t="s">
        <v>27</v>
      </c>
      <c r="Q148" s="15" t="s">
        <v>27</v>
      </c>
      <c r="R148" s="15" t="s">
        <v>32</v>
      </c>
      <c r="S148" s="15">
        <v>240061</v>
      </c>
      <c r="T148" s="15" t="s">
        <v>66</v>
      </c>
      <c r="U148" s="15" t="s">
        <v>67</v>
      </c>
      <c r="V148" s="15">
        <v>53</v>
      </c>
      <c r="W148" s="15" t="s">
        <v>35</v>
      </c>
      <c r="X148" s="15">
        <v>53</v>
      </c>
      <c r="Y148" s="15" t="s">
        <v>35</v>
      </c>
      <c r="Z148" s="15">
        <v>53</v>
      </c>
      <c r="AA148" s="15" t="s">
        <v>35</v>
      </c>
      <c r="AB148" s="15">
        <v>53</v>
      </c>
      <c r="AC148" s="15" t="s">
        <v>35</v>
      </c>
      <c r="AD148" s="15">
        <f>IF(N148="ZM  ",V148-Z148,X148-Z148)</f>
        <v>0</v>
      </c>
      <c r="AE148" s="22">
        <f t="shared" ca="1" si="10"/>
        <v>0</v>
      </c>
      <c r="AF148" s="22">
        <f t="shared" ca="1" si="11"/>
        <v>11</v>
      </c>
      <c r="AG148" s="22">
        <f t="shared" ca="1" si="12"/>
        <v>0</v>
      </c>
      <c r="AH148" s="15" t="str">
        <f t="shared" ca="1" si="13"/>
        <v>ok</v>
      </c>
      <c r="AI148" s="8">
        <f ca="1">IF(AH148="ok",0,IF(AND(AH148="erreur clé ZSNC",A148="ZSNC"),0,1))</f>
        <v>0</v>
      </c>
      <c r="AJ148" s="9">
        <f>IF(AND(A148="ZSNC",N148="ZM  ",H148=0),0,IF(AND(A148="    ",N148="ZM  ",H148=0),0,IF(AND(A148="ZSNC",N148="ZL  ",H148=99.9),0,IF(AND(A148="    ",N148="ZL  ",H148=0),0,1))))</f>
        <v>0</v>
      </c>
      <c r="AK148" s="9">
        <f>IF(AND(A148="ZSNC",N148="ZM  ",L148="          "),0,IF(AND(A148="    ",N148="ZM  ",L148="          "),0,IF(AND(A148="ZSNC",N148="ZL  ",L148=1),0,IF(AND(A148="    ",N148="ZL  ",L148=2),0,1))))</f>
        <v>0</v>
      </c>
      <c r="AL148" s="9">
        <f>IF(AND(N148="ZM  ",J148+K148=0),0,IF(AND(N148="ZL  ",J148-K148=0),0,1))</f>
        <v>0</v>
      </c>
      <c r="AM148" s="10">
        <f>IF(AND(N148="ZM  ",J148+K148=0),0,IF(AND(A148="ZSNC",N148="ZL  ",J148&lt;=56,K148&lt;=56),0,IF(AND(A148="    ",N148="ZL  ",J148=150,K148=150),0,1)))</f>
        <v>0</v>
      </c>
      <c r="AN148" s="6">
        <f ca="1">IF(F148="S   ",0,(SUM(AI148:AM148)))</f>
        <v>0</v>
      </c>
      <c r="AP148" s="11">
        <f>IF(AND(N148="ZM  ",H148=0),0,IF(AND(A148="    ",N148="ZL  ",H148=0),0,IF(AND(A148="ZSNC",N148="ZL  ",H148=99.9),0,1)))</f>
        <v>0</v>
      </c>
      <c r="AQ148" s="12">
        <f>IF(AND(N148="ZM  ",L148="          "),0,IF(AND(A148="ZSNC",N148="ZL  ",L148=2),0,IF(AND(A148="    ",N148="ZL  ",L148=1),0,1)))</f>
        <v>0</v>
      </c>
      <c r="AR148" s="12">
        <f>IF(AND(N148="ZM  ",J148+K148=0),0,IF(AND(N148="ZL  ",J148-K148=0),0,1))</f>
        <v>0</v>
      </c>
      <c r="AS148" s="13">
        <f>IF(AND(N148="ZM  ",J148+K148=0),0,IF(AND(A148="ZSNC",N148="ZL  ",J148&lt;=56,K148&lt;=56),0,IF(AND(A148="    ",N148="ZL  ",J148=150,K148=150),0,1)))</f>
        <v>0</v>
      </c>
      <c r="AT148" s="6">
        <f>IF(F148="S   ",0,SUM(AP148:AS148))</f>
        <v>0</v>
      </c>
      <c r="AU148" s="7">
        <f t="shared" ca="1" si="14"/>
        <v>0</v>
      </c>
    </row>
    <row r="149" spans="1:47" x14ac:dyDescent="0.25">
      <c r="A149" s="15" t="s">
        <v>347</v>
      </c>
      <c r="B149" s="15">
        <v>4600002765</v>
      </c>
      <c r="C149" s="15">
        <v>30</v>
      </c>
      <c r="D149" s="17">
        <v>39836</v>
      </c>
      <c r="E149" s="17">
        <v>40518</v>
      </c>
      <c r="F149" s="18" t="s">
        <v>347</v>
      </c>
      <c r="G149" s="15" t="s">
        <v>195</v>
      </c>
      <c r="H149" s="15">
        <v>0</v>
      </c>
      <c r="I149" s="15" t="s">
        <v>101</v>
      </c>
      <c r="J149" s="15">
        <v>0</v>
      </c>
      <c r="K149" s="15">
        <v>0</v>
      </c>
      <c r="L149" s="15" t="s">
        <v>30</v>
      </c>
      <c r="M149" s="15">
        <v>2</v>
      </c>
      <c r="N149" s="15" t="s">
        <v>31</v>
      </c>
      <c r="O149" s="15">
        <v>34084</v>
      </c>
      <c r="P149" s="15" t="s">
        <v>27</v>
      </c>
      <c r="Q149" s="15" t="s">
        <v>27</v>
      </c>
      <c r="R149" s="15" t="s">
        <v>32</v>
      </c>
      <c r="S149" s="15">
        <v>240061</v>
      </c>
      <c r="T149" s="15" t="s">
        <v>66</v>
      </c>
      <c r="U149" s="15" t="s">
        <v>67</v>
      </c>
      <c r="V149" s="15">
        <v>52</v>
      </c>
      <c r="W149" s="15" t="s">
        <v>35</v>
      </c>
      <c r="X149" s="15">
        <v>52</v>
      </c>
      <c r="Y149" s="15" t="s">
        <v>35</v>
      </c>
      <c r="Z149" s="15">
        <v>52</v>
      </c>
      <c r="AA149" s="15" t="s">
        <v>35</v>
      </c>
      <c r="AB149" s="15">
        <v>52</v>
      </c>
      <c r="AC149" s="15" t="s">
        <v>35</v>
      </c>
      <c r="AD149" s="15">
        <f>IF(N149="ZM  ",V149-Z149,X149-Z149)</f>
        <v>0</v>
      </c>
      <c r="AE149" s="22">
        <f t="shared" ca="1" si="10"/>
        <v>0</v>
      </c>
      <c r="AF149" s="22">
        <f t="shared" ca="1" si="11"/>
        <v>11</v>
      </c>
      <c r="AG149" s="22">
        <f t="shared" ca="1" si="12"/>
        <v>0</v>
      </c>
      <c r="AH149" s="15" t="str">
        <f t="shared" ca="1" si="13"/>
        <v>ok</v>
      </c>
      <c r="AI149" s="8">
        <f ca="1">IF(AH149="ok",0,IF(AND(AH149="erreur clé ZSNC",A149="ZSNC"),0,1))</f>
        <v>0</v>
      </c>
      <c r="AJ149" s="9">
        <f>IF(AND(A149="ZSNC",N149="ZM  ",H149=0),0,IF(AND(A149="    ",N149="ZM  ",H149=0),0,IF(AND(A149="ZSNC",N149="ZL  ",H149=99.9),0,IF(AND(A149="    ",N149="ZL  ",H149=0),0,1))))</f>
        <v>0</v>
      </c>
      <c r="AK149" s="9">
        <f>IF(AND(A149="ZSNC",N149="ZM  ",L149="          "),0,IF(AND(A149="    ",N149="ZM  ",L149="          "),0,IF(AND(A149="ZSNC",N149="ZL  ",L149=1),0,IF(AND(A149="    ",N149="ZL  ",L149=2),0,1))))</f>
        <v>0</v>
      </c>
      <c r="AL149" s="9">
        <f>IF(AND(N149="ZM  ",J149+K149=0),0,IF(AND(N149="ZL  ",J149-K149=0),0,1))</f>
        <v>0</v>
      </c>
      <c r="AM149" s="10">
        <f>IF(AND(N149="ZM  ",J149+K149=0),0,IF(AND(A149="ZSNC",N149="ZL  ",J149&lt;=56,K149&lt;=56),0,IF(AND(A149="    ",N149="ZL  ",J149=150,K149=150),0,1)))</f>
        <v>0</v>
      </c>
      <c r="AN149" s="6">
        <f ca="1">IF(F149="S   ",0,(SUM(AI149:AM149)))</f>
        <v>0</v>
      </c>
      <c r="AP149" s="11">
        <f>IF(AND(N149="ZM  ",H149=0),0,IF(AND(A149="    ",N149="ZL  ",H149=0),0,IF(AND(A149="ZSNC",N149="ZL  ",H149=99.9),0,1)))</f>
        <v>0</v>
      </c>
      <c r="AQ149" s="12">
        <f>IF(AND(N149="ZM  ",L149="          "),0,IF(AND(A149="ZSNC",N149="ZL  ",L149=2),0,IF(AND(A149="    ",N149="ZL  ",L149=1),0,1)))</f>
        <v>0</v>
      </c>
      <c r="AR149" s="12">
        <f>IF(AND(N149="ZM  ",J149+K149=0),0,IF(AND(N149="ZL  ",J149-K149=0),0,1))</f>
        <v>0</v>
      </c>
      <c r="AS149" s="13">
        <f>IF(AND(N149="ZM  ",J149+K149=0),0,IF(AND(A149="ZSNC",N149="ZL  ",J149&lt;=56,K149&lt;=56),0,IF(AND(A149="    ",N149="ZL  ",J149=150,K149=150),0,1)))</f>
        <v>0</v>
      </c>
      <c r="AT149" s="6">
        <f>IF(F149="S   ",0,SUM(AP149:AS149))</f>
        <v>0</v>
      </c>
      <c r="AU149" s="7">
        <f t="shared" ca="1" si="14"/>
        <v>0</v>
      </c>
    </row>
    <row r="150" spans="1:47" x14ac:dyDescent="0.25">
      <c r="A150" s="15" t="s">
        <v>347</v>
      </c>
      <c r="B150" s="15">
        <v>4600002765</v>
      </c>
      <c r="C150" s="15">
        <v>40</v>
      </c>
      <c r="D150" s="17">
        <v>39836</v>
      </c>
      <c r="E150" s="17">
        <v>40518</v>
      </c>
      <c r="F150" s="18" t="s">
        <v>347</v>
      </c>
      <c r="G150" s="15" t="s">
        <v>196</v>
      </c>
      <c r="H150" s="15">
        <v>0</v>
      </c>
      <c r="I150" s="15" t="s">
        <v>101</v>
      </c>
      <c r="J150" s="15">
        <v>0</v>
      </c>
      <c r="K150" s="15">
        <v>0</v>
      </c>
      <c r="L150" s="15" t="s">
        <v>30</v>
      </c>
      <c r="M150" s="15">
        <v>2</v>
      </c>
      <c r="N150" s="15" t="s">
        <v>31</v>
      </c>
      <c r="O150" s="15">
        <v>34084</v>
      </c>
      <c r="P150" s="15" t="s">
        <v>27</v>
      </c>
      <c r="Q150" s="15" t="s">
        <v>27</v>
      </c>
      <c r="R150" s="15" t="s">
        <v>32</v>
      </c>
      <c r="S150" s="15">
        <v>240061</v>
      </c>
      <c r="T150" s="15" t="s">
        <v>66</v>
      </c>
      <c r="U150" s="15" t="s">
        <v>67</v>
      </c>
      <c r="V150" s="15">
        <v>52</v>
      </c>
      <c r="W150" s="15" t="s">
        <v>35</v>
      </c>
      <c r="X150" s="15">
        <v>52</v>
      </c>
      <c r="Y150" s="15" t="s">
        <v>35</v>
      </c>
      <c r="Z150" s="15">
        <v>52</v>
      </c>
      <c r="AA150" s="15" t="s">
        <v>35</v>
      </c>
      <c r="AB150" s="15">
        <v>52</v>
      </c>
      <c r="AC150" s="15" t="s">
        <v>35</v>
      </c>
      <c r="AD150" s="15">
        <f>IF(N150="ZM  ",V150-Z150,X150-Z150)</f>
        <v>0</v>
      </c>
      <c r="AE150" s="22">
        <f t="shared" ca="1" si="10"/>
        <v>0</v>
      </c>
      <c r="AF150" s="22">
        <f t="shared" ca="1" si="11"/>
        <v>11</v>
      </c>
      <c r="AG150" s="22">
        <f t="shared" ca="1" si="12"/>
        <v>0</v>
      </c>
      <c r="AH150" s="15" t="str">
        <f t="shared" ca="1" si="13"/>
        <v>ok</v>
      </c>
      <c r="AI150" s="8">
        <f ca="1">IF(AH150="ok",0,IF(AND(AH150="erreur clé ZSNC",A150="ZSNC"),0,1))</f>
        <v>0</v>
      </c>
      <c r="AJ150" s="9">
        <f>IF(AND(A150="ZSNC",N150="ZM  ",H150=0),0,IF(AND(A150="    ",N150="ZM  ",H150=0),0,IF(AND(A150="ZSNC",N150="ZL  ",H150=99.9),0,IF(AND(A150="    ",N150="ZL  ",H150=0),0,1))))</f>
        <v>0</v>
      </c>
      <c r="AK150" s="9">
        <f>IF(AND(A150="ZSNC",N150="ZM  ",L150="          "),0,IF(AND(A150="    ",N150="ZM  ",L150="          "),0,IF(AND(A150="ZSNC",N150="ZL  ",L150=1),0,IF(AND(A150="    ",N150="ZL  ",L150=2),0,1))))</f>
        <v>0</v>
      </c>
      <c r="AL150" s="9">
        <f>IF(AND(N150="ZM  ",J150+K150=0),0,IF(AND(N150="ZL  ",J150-K150=0),0,1))</f>
        <v>0</v>
      </c>
      <c r="AM150" s="10">
        <f>IF(AND(N150="ZM  ",J150+K150=0),0,IF(AND(A150="ZSNC",N150="ZL  ",J150&lt;=56,K150&lt;=56),0,IF(AND(A150="    ",N150="ZL  ",J150=150,K150=150),0,1)))</f>
        <v>0</v>
      </c>
      <c r="AN150" s="6">
        <f ca="1">IF(F150="S   ",0,(SUM(AI150:AM150)))</f>
        <v>0</v>
      </c>
      <c r="AP150" s="11">
        <f>IF(AND(N150="ZM  ",H150=0),0,IF(AND(A150="    ",N150="ZL  ",H150=0),0,IF(AND(A150="ZSNC",N150="ZL  ",H150=99.9),0,1)))</f>
        <v>0</v>
      </c>
      <c r="AQ150" s="12">
        <f>IF(AND(N150="ZM  ",L150="          "),0,IF(AND(A150="ZSNC",N150="ZL  ",L150=2),0,IF(AND(A150="    ",N150="ZL  ",L150=1),0,1)))</f>
        <v>0</v>
      </c>
      <c r="AR150" s="12">
        <f>IF(AND(N150="ZM  ",J150+K150=0),0,IF(AND(N150="ZL  ",J150-K150=0),0,1))</f>
        <v>0</v>
      </c>
      <c r="AS150" s="13">
        <f>IF(AND(N150="ZM  ",J150+K150=0),0,IF(AND(A150="ZSNC",N150="ZL  ",J150&lt;=56,K150&lt;=56),0,IF(AND(A150="    ",N150="ZL  ",J150=150,K150=150),0,1)))</f>
        <v>0</v>
      </c>
      <c r="AT150" s="6">
        <f>IF(F150="S   ",0,SUM(AP150:AS150))</f>
        <v>0</v>
      </c>
      <c r="AU150" s="7">
        <f t="shared" ca="1" si="14"/>
        <v>0</v>
      </c>
    </row>
    <row r="151" spans="1:47" x14ac:dyDescent="0.25">
      <c r="A151" s="15" t="s">
        <v>347</v>
      </c>
      <c r="B151" s="15">
        <v>4600002765</v>
      </c>
      <c r="C151" s="15">
        <v>50</v>
      </c>
      <c r="D151" s="17">
        <v>39836</v>
      </c>
      <c r="E151" s="17">
        <v>40712</v>
      </c>
      <c r="F151" s="18" t="s">
        <v>347</v>
      </c>
      <c r="G151" s="15" t="s">
        <v>197</v>
      </c>
      <c r="H151" s="15">
        <v>0</v>
      </c>
      <c r="I151" s="15" t="s">
        <v>101</v>
      </c>
      <c r="J151" s="15">
        <v>0</v>
      </c>
      <c r="K151" s="15">
        <v>0</v>
      </c>
      <c r="L151" s="15" t="s">
        <v>30</v>
      </c>
      <c r="M151" s="15">
        <v>2</v>
      </c>
      <c r="N151" s="15" t="s">
        <v>31</v>
      </c>
      <c r="O151" s="15">
        <v>34084</v>
      </c>
      <c r="P151" s="15" t="s">
        <v>27</v>
      </c>
      <c r="Q151" s="15" t="s">
        <v>27</v>
      </c>
      <c r="R151" s="15" t="s">
        <v>32</v>
      </c>
      <c r="S151" s="15">
        <v>240061</v>
      </c>
      <c r="T151" s="15" t="s">
        <v>66</v>
      </c>
      <c r="U151" s="15" t="s">
        <v>67</v>
      </c>
      <c r="V151" s="15">
        <v>53</v>
      </c>
      <c r="W151" s="15" t="s">
        <v>35</v>
      </c>
      <c r="X151" s="15">
        <v>53</v>
      </c>
      <c r="Y151" s="15" t="s">
        <v>35</v>
      </c>
      <c r="Z151" s="15">
        <v>53</v>
      </c>
      <c r="AA151" s="15" t="s">
        <v>35</v>
      </c>
      <c r="AB151" s="15">
        <v>53</v>
      </c>
      <c r="AC151" s="15" t="s">
        <v>35</v>
      </c>
      <c r="AD151" s="15">
        <f>IF(N151="ZM  ",V151-Z151,X151-Z151)</f>
        <v>0</v>
      </c>
      <c r="AE151" s="22">
        <f t="shared" ca="1" si="10"/>
        <v>0</v>
      </c>
      <c r="AF151" s="22">
        <f t="shared" ca="1" si="11"/>
        <v>11</v>
      </c>
      <c r="AG151" s="22">
        <f t="shared" ca="1" si="12"/>
        <v>0</v>
      </c>
      <c r="AH151" s="15" t="str">
        <f t="shared" ca="1" si="13"/>
        <v>ok</v>
      </c>
      <c r="AI151" s="8">
        <f ca="1">IF(AH151="ok",0,IF(AND(AH151="erreur clé ZSNC",A151="ZSNC"),0,1))</f>
        <v>0</v>
      </c>
      <c r="AJ151" s="9">
        <f>IF(AND(A151="ZSNC",N151="ZM  ",H151=0),0,IF(AND(A151="    ",N151="ZM  ",H151=0),0,IF(AND(A151="ZSNC",N151="ZL  ",H151=99.9),0,IF(AND(A151="    ",N151="ZL  ",H151=0),0,1))))</f>
        <v>0</v>
      </c>
      <c r="AK151" s="9">
        <f>IF(AND(A151="ZSNC",N151="ZM  ",L151="          "),0,IF(AND(A151="    ",N151="ZM  ",L151="          "),0,IF(AND(A151="ZSNC",N151="ZL  ",L151=1),0,IF(AND(A151="    ",N151="ZL  ",L151=2),0,1))))</f>
        <v>0</v>
      </c>
      <c r="AL151" s="9">
        <f>IF(AND(N151="ZM  ",J151+K151=0),0,IF(AND(N151="ZL  ",J151-K151=0),0,1))</f>
        <v>0</v>
      </c>
      <c r="AM151" s="10">
        <f>IF(AND(N151="ZM  ",J151+K151=0),0,IF(AND(A151="ZSNC",N151="ZL  ",J151&lt;=56,K151&lt;=56),0,IF(AND(A151="    ",N151="ZL  ",J151=150,K151=150),0,1)))</f>
        <v>0</v>
      </c>
      <c r="AN151" s="6">
        <f ca="1">IF(F151="S   ",0,(SUM(AI151:AM151)))</f>
        <v>0</v>
      </c>
      <c r="AP151" s="11">
        <f>IF(AND(N151="ZM  ",H151=0),0,IF(AND(A151="    ",N151="ZL  ",H151=0),0,IF(AND(A151="ZSNC",N151="ZL  ",H151=99.9),0,1)))</f>
        <v>0</v>
      </c>
      <c r="AQ151" s="12">
        <f>IF(AND(N151="ZM  ",L151="          "),0,IF(AND(A151="ZSNC",N151="ZL  ",L151=2),0,IF(AND(A151="    ",N151="ZL  ",L151=1),0,1)))</f>
        <v>0</v>
      </c>
      <c r="AR151" s="12">
        <f>IF(AND(N151="ZM  ",J151+K151=0),0,IF(AND(N151="ZL  ",J151-K151=0),0,1))</f>
        <v>0</v>
      </c>
      <c r="AS151" s="13">
        <f>IF(AND(N151="ZM  ",J151+K151=0),0,IF(AND(A151="ZSNC",N151="ZL  ",J151&lt;=56,K151&lt;=56),0,IF(AND(A151="    ",N151="ZL  ",J151=150,K151=150),0,1)))</f>
        <v>0</v>
      </c>
      <c r="AT151" s="6">
        <f>IF(F151="S   ",0,SUM(AP151:AS151))</f>
        <v>0</v>
      </c>
      <c r="AU151" s="7">
        <f t="shared" ca="1" si="14"/>
        <v>0</v>
      </c>
    </row>
    <row r="152" spans="1:47" x14ac:dyDescent="0.25">
      <c r="A152" s="15" t="s">
        <v>347</v>
      </c>
      <c r="B152" s="15">
        <v>4600002765</v>
      </c>
      <c r="C152" s="15">
        <v>60</v>
      </c>
      <c r="D152" s="17">
        <v>39836</v>
      </c>
      <c r="E152" s="17">
        <v>40518</v>
      </c>
      <c r="F152" s="18" t="s">
        <v>347</v>
      </c>
      <c r="G152" s="15" t="s">
        <v>198</v>
      </c>
      <c r="H152" s="15">
        <v>0</v>
      </c>
      <c r="I152" s="15" t="s">
        <v>101</v>
      </c>
      <c r="J152" s="15">
        <v>0</v>
      </c>
      <c r="K152" s="15">
        <v>0</v>
      </c>
      <c r="L152" s="15" t="s">
        <v>30</v>
      </c>
      <c r="M152" s="15">
        <v>2</v>
      </c>
      <c r="N152" s="15" t="s">
        <v>31</v>
      </c>
      <c r="O152" s="15">
        <v>34084</v>
      </c>
      <c r="P152" s="15" t="s">
        <v>27</v>
      </c>
      <c r="Q152" s="15" t="s">
        <v>27</v>
      </c>
      <c r="R152" s="15" t="s">
        <v>32</v>
      </c>
      <c r="S152" s="15">
        <v>240061</v>
      </c>
      <c r="T152" s="15" t="s">
        <v>66</v>
      </c>
      <c r="U152" s="15" t="s">
        <v>67</v>
      </c>
      <c r="V152" s="15">
        <v>104</v>
      </c>
      <c r="W152" s="15" t="s">
        <v>35</v>
      </c>
      <c r="X152" s="15">
        <v>112</v>
      </c>
      <c r="Y152" s="15" t="s">
        <v>35</v>
      </c>
      <c r="Z152" s="15">
        <v>108</v>
      </c>
      <c r="AA152" s="15" t="s">
        <v>35</v>
      </c>
      <c r="AB152" s="15">
        <v>108</v>
      </c>
      <c r="AC152" s="15" t="s">
        <v>35</v>
      </c>
      <c r="AD152" s="15">
        <f>IF(N152="ZM  ",V152-Z152,X152-Z152)</f>
        <v>-4</v>
      </c>
      <c r="AE152" s="22">
        <f t="shared" ca="1" si="10"/>
        <v>0</v>
      </c>
      <c r="AF152" s="22">
        <f t="shared" ca="1" si="11"/>
        <v>11</v>
      </c>
      <c r="AG152" s="22">
        <f t="shared" ca="1" si="12"/>
        <v>0</v>
      </c>
      <c r="AH152" s="15" t="str">
        <f t="shared" ca="1" si="13"/>
        <v>ok</v>
      </c>
      <c r="AI152" s="8">
        <f ca="1">IF(AH152="ok",0,IF(AND(AH152="erreur clé ZSNC",A152="ZSNC"),0,1))</f>
        <v>0</v>
      </c>
      <c r="AJ152" s="9">
        <f>IF(AND(A152="ZSNC",N152="ZM  ",H152=0),0,IF(AND(A152="    ",N152="ZM  ",H152=0),0,IF(AND(A152="ZSNC",N152="ZL  ",H152=99.9),0,IF(AND(A152="    ",N152="ZL  ",H152=0),0,1))))</f>
        <v>0</v>
      </c>
      <c r="AK152" s="9">
        <f>IF(AND(A152="ZSNC",N152="ZM  ",L152="          "),0,IF(AND(A152="    ",N152="ZM  ",L152="          "),0,IF(AND(A152="ZSNC",N152="ZL  ",L152=1),0,IF(AND(A152="    ",N152="ZL  ",L152=2),0,1))))</f>
        <v>0</v>
      </c>
      <c r="AL152" s="9">
        <f>IF(AND(N152="ZM  ",J152+K152=0),0,IF(AND(N152="ZL  ",J152-K152=0),0,1))</f>
        <v>0</v>
      </c>
      <c r="AM152" s="10">
        <f>IF(AND(N152="ZM  ",J152+K152=0),0,IF(AND(A152="ZSNC",N152="ZL  ",J152&lt;=56,K152&lt;=56),0,IF(AND(A152="    ",N152="ZL  ",J152=150,K152=150),0,1)))</f>
        <v>0</v>
      </c>
      <c r="AN152" s="6">
        <f ca="1">IF(F152="S   ",0,(SUM(AI152:AM152)))</f>
        <v>0</v>
      </c>
      <c r="AP152" s="11">
        <f>IF(AND(N152="ZM  ",H152=0),0,IF(AND(A152="    ",N152="ZL  ",H152=0),0,IF(AND(A152="ZSNC",N152="ZL  ",H152=99.9),0,1)))</f>
        <v>0</v>
      </c>
      <c r="AQ152" s="12">
        <f>IF(AND(N152="ZM  ",L152="          "),0,IF(AND(A152="ZSNC",N152="ZL  ",L152=2),0,IF(AND(A152="    ",N152="ZL  ",L152=1),0,1)))</f>
        <v>0</v>
      </c>
      <c r="AR152" s="12">
        <f>IF(AND(N152="ZM  ",J152+K152=0),0,IF(AND(N152="ZL  ",J152-K152=0),0,1))</f>
        <v>0</v>
      </c>
      <c r="AS152" s="13">
        <f>IF(AND(N152="ZM  ",J152+K152=0),0,IF(AND(A152="ZSNC",N152="ZL  ",J152&lt;=56,K152&lt;=56),0,IF(AND(A152="    ",N152="ZL  ",J152=150,K152=150),0,1)))</f>
        <v>0</v>
      </c>
      <c r="AT152" s="6">
        <f>IF(F152="S   ",0,SUM(AP152:AS152))</f>
        <v>0</v>
      </c>
      <c r="AU152" s="7">
        <f t="shared" ca="1" si="14"/>
        <v>0</v>
      </c>
    </row>
    <row r="153" spans="1:47" x14ac:dyDescent="0.25">
      <c r="A153" s="15" t="s">
        <v>347</v>
      </c>
      <c r="B153" s="15">
        <v>4600002765</v>
      </c>
      <c r="C153" s="15">
        <v>70</v>
      </c>
      <c r="D153" s="17">
        <v>39836</v>
      </c>
      <c r="E153" s="17">
        <v>40518</v>
      </c>
      <c r="F153" s="18" t="s">
        <v>347</v>
      </c>
      <c r="G153" s="15" t="s">
        <v>199</v>
      </c>
      <c r="H153" s="15">
        <v>0</v>
      </c>
      <c r="I153" s="15" t="s">
        <v>101</v>
      </c>
      <c r="J153" s="15">
        <v>0</v>
      </c>
      <c r="K153" s="15">
        <v>0</v>
      </c>
      <c r="L153" s="15" t="s">
        <v>30</v>
      </c>
      <c r="M153" s="15">
        <v>2</v>
      </c>
      <c r="N153" s="15" t="s">
        <v>31</v>
      </c>
      <c r="O153" s="15">
        <v>34084</v>
      </c>
      <c r="P153" s="15" t="s">
        <v>27</v>
      </c>
      <c r="Q153" s="15" t="s">
        <v>27</v>
      </c>
      <c r="R153" s="15" t="s">
        <v>32</v>
      </c>
      <c r="S153" s="15">
        <v>240061</v>
      </c>
      <c r="T153" s="15" t="s">
        <v>66</v>
      </c>
      <c r="U153" s="15" t="s">
        <v>67</v>
      </c>
      <c r="V153" s="15">
        <v>78</v>
      </c>
      <c r="W153" s="15" t="s">
        <v>35</v>
      </c>
      <c r="X153" s="15">
        <v>78</v>
      </c>
      <c r="Y153" s="15" t="s">
        <v>35</v>
      </c>
      <c r="Z153" s="15">
        <v>78</v>
      </c>
      <c r="AA153" s="15" t="s">
        <v>35</v>
      </c>
      <c r="AB153" s="15">
        <v>78</v>
      </c>
      <c r="AC153" s="15" t="s">
        <v>35</v>
      </c>
      <c r="AD153" s="15">
        <f>IF(N153="ZM  ",V153-Z153,X153-Z153)</f>
        <v>0</v>
      </c>
      <c r="AE153" s="22">
        <f t="shared" ca="1" si="10"/>
        <v>0</v>
      </c>
      <c r="AF153" s="22">
        <f t="shared" ca="1" si="11"/>
        <v>11</v>
      </c>
      <c r="AG153" s="22">
        <f t="shared" ca="1" si="12"/>
        <v>0</v>
      </c>
      <c r="AH153" s="15" t="str">
        <f t="shared" ca="1" si="13"/>
        <v>ok</v>
      </c>
      <c r="AI153" s="8">
        <f ca="1">IF(AH153="ok",0,IF(AND(AH153="erreur clé ZSNC",A153="ZSNC"),0,1))</f>
        <v>0</v>
      </c>
      <c r="AJ153" s="9">
        <f>IF(AND(A153="ZSNC",N153="ZM  ",H153=0),0,IF(AND(A153="    ",N153="ZM  ",H153=0),0,IF(AND(A153="ZSNC",N153="ZL  ",H153=99.9),0,IF(AND(A153="    ",N153="ZL  ",H153=0),0,1))))</f>
        <v>0</v>
      </c>
      <c r="AK153" s="9">
        <f>IF(AND(A153="ZSNC",N153="ZM  ",L153="          "),0,IF(AND(A153="    ",N153="ZM  ",L153="          "),0,IF(AND(A153="ZSNC",N153="ZL  ",L153=1),0,IF(AND(A153="    ",N153="ZL  ",L153=2),0,1))))</f>
        <v>0</v>
      </c>
      <c r="AL153" s="9">
        <f>IF(AND(N153="ZM  ",J153+K153=0),0,IF(AND(N153="ZL  ",J153-K153=0),0,1))</f>
        <v>0</v>
      </c>
      <c r="AM153" s="10">
        <f>IF(AND(N153="ZM  ",J153+K153=0),0,IF(AND(A153="ZSNC",N153="ZL  ",J153&lt;=56,K153&lt;=56),0,IF(AND(A153="    ",N153="ZL  ",J153=150,K153=150),0,1)))</f>
        <v>0</v>
      </c>
      <c r="AN153" s="6">
        <f ca="1">IF(F153="S   ",0,(SUM(AI153:AM153)))</f>
        <v>0</v>
      </c>
      <c r="AP153" s="11">
        <f>IF(AND(N153="ZM  ",H153=0),0,IF(AND(A153="    ",N153="ZL  ",H153=0),0,IF(AND(A153="ZSNC",N153="ZL  ",H153=99.9),0,1)))</f>
        <v>0</v>
      </c>
      <c r="AQ153" s="12">
        <f>IF(AND(N153="ZM  ",L153="          "),0,IF(AND(A153="ZSNC",N153="ZL  ",L153=2),0,IF(AND(A153="    ",N153="ZL  ",L153=1),0,1)))</f>
        <v>0</v>
      </c>
      <c r="AR153" s="12">
        <f>IF(AND(N153="ZM  ",J153+K153=0),0,IF(AND(N153="ZL  ",J153-K153=0),0,1))</f>
        <v>0</v>
      </c>
      <c r="AS153" s="13">
        <f>IF(AND(N153="ZM  ",J153+K153=0),0,IF(AND(A153="ZSNC",N153="ZL  ",J153&lt;=56,K153&lt;=56),0,IF(AND(A153="    ",N153="ZL  ",J153=150,K153=150),0,1)))</f>
        <v>0</v>
      </c>
      <c r="AT153" s="6">
        <f>IF(F153="S   ",0,SUM(AP153:AS153))</f>
        <v>0</v>
      </c>
      <c r="AU153" s="7">
        <f t="shared" ca="1" si="14"/>
        <v>0</v>
      </c>
    </row>
    <row r="154" spans="1:47" x14ac:dyDescent="0.25">
      <c r="A154" s="15" t="s">
        <v>347</v>
      </c>
      <c r="B154" s="15">
        <v>4600002765</v>
      </c>
      <c r="C154" s="15">
        <v>80</v>
      </c>
      <c r="D154" s="17">
        <v>39836</v>
      </c>
      <c r="E154" s="17">
        <v>40518</v>
      </c>
      <c r="F154" s="18" t="s">
        <v>347</v>
      </c>
      <c r="G154" s="15" t="s">
        <v>200</v>
      </c>
      <c r="H154" s="15">
        <v>0</v>
      </c>
      <c r="I154" s="15" t="s">
        <v>101</v>
      </c>
      <c r="J154" s="15">
        <v>0</v>
      </c>
      <c r="K154" s="15">
        <v>0</v>
      </c>
      <c r="L154" s="15" t="s">
        <v>30</v>
      </c>
      <c r="M154" s="15">
        <v>2</v>
      </c>
      <c r="N154" s="15" t="s">
        <v>31</v>
      </c>
      <c r="O154" s="15">
        <v>34084</v>
      </c>
      <c r="P154" s="15" t="s">
        <v>27</v>
      </c>
      <c r="Q154" s="15" t="s">
        <v>27</v>
      </c>
      <c r="R154" s="15" t="s">
        <v>32</v>
      </c>
      <c r="S154" s="15">
        <v>240061</v>
      </c>
      <c r="T154" s="15" t="s">
        <v>66</v>
      </c>
      <c r="U154" s="15" t="s">
        <v>67</v>
      </c>
      <c r="V154" s="15">
        <v>26</v>
      </c>
      <c r="W154" s="15" t="s">
        <v>35</v>
      </c>
      <c r="X154" s="15">
        <v>26</v>
      </c>
      <c r="Y154" s="15" t="s">
        <v>35</v>
      </c>
      <c r="Z154" s="15">
        <v>26</v>
      </c>
      <c r="AA154" s="15" t="s">
        <v>35</v>
      </c>
      <c r="AB154" s="15">
        <v>26</v>
      </c>
      <c r="AC154" s="15" t="s">
        <v>35</v>
      </c>
      <c r="AD154" s="15">
        <f>IF(N154="ZM  ",V154-Z154,X154-Z154)</f>
        <v>0</v>
      </c>
      <c r="AE154" s="22">
        <f t="shared" ca="1" si="10"/>
        <v>0</v>
      </c>
      <c r="AF154" s="22">
        <f t="shared" ca="1" si="11"/>
        <v>11</v>
      </c>
      <c r="AG154" s="22">
        <f t="shared" ca="1" si="12"/>
        <v>0</v>
      </c>
      <c r="AH154" s="15" t="str">
        <f t="shared" ca="1" si="13"/>
        <v>ok</v>
      </c>
      <c r="AI154" s="8">
        <f ca="1">IF(AH154="ok",0,IF(AND(AH154="erreur clé ZSNC",A154="ZSNC"),0,1))</f>
        <v>0</v>
      </c>
      <c r="AJ154" s="9">
        <f>IF(AND(A154="ZSNC",N154="ZM  ",H154=0),0,IF(AND(A154="    ",N154="ZM  ",H154=0),0,IF(AND(A154="ZSNC",N154="ZL  ",H154=99.9),0,IF(AND(A154="    ",N154="ZL  ",H154=0),0,1))))</f>
        <v>0</v>
      </c>
      <c r="AK154" s="9">
        <f>IF(AND(A154="ZSNC",N154="ZM  ",L154="          "),0,IF(AND(A154="    ",N154="ZM  ",L154="          "),0,IF(AND(A154="ZSNC",N154="ZL  ",L154=1),0,IF(AND(A154="    ",N154="ZL  ",L154=2),0,1))))</f>
        <v>0</v>
      </c>
      <c r="AL154" s="9">
        <f>IF(AND(N154="ZM  ",J154+K154=0),0,IF(AND(N154="ZL  ",J154-K154=0),0,1))</f>
        <v>0</v>
      </c>
      <c r="AM154" s="10">
        <f>IF(AND(N154="ZM  ",J154+K154=0),0,IF(AND(A154="ZSNC",N154="ZL  ",J154&lt;=56,K154&lt;=56),0,IF(AND(A154="    ",N154="ZL  ",J154=150,K154=150),0,1)))</f>
        <v>0</v>
      </c>
      <c r="AN154" s="6">
        <f ca="1">IF(F154="S   ",0,(SUM(AI154:AM154)))</f>
        <v>0</v>
      </c>
      <c r="AP154" s="11">
        <f>IF(AND(N154="ZM  ",H154=0),0,IF(AND(A154="    ",N154="ZL  ",H154=0),0,IF(AND(A154="ZSNC",N154="ZL  ",H154=99.9),0,1)))</f>
        <v>0</v>
      </c>
      <c r="AQ154" s="12">
        <f>IF(AND(N154="ZM  ",L154="          "),0,IF(AND(A154="ZSNC",N154="ZL  ",L154=2),0,IF(AND(A154="    ",N154="ZL  ",L154=1),0,1)))</f>
        <v>0</v>
      </c>
      <c r="AR154" s="12">
        <f>IF(AND(N154="ZM  ",J154+K154=0),0,IF(AND(N154="ZL  ",J154-K154=0),0,1))</f>
        <v>0</v>
      </c>
      <c r="AS154" s="13">
        <f>IF(AND(N154="ZM  ",J154+K154=0),0,IF(AND(A154="ZSNC",N154="ZL  ",J154&lt;=56,K154&lt;=56),0,IF(AND(A154="    ",N154="ZL  ",J154=150,K154=150),0,1)))</f>
        <v>0</v>
      </c>
      <c r="AT154" s="6">
        <f>IF(F154="S   ",0,SUM(AP154:AS154))</f>
        <v>0</v>
      </c>
      <c r="AU154" s="7">
        <f t="shared" ca="1" si="14"/>
        <v>0</v>
      </c>
    </row>
    <row r="155" spans="1:47" x14ac:dyDescent="0.25">
      <c r="A155" s="15" t="s">
        <v>347</v>
      </c>
      <c r="B155" s="15">
        <v>4600002765</v>
      </c>
      <c r="C155" s="15">
        <v>90</v>
      </c>
      <c r="D155" s="17">
        <v>39836</v>
      </c>
      <c r="E155" s="17">
        <v>40518</v>
      </c>
      <c r="F155" s="18" t="s">
        <v>347</v>
      </c>
      <c r="G155" s="15" t="s">
        <v>201</v>
      </c>
      <c r="H155" s="15">
        <v>0</v>
      </c>
      <c r="I155" s="15" t="s">
        <v>101</v>
      </c>
      <c r="J155" s="15">
        <v>0</v>
      </c>
      <c r="K155" s="15">
        <v>0</v>
      </c>
      <c r="L155" s="15" t="s">
        <v>30</v>
      </c>
      <c r="M155" s="15">
        <v>2</v>
      </c>
      <c r="N155" s="15" t="s">
        <v>31</v>
      </c>
      <c r="O155" s="15">
        <v>34084</v>
      </c>
      <c r="P155" s="15" t="s">
        <v>27</v>
      </c>
      <c r="Q155" s="15" t="s">
        <v>27</v>
      </c>
      <c r="R155" s="15" t="s">
        <v>32</v>
      </c>
      <c r="S155" s="15">
        <v>240061</v>
      </c>
      <c r="T155" s="15" t="s">
        <v>66</v>
      </c>
      <c r="U155" s="15" t="s">
        <v>67</v>
      </c>
      <c r="V155" s="15">
        <v>26</v>
      </c>
      <c r="W155" s="15" t="s">
        <v>35</v>
      </c>
      <c r="X155" s="15">
        <v>26</v>
      </c>
      <c r="Y155" s="15" t="s">
        <v>35</v>
      </c>
      <c r="Z155" s="15">
        <v>26</v>
      </c>
      <c r="AA155" s="15" t="s">
        <v>35</v>
      </c>
      <c r="AB155" s="15">
        <v>26</v>
      </c>
      <c r="AC155" s="15" t="s">
        <v>35</v>
      </c>
      <c r="AD155" s="15">
        <f>IF(N155="ZM  ",V155-Z155,X155-Z155)</f>
        <v>0</v>
      </c>
      <c r="AE155" s="22">
        <f t="shared" ca="1" si="10"/>
        <v>0</v>
      </c>
      <c r="AF155" s="22">
        <f t="shared" ca="1" si="11"/>
        <v>11</v>
      </c>
      <c r="AG155" s="22">
        <f t="shared" ca="1" si="12"/>
        <v>0</v>
      </c>
      <c r="AH155" s="15" t="str">
        <f t="shared" ca="1" si="13"/>
        <v>ok</v>
      </c>
      <c r="AI155" s="8">
        <f ca="1">IF(AH155="ok",0,IF(AND(AH155="erreur clé ZSNC",A155="ZSNC"),0,1))</f>
        <v>0</v>
      </c>
      <c r="AJ155" s="9">
        <f>IF(AND(A155="ZSNC",N155="ZM  ",H155=0),0,IF(AND(A155="    ",N155="ZM  ",H155=0),0,IF(AND(A155="ZSNC",N155="ZL  ",H155=99.9),0,IF(AND(A155="    ",N155="ZL  ",H155=0),0,1))))</f>
        <v>0</v>
      </c>
      <c r="AK155" s="9">
        <f>IF(AND(A155="ZSNC",N155="ZM  ",L155="          "),0,IF(AND(A155="    ",N155="ZM  ",L155="          "),0,IF(AND(A155="ZSNC",N155="ZL  ",L155=1),0,IF(AND(A155="    ",N155="ZL  ",L155=2),0,1))))</f>
        <v>0</v>
      </c>
      <c r="AL155" s="9">
        <f>IF(AND(N155="ZM  ",J155+K155=0),0,IF(AND(N155="ZL  ",J155-K155=0),0,1))</f>
        <v>0</v>
      </c>
      <c r="AM155" s="10">
        <f>IF(AND(N155="ZM  ",J155+K155=0),0,IF(AND(A155="ZSNC",N155="ZL  ",J155&lt;=56,K155&lt;=56),0,IF(AND(A155="    ",N155="ZL  ",J155=150,K155=150),0,1)))</f>
        <v>0</v>
      </c>
      <c r="AN155" s="6">
        <f ca="1">IF(F155="S   ",0,(SUM(AI155:AM155)))</f>
        <v>0</v>
      </c>
      <c r="AP155" s="11">
        <f>IF(AND(N155="ZM  ",H155=0),0,IF(AND(A155="    ",N155="ZL  ",H155=0),0,IF(AND(A155="ZSNC",N155="ZL  ",H155=99.9),0,1)))</f>
        <v>0</v>
      </c>
      <c r="AQ155" s="12">
        <f>IF(AND(N155="ZM  ",L155="          "),0,IF(AND(A155="ZSNC",N155="ZL  ",L155=2),0,IF(AND(A155="    ",N155="ZL  ",L155=1),0,1)))</f>
        <v>0</v>
      </c>
      <c r="AR155" s="12">
        <f>IF(AND(N155="ZM  ",J155+K155=0),0,IF(AND(N155="ZL  ",J155-K155=0),0,1))</f>
        <v>0</v>
      </c>
      <c r="AS155" s="13">
        <f>IF(AND(N155="ZM  ",J155+K155=0),0,IF(AND(A155="ZSNC",N155="ZL  ",J155&lt;=56,K155&lt;=56),0,IF(AND(A155="    ",N155="ZL  ",J155=150,K155=150),0,1)))</f>
        <v>0</v>
      </c>
      <c r="AT155" s="6">
        <f>IF(F155="S   ",0,SUM(AP155:AS155))</f>
        <v>0</v>
      </c>
      <c r="AU155" s="7">
        <f t="shared" ca="1" si="14"/>
        <v>0</v>
      </c>
    </row>
    <row r="156" spans="1:47" x14ac:dyDescent="0.25">
      <c r="A156" s="15" t="s">
        <v>347</v>
      </c>
      <c r="B156" s="15">
        <v>4600002765</v>
      </c>
      <c r="C156" s="15">
        <v>100</v>
      </c>
      <c r="D156" s="17">
        <v>39836</v>
      </c>
      <c r="E156" s="17">
        <v>40518</v>
      </c>
      <c r="F156" s="18" t="s">
        <v>347</v>
      </c>
      <c r="G156" s="15" t="s">
        <v>202</v>
      </c>
      <c r="H156" s="15">
        <v>0</v>
      </c>
      <c r="I156" s="15" t="s">
        <v>101</v>
      </c>
      <c r="J156" s="15">
        <v>0</v>
      </c>
      <c r="K156" s="15">
        <v>0</v>
      </c>
      <c r="L156" s="15" t="s">
        <v>30</v>
      </c>
      <c r="M156" s="15">
        <v>2</v>
      </c>
      <c r="N156" s="15" t="s">
        <v>31</v>
      </c>
      <c r="O156" s="15">
        <v>34084</v>
      </c>
      <c r="P156" s="15" t="s">
        <v>27</v>
      </c>
      <c r="Q156" s="15" t="s">
        <v>27</v>
      </c>
      <c r="R156" s="15" t="s">
        <v>32</v>
      </c>
      <c r="S156" s="15">
        <v>240061</v>
      </c>
      <c r="T156" s="15" t="s">
        <v>66</v>
      </c>
      <c r="U156" s="15" t="s">
        <v>67</v>
      </c>
      <c r="V156" s="15">
        <v>26</v>
      </c>
      <c r="W156" s="15" t="s">
        <v>35</v>
      </c>
      <c r="X156" s="15">
        <v>26</v>
      </c>
      <c r="Y156" s="15" t="s">
        <v>35</v>
      </c>
      <c r="Z156" s="15">
        <v>26</v>
      </c>
      <c r="AA156" s="15" t="s">
        <v>35</v>
      </c>
      <c r="AB156" s="15">
        <v>26</v>
      </c>
      <c r="AC156" s="15" t="s">
        <v>35</v>
      </c>
      <c r="AD156" s="15">
        <f>IF(N156="ZM  ",V156-Z156,X156-Z156)</f>
        <v>0</v>
      </c>
      <c r="AE156" s="22">
        <f t="shared" ca="1" si="10"/>
        <v>0</v>
      </c>
      <c r="AF156" s="22">
        <f t="shared" ca="1" si="11"/>
        <v>11</v>
      </c>
      <c r="AG156" s="22">
        <f t="shared" ca="1" si="12"/>
        <v>0</v>
      </c>
      <c r="AH156" s="15" t="str">
        <f t="shared" ca="1" si="13"/>
        <v>ok</v>
      </c>
      <c r="AI156" s="8">
        <f ca="1">IF(AH156="ok",0,IF(AND(AH156="erreur clé ZSNC",A156="ZSNC"),0,1))</f>
        <v>0</v>
      </c>
      <c r="AJ156" s="9">
        <f>IF(AND(A156="ZSNC",N156="ZM  ",H156=0),0,IF(AND(A156="    ",N156="ZM  ",H156=0),0,IF(AND(A156="ZSNC",N156="ZL  ",H156=99.9),0,IF(AND(A156="    ",N156="ZL  ",H156=0),0,1))))</f>
        <v>0</v>
      </c>
      <c r="AK156" s="9">
        <f>IF(AND(A156="ZSNC",N156="ZM  ",L156="          "),0,IF(AND(A156="    ",N156="ZM  ",L156="          "),0,IF(AND(A156="ZSNC",N156="ZL  ",L156=1),0,IF(AND(A156="    ",N156="ZL  ",L156=2),0,1))))</f>
        <v>0</v>
      </c>
      <c r="AL156" s="9">
        <f>IF(AND(N156="ZM  ",J156+K156=0),0,IF(AND(N156="ZL  ",J156-K156=0),0,1))</f>
        <v>0</v>
      </c>
      <c r="AM156" s="10">
        <f>IF(AND(N156="ZM  ",J156+K156=0),0,IF(AND(A156="ZSNC",N156="ZL  ",J156&lt;=56,K156&lt;=56),0,IF(AND(A156="    ",N156="ZL  ",J156=150,K156=150),0,1)))</f>
        <v>0</v>
      </c>
      <c r="AN156" s="6">
        <f ca="1">IF(F156="S   ",0,(SUM(AI156:AM156)))</f>
        <v>0</v>
      </c>
      <c r="AP156" s="11">
        <f>IF(AND(N156="ZM  ",H156=0),0,IF(AND(A156="    ",N156="ZL  ",H156=0),0,IF(AND(A156="ZSNC",N156="ZL  ",H156=99.9),0,1)))</f>
        <v>0</v>
      </c>
      <c r="AQ156" s="12">
        <f>IF(AND(N156="ZM  ",L156="          "),0,IF(AND(A156="ZSNC",N156="ZL  ",L156=2),0,IF(AND(A156="    ",N156="ZL  ",L156=1),0,1)))</f>
        <v>0</v>
      </c>
      <c r="AR156" s="12">
        <f>IF(AND(N156="ZM  ",J156+K156=0),0,IF(AND(N156="ZL  ",J156-K156=0),0,1))</f>
        <v>0</v>
      </c>
      <c r="AS156" s="13">
        <f>IF(AND(N156="ZM  ",J156+K156=0),0,IF(AND(A156="ZSNC",N156="ZL  ",J156&lt;=56,K156&lt;=56),0,IF(AND(A156="    ",N156="ZL  ",J156=150,K156=150),0,1)))</f>
        <v>0</v>
      </c>
      <c r="AT156" s="6">
        <f>IF(F156="S   ",0,SUM(AP156:AS156))</f>
        <v>0</v>
      </c>
      <c r="AU156" s="7">
        <f t="shared" ca="1" si="14"/>
        <v>0</v>
      </c>
    </row>
    <row r="157" spans="1:47" x14ac:dyDescent="0.25">
      <c r="A157" s="15" t="s">
        <v>347</v>
      </c>
      <c r="B157" s="15">
        <v>4600002765</v>
      </c>
      <c r="C157" s="15">
        <v>110</v>
      </c>
      <c r="D157" s="17">
        <v>39836</v>
      </c>
      <c r="E157" s="17">
        <v>40518</v>
      </c>
      <c r="F157" s="18" t="s">
        <v>347</v>
      </c>
      <c r="G157" s="15" t="s">
        <v>203</v>
      </c>
      <c r="H157" s="15">
        <v>0</v>
      </c>
      <c r="I157" s="15" t="s">
        <v>101</v>
      </c>
      <c r="J157" s="15">
        <v>0</v>
      </c>
      <c r="K157" s="15">
        <v>0</v>
      </c>
      <c r="L157" s="15" t="s">
        <v>30</v>
      </c>
      <c r="M157" s="15">
        <v>2</v>
      </c>
      <c r="N157" s="15" t="s">
        <v>31</v>
      </c>
      <c r="O157" s="15">
        <v>34084</v>
      </c>
      <c r="P157" s="15" t="s">
        <v>27</v>
      </c>
      <c r="Q157" s="15" t="s">
        <v>27</v>
      </c>
      <c r="R157" s="15" t="s">
        <v>32</v>
      </c>
      <c r="S157" s="15">
        <v>240061</v>
      </c>
      <c r="T157" s="15" t="s">
        <v>66</v>
      </c>
      <c r="U157" s="15" t="s">
        <v>67</v>
      </c>
      <c r="V157" s="15">
        <v>26</v>
      </c>
      <c r="W157" s="15" t="s">
        <v>35</v>
      </c>
      <c r="X157" s="15">
        <v>26</v>
      </c>
      <c r="Y157" s="15" t="s">
        <v>35</v>
      </c>
      <c r="Z157" s="15">
        <v>26</v>
      </c>
      <c r="AA157" s="15" t="s">
        <v>35</v>
      </c>
      <c r="AB157" s="15">
        <v>26</v>
      </c>
      <c r="AC157" s="15" t="s">
        <v>35</v>
      </c>
      <c r="AD157" s="15">
        <f>IF(N157="ZM  ",V157-Z157,X157-Z157)</f>
        <v>0</v>
      </c>
      <c r="AE157" s="22">
        <f t="shared" ca="1" si="10"/>
        <v>0</v>
      </c>
      <c r="AF157" s="22">
        <f t="shared" ca="1" si="11"/>
        <v>11</v>
      </c>
      <c r="AG157" s="22">
        <f t="shared" ca="1" si="12"/>
        <v>0</v>
      </c>
      <c r="AH157" s="15" t="str">
        <f t="shared" ca="1" si="13"/>
        <v>ok</v>
      </c>
      <c r="AI157" s="8">
        <f ca="1">IF(AH157="ok",0,IF(AND(AH157="erreur clé ZSNC",A157="ZSNC"),0,1))</f>
        <v>0</v>
      </c>
      <c r="AJ157" s="9">
        <f>IF(AND(A157="ZSNC",N157="ZM  ",H157=0),0,IF(AND(A157="    ",N157="ZM  ",H157=0),0,IF(AND(A157="ZSNC",N157="ZL  ",H157=99.9),0,IF(AND(A157="    ",N157="ZL  ",H157=0),0,1))))</f>
        <v>0</v>
      </c>
      <c r="AK157" s="9">
        <f>IF(AND(A157="ZSNC",N157="ZM  ",L157="          "),0,IF(AND(A157="    ",N157="ZM  ",L157="          "),0,IF(AND(A157="ZSNC",N157="ZL  ",L157=1),0,IF(AND(A157="    ",N157="ZL  ",L157=2),0,1))))</f>
        <v>0</v>
      </c>
      <c r="AL157" s="9">
        <f>IF(AND(N157="ZM  ",J157+K157=0),0,IF(AND(N157="ZL  ",J157-K157=0),0,1))</f>
        <v>0</v>
      </c>
      <c r="AM157" s="10">
        <f>IF(AND(N157="ZM  ",J157+K157=0),0,IF(AND(A157="ZSNC",N157="ZL  ",J157&lt;=56,K157&lt;=56),0,IF(AND(A157="    ",N157="ZL  ",J157=150,K157=150),0,1)))</f>
        <v>0</v>
      </c>
      <c r="AN157" s="6">
        <f ca="1">IF(F157="S   ",0,(SUM(AI157:AM157)))</f>
        <v>0</v>
      </c>
      <c r="AP157" s="11">
        <f>IF(AND(N157="ZM  ",H157=0),0,IF(AND(A157="    ",N157="ZL  ",H157=0),0,IF(AND(A157="ZSNC",N157="ZL  ",H157=99.9),0,1)))</f>
        <v>0</v>
      </c>
      <c r="AQ157" s="12">
        <f>IF(AND(N157="ZM  ",L157="          "),0,IF(AND(A157="ZSNC",N157="ZL  ",L157=2),0,IF(AND(A157="    ",N157="ZL  ",L157=1),0,1)))</f>
        <v>0</v>
      </c>
      <c r="AR157" s="12">
        <f>IF(AND(N157="ZM  ",J157+K157=0),0,IF(AND(N157="ZL  ",J157-K157=0),0,1))</f>
        <v>0</v>
      </c>
      <c r="AS157" s="13">
        <f>IF(AND(N157="ZM  ",J157+K157=0),0,IF(AND(A157="ZSNC",N157="ZL  ",J157&lt;=56,K157&lt;=56),0,IF(AND(A157="    ",N157="ZL  ",J157=150,K157=150),0,1)))</f>
        <v>0</v>
      </c>
      <c r="AT157" s="6">
        <f>IF(F157="S   ",0,SUM(AP157:AS157))</f>
        <v>0</v>
      </c>
      <c r="AU157" s="7">
        <f t="shared" ca="1" si="14"/>
        <v>0</v>
      </c>
    </row>
    <row r="158" spans="1:47" x14ac:dyDescent="0.25">
      <c r="A158" s="15" t="s">
        <v>347</v>
      </c>
      <c r="B158" s="15">
        <v>4600002766</v>
      </c>
      <c r="C158" s="15">
        <v>10</v>
      </c>
      <c r="D158" s="17">
        <v>39836</v>
      </c>
      <c r="E158" s="17">
        <v>40518</v>
      </c>
      <c r="F158" s="18" t="s">
        <v>347</v>
      </c>
      <c r="G158" s="15" t="s">
        <v>204</v>
      </c>
      <c r="H158" s="15">
        <v>0</v>
      </c>
      <c r="I158" s="15" t="s">
        <v>101</v>
      </c>
      <c r="J158" s="15">
        <v>0</v>
      </c>
      <c r="K158" s="15">
        <v>0</v>
      </c>
      <c r="L158" s="15" t="s">
        <v>30</v>
      </c>
      <c r="M158" s="15">
        <v>2</v>
      </c>
      <c r="N158" s="15" t="s">
        <v>31</v>
      </c>
      <c r="O158" s="15">
        <v>34084</v>
      </c>
      <c r="P158" s="15" t="s">
        <v>27</v>
      </c>
      <c r="Q158" s="15" t="s">
        <v>27</v>
      </c>
      <c r="R158" s="15" t="s">
        <v>32</v>
      </c>
      <c r="S158" s="15" t="s">
        <v>95</v>
      </c>
      <c r="T158" s="15" t="s">
        <v>66</v>
      </c>
      <c r="U158" s="15" t="s">
        <v>182</v>
      </c>
      <c r="V158" s="15">
        <v>104</v>
      </c>
      <c r="W158" s="15" t="s">
        <v>35</v>
      </c>
      <c r="X158" s="15">
        <v>104</v>
      </c>
      <c r="Y158" s="15" t="s">
        <v>35</v>
      </c>
      <c r="Z158" s="15">
        <v>104</v>
      </c>
      <c r="AA158" s="15" t="s">
        <v>35</v>
      </c>
      <c r="AB158" s="15">
        <v>104</v>
      </c>
      <c r="AC158" s="15" t="s">
        <v>35</v>
      </c>
      <c r="AD158" s="15">
        <f>IF(N158="ZM  ",V158-Z158,X158-Z158)</f>
        <v>0</v>
      </c>
      <c r="AE158" s="22">
        <f t="shared" ca="1" si="10"/>
        <v>0</v>
      </c>
      <c r="AF158" s="22">
        <f t="shared" ca="1" si="11"/>
        <v>3</v>
      </c>
      <c r="AG158" s="22">
        <f t="shared" ca="1" si="12"/>
        <v>0</v>
      </c>
      <c r="AH158" s="15" t="str">
        <f t="shared" ca="1" si="13"/>
        <v>ok</v>
      </c>
      <c r="AI158" s="8">
        <f ca="1">IF(AH158="ok",0,IF(AND(AH158="erreur clé ZSNC",A158="ZSNC"),0,1))</f>
        <v>0</v>
      </c>
      <c r="AJ158" s="9">
        <f>IF(AND(A158="ZSNC",N158="ZM  ",H158=0),0,IF(AND(A158="    ",N158="ZM  ",H158=0),0,IF(AND(A158="ZSNC",N158="ZL  ",H158=99.9),0,IF(AND(A158="    ",N158="ZL  ",H158=0),0,1))))</f>
        <v>0</v>
      </c>
      <c r="AK158" s="9">
        <f>IF(AND(A158="ZSNC",N158="ZM  ",L158="          "),0,IF(AND(A158="    ",N158="ZM  ",L158="          "),0,IF(AND(A158="ZSNC",N158="ZL  ",L158=1),0,IF(AND(A158="    ",N158="ZL  ",L158=2),0,1))))</f>
        <v>0</v>
      </c>
      <c r="AL158" s="9">
        <f>IF(AND(N158="ZM  ",J158+K158=0),0,IF(AND(N158="ZL  ",J158-K158=0),0,1))</f>
        <v>0</v>
      </c>
      <c r="AM158" s="10">
        <f>IF(AND(N158="ZM  ",J158+K158=0),0,IF(AND(A158="ZSNC",N158="ZL  ",J158&lt;=56,K158&lt;=56),0,IF(AND(A158="    ",N158="ZL  ",J158=150,K158=150),0,1)))</f>
        <v>0</v>
      </c>
      <c r="AN158" s="6">
        <f ca="1">IF(F158="S   ",0,(SUM(AI158:AM158)))</f>
        <v>0</v>
      </c>
      <c r="AP158" s="11">
        <f>IF(AND(N158="ZM  ",H158=0),0,IF(AND(A158="    ",N158="ZL  ",H158=0),0,IF(AND(A158="ZSNC",N158="ZL  ",H158=99.9),0,1)))</f>
        <v>0</v>
      </c>
      <c r="AQ158" s="12">
        <f>IF(AND(N158="ZM  ",L158="          "),0,IF(AND(A158="ZSNC",N158="ZL  ",L158=2),0,IF(AND(A158="    ",N158="ZL  ",L158=1),0,1)))</f>
        <v>0</v>
      </c>
      <c r="AR158" s="12">
        <f>IF(AND(N158="ZM  ",J158+K158=0),0,IF(AND(N158="ZL  ",J158-K158=0),0,1))</f>
        <v>0</v>
      </c>
      <c r="AS158" s="13">
        <f>IF(AND(N158="ZM  ",J158+K158=0),0,IF(AND(A158="ZSNC",N158="ZL  ",J158&lt;=56,K158&lt;=56),0,IF(AND(A158="    ",N158="ZL  ",J158=150,K158=150),0,1)))</f>
        <v>0</v>
      </c>
      <c r="AT158" s="6">
        <f>IF(F158="S   ",0,SUM(AP158:AS158))</f>
        <v>0</v>
      </c>
      <c r="AU158" s="7">
        <f t="shared" ca="1" si="14"/>
        <v>0</v>
      </c>
    </row>
    <row r="159" spans="1:47" x14ac:dyDescent="0.25">
      <c r="A159" s="15" t="s">
        <v>347</v>
      </c>
      <c r="B159" s="15">
        <v>4600002766</v>
      </c>
      <c r="C159" s="15">
        <v>20</v>
      </c>
      <c r="D159" s="17">
        <v>39836</v>
      </c>
      <c r="E159" s="17">
        <v>40518</v>
      </c>
      <c r="F159" s="18" t="s">
        <v>347</v>
      </c>
      <c r="G159" s="15" t="s">
        <v>205</v>
      </c>
      <c r="H159" s="15">
        <v>0</v>
      </c>
      <c r="I159" s="15" t="s">
        <v>101</v>
      </c>
      <c r="J159" s="15">
        <v>0</v>
      </c>
      <c r="K159" s="15">
        <v>0</v>
      </c>
      <c r="L159" s="15" t="s">
        <v>30</v>
      </c>
      <c r="M159" s="15">
        <v>2</v>
      </c>
      <c r="N159" s="15" t="s">
        <v>31</v>
      </c>
      <c r="O159" s="15">
        <v>34084</v>
      </c>
      <c r="P159" s="15" t="s">
        <v>27</v>
      </c>
      <c r="Q159" s="15" t="s">
        <v>27</v>
      </c>
      <c r="R159" s="15" t="s">
        <v>32</v>
      </c>
      <c r="S159" s="15" t="s">
        <v>95</v>
      </c>
      <c r="T159" s="15" t="s">
        <v>66</v>
      </c>
      <c r="U159" s="15" t="s">
        <v>182</v>
      </c>
      <c r="V159" s="15">
        <v>104</v>
      </c>
      <c r="W159" s="15" t="s">
        <v>35</v>
      </c>
      <c r="X159" s="15">
        <v>104</v>
      </c>
      <c r="Y159" s="15" t="s">
        <v>35</v>
      </c>
      <c r="Z159" s="15">
        <v>104</v>
      </c>
      <c r="AA159" s="15" t="s">
        <v>35</v>
      </c>
      <c r="AB159" s="15">
        <v>104</v>
      </c>
      <c r="AC159" s="15" t="s">
        <v>35</v>
      </c>
      <c r="AD159" s="15">
        <f>IF(N159="ZM  ",V159-Z159,X159-Z159)</f>
        <v>0</v>
      </c>
      <c r="AE159" s="22">
        <f t="shared" ca="1" si="10"/>
        <v>0</v>
      </c>
      <c r="AF159" s="22">
        <f t="shared" ca="1" si="11"/>
        <v>3</v>
      </c>
      <c r="AG159" s="22">
        <f t="shared" ca="1" si="12"/>
        <v>0</v>
      </c>
      <c r="AH159" s="15" t="str">
        <f t="shared" ca="1" si="13"/>
        <v>ok</v>
      </c>
      <c r="AI159" s="8">
        <f ca="1">IF(AH159="ok",0,IF(AND(AH159="erreur clé ZSNC",A159="ZSNC"),0,1))</f>
        <v>0</v>
      </c>
      <c r="AJ159" s="9">
        <f>IF(AND(A159="ZSNC",N159="ZM  ",H159=0),0,IF(AND(A159="    ",N159="ZM  ",H159=0),0,IF(AND(A159="ZSNC",N159="ZL  ",H159=99.9),0,IF(AND(A159="    ",N159="ZL  ",H159=0),0,1))))</f>
        <v>0</v>
      </c>
      <c r="AK159" s="9">
        <f>IF(AND(A159="ZSNC",N159="ZM  ",L159="          "),0,IF(AND(A159="    ",N159="ZM  ",L159="          "),0,IF(AND(A159="ZSNC",N159="ZL  ",L159=1),0,IF(AND(A159="    ",N159="ZL  ",L159=2),0,1))))</f>
        <v>0</v>
      </c>
      <c r="AL159" s="9">
        <f>IF(AND(N159="ZM  ",J159+K159=0),0,IF(AND(N159="ZL  ",J159-K159=0),0,1))</f>
        <v>0</v>
      </c>
      <c r="AM159" s="10">
        <f>IF(AND(N159="ZM  ",J159+K159=0),0,IF(AND(A159="ZSNC",N159="ZL  ",J159&lt;=56,K159&lt;=56),0,IF(AND(A159="    ",N159="ZL  ",J159=150,K159=150),0,1)))</f>
        <v>0</v>
      </c>
      <c r="AN159" s="6">
        <f ca="1">IF(F159="S   ",0,(SUM(AI159:AM159)))</f>
        <v>0</v>
      </c>
      <c r="AP159" s="11">
        <f>IF(AND(N159="ZM  ",H159=0),0,IF(AND(A159="    ",N159="ZL  ",H159=0),0,IF(AND(A159="ZSNC",N159="ZL  ",H159=99.9),0,1)))</f>
        <v>0</v>
      </c>
      <c r="AQ159" s="12">
        <f>IF(AND(N159="ZM  ",L159="          "),0,IF(AND(A159="ZSNC",N159="ZL  ",L159=2),0,IF(AND(A159="    ",N159="ZL  ",L159=1),0,1)))</f>
        <v>0</v>
      </c>
      <c r="AR159" s="12">
        <f>IF(AND(N159="ZM  ",J159+K159=0),0,IF(AND(N159="ZL  ",J159-K159=0),0,1))</f>
        <v>0</v>
      </c>
      <c r="AS159" s="13">
        <f>IF(AND(N159="ZM  ",J159+K159=0),0,IF(AND(A159="ZSNC",N159="ZL  ",J159&lt;=56,K159&lt;=56),0,IF(AND(A159="    ",N159="ZL  ",J159=150,K159=150),0,1)))</f>
        <v>0</v>
      </c>
      <c r="AT159" s="6">
        <f>IF(F159="S   ",0,SUM(AP159:AS159))</f>
        <v>0</v>
      </c>
      <c r="AU159" s="7">
        <f t="shared" ca="1" si="14"/>
        <v>0</v>
      </c>
    </row>
    <row r="160" spans="1:47" x14ac:dyDescent="0.25">
      <c r="A160" s="15" t="s">
        <v>347</v>
      </c>
      <c r="B160" s="15">
        <v>4600002766</v>
      </c>
      <c r="C160" s="15">
        <v>30</v>
      </c>
      <c r="D160" s="17">
        <v>39836</v>
      </c>
      <c r="E160" s="17">
        <v>40518</v>
      </c>
      <c r="F160" s="18" t="s">
        <v>347</v>
      </c>
      <c r="G160" s="15" t="s">
        <v>206</v>
      </c>
      <c r="H160" s="15">
        <v>0</v>
      </c>
      <c r="I160" s="15" t="s">
        <v>101</v>
      </c>
      <c r="J160" s="15">
        <v>0</v>
      </c>
      <c r="K160" s="15">
        <v>0</v>
      </c>
      <c r="L160" s="15" t="s">
        <v>30</v>
      </c>
      <c r="M160" s="15">
        <v>2</v>
      </c>
      <c r="N160" s="15" t="s">
        <v>31</v>
      </c>
      <c r="O160" s="15">
        <v>34084</v>
      </c>
      <c r="P160" s="15" t="s">
        <v>27</v>
      </c>
      <c r="Q160" s="15" t="s">
        <v>27</v>
      </c>
      <c r="R160" s="15" t="s">
        <v>32</v>
      </c>
      <c r="S160" s="15">
        <v>240061</v>
      </c>
      <c r="T160" s="15" t="s">
        <v>66</v>
      </c>
      <c r="U160" s="15" t="s">
        <v>182</v>
      </c>
      <c r="V160" s="15">
        <v>104</v>
      </c>
      <c r="W160" s="15" t="s">
        <v>35</v>
      </c>
      <c r="X160" s="15">
        <v>104</v>
      </c>
      <c r="Y160" s="15" t="s">
        <v>35</v>
      </c>
      <c r="Z160" s="15">
        <v>104</v>
      </c>
      <c r="AA160" s="15" t="s">
        <v>35</v>
      </c>
      <c r="AB160" s="15">
        <v>104</v>
      </c>
      <c r="AC160" s="15" t="s">
        <v>35</v>
      </c>
      <c r="AD160" s="15">
        <f>IF(N160="ZM  ",V160-Z160,X160-Z160)</f>
        <v>0</v>
      </c>
      <c r="AE160" s="22">
        <f t="shared" ca="1" si="10"/>
        <v>0</v>
      </c>
      <c r="AF160" s="22">
        <f t="shared" ca="1" si="11"/>
        <v>3</v>
      </c>
      <c r="AG160" s="22">
        <f t="shared" ca="1" si="12"/>
        <v>0</v>
      </c>
      <c r="AH160" s="15" t="str">
        <f t="shared" ca="1" si="13"/>
        <v>ok</v>
      </c>
      <c r="AI160" s="8">
        <f ca="1">IF(AH160="ok",0,IF(AND(AH160="erreur clé ZSNC",A160="ZSNC"),0,1))</f>
        <v>0</v>
      </c>
      <c r="AJ160" s="9">
        <f>IF(AND(A160="ZSNC",N160="ZM  ",H160=0),0,IF(AND(A160="    ",N160="ZM  ",H160=0),0,IF(AND(A160="ZSNC",N160="ZL  ",H160=99.9),0,IF(AND(A160="    ",N160="ZL  ",H160=0),0,1))))</f>
        <v>0</v>
      </c>
      <c r="AK160" s="9">
        <f>IF(AND(A160="ZSNC",N160="ZM  ",L160="          "),0,IF(AND(A160="    ",N160="ZM  ",L160="          "),0,IF(AND(A160="ZSNC",N160="ZL  ",L160=1),0,IF(AND(A160="    ",N160="ZL  ",L160=2),0,1))))</f>
        <v>0</v>
      </c>
      <c r="AL160" s="9">
        <f>IF(AND(N160="ZM  ",J160+K160=0),0,IF(AND(N160="ZL  ",J160-K160=0),0,1))</f>
        <v>0</v>
      </c>
      <c r="AM160" s="10">
        <f>IF(AND(N160="ZM  ",J160+K160=0),0,IF(AND(A160="ZSNC",N160="ZL  ",J160&lt;=56,K160&lt;=56),0,IF(AND(A160="    ",N160="ZL  ",J160=150,K160=150),0,1)))</f>
        <v>0</v>
      </c>
      <c r="AN160" s="6">
        <f ca="1">IF(F160="S   ",0,(SUM(AI160:AM160)))</f>
        <v>0</v>
      </c>
      <c r="AP160" s="11">
        <f>IF(AND(N160="ZM  ",H160=0),0,IF(AND(A160="    ",N160="ZL  ",H160=0),0,IF(AND(A160="ZSNC",N160="ZL  ",H160=99.9),0,1)))</f>
        <v>0</v>
      </c>
      <c r="AQ160" s="12">
        <f>IF(AND(N160="ZM  ",L160="          "),0,IF(AND(A160="ZSNC",N160="ZL  ",L160=2),0,IF(AND(A160="    ",N160="ZL  ",L160=1),0,1)))</f>
        <v>0</v>
      </c>
      <c r="AR160" s="12">
        <f>IF(AND(N160="ZM  ",J160+K160=0),0,IF(AND(N160="ZL  ",J160-K160=0),0,1))</f>
        <v>0</v>
      </c>
      <c r="AS160" s="13">
        <f>IF(AND(N160="ZM  ",J160+K160=0),0,IF(AND(A160="ZSNC",N160="ZL  ",J160&lt;=56,K160&lt;=56),0,IF(AND(A160="    ",N160="ZL  ",J160=150,K160=150),0,1)))</f>
        <v>0</v>
      </c>
      <c r="AT160" s="6">
        <f>IF(F160="S   ",0,SUM(AP160:AS160))</f>
        <v>0</v>
      </c>
      <c r="AU160" s="7">
        <f t="shared" ca="1" si="14"/>
        <v>0</v>
      </c>
    </row>
    <row r="161" spans="1:47" x14ac:dyDescent="0.25">
      <c r="A161" s="15">
        <v>4</v>
      </c>
      <c r="B161" s="15">
        <v>4600002859</v>
      </c>
      <c r="C161" s="15">
        <v>10</v>
      </c>
      <c r="D161" s="17">
        <v>39870</v>
      </c>
      <c r="E161" s="17">
        <v>40067</v>
      </c>
      <c r="F161" s="18" t="s">
        <v>347</v>
      </c>
      <c r="G161" s="15" t="s">
        <v>210</v>
      </c>
      <c r="H161" s="15">
        <v>0</v>
      </c>
      <c r="I161" s="15" t="s">
        <v>211</v>
      </c>
      <c r="J161" s="15">
        <v>0</v>
      </c>
      <c r="K161" s="15">
        <v>0</v>
      </c>
      <c r="L161" s="15" t="s">
        <v>30</v>
      </c>
      <c r="M161" s="15">
        <v>2</v>
      </c>
      <c r="N161" s="15" t="s">
        <v>31</v>
      </c>
      <c r="O161" s="15">
        <v>59925</v>
      </c>
      <c r="P161" s="15" t="s">
        <v>27</v>
      </c>
      <c r="Q161" s="15" t="s">
        <v>27</v>
      </c>
      <c r="R161" s="15" t="s">
        <v>32</v>
      </c>
      <c r="S161" s="15">
        <v>240067</v>
      </c>
      <c r="T161" s="15" t="s">
        <v>33</v>
      </c>
      <c r="U161" s="15" t="s">
        <v>212</v>
      </c>
      <c r="V161" s="15">
        <v>4</v>
      </c>
      <c r="W161" s="15" t="s">
        <v>35</v>
      </c>
      <c r="X161" s="15">
        <v>4</v>
      </c>
      <c r="Y161" s="15" t="s">
        <v>35</v>
      </c>
      <c r="Z161" s="15">
        <v>4</v>
      </c>
      <c r="AA161" s="15" t="s">
        <v>35</v>
      </c>
      <c r="AB161" s="15">
        <v>4</v>
      </c>
      <c r="AC161" s="15" t="s">
        <v>35</v>
      </c>
      <c r="AD161" s="15">
        <f>IF(N161="ZM  ",V161-Z161,X161-Z161)</f>
        <v>0</v>
      </c>
      <c r="AE161" s="22">
        <f t="shared" ref="AE161:AE164" ca="1" si="15">SUMPRODUCT((clé=4)*(document_HA=$B161)*(division))/2</f>
        <v>4</v>
      </c>
      <c r="AF161" s="22">
        <f t="shared" ref="AF161:AF164" ca="1" si="16">SUMPRODUCT((clé="    ")*(document_HA=$B161)*(division))/2</f>
        <v>0</v>
      </c>
      <c r="AG161" s="22">
        <f t="shared" ref="AG161:AG164" ca="1" si="17">SUMPRODUCT((clé="ZSNC")*(document_HA=$B161)*(division))/2</f>
        <v>0</v>
      </c>
      <c r="AH161" s="15" t="str">
        <f t="shared" ref="AH161:AH164" ca="1" si="18">IF(COUNTIF(AE161:AG161,"&gt;0")&gt;1,"erreur clé ZSNC","ok")</f>
        <v>ok</v>
      </c>
      <c r="AI161" s="8">
        <f ca="1">IF(AH161="ok",0,IF(AND(AH161="erreur clé ZSNC",A161="ZSNC"),0,1))</f>
        <v>0</v>
      </c>
      <c r="AJ161" s="9">
        <f>IF(AND(A161="ZSNC",N161="ZM  ",H161=0),0,IF(AND(A161="    ",N161="ZM  ",H161=0),0,IF(AND(A161="ZSNC",N161="ZL  ",H161=99.9),0,IF(AND(A161="    ",N161="ZL  ",H161=0),0,1))))</f>
        <v>1</v>
      </c>
      <c r="AK161" s="9">
        <f>IF(AND(A161="ZSNC",N161="ZM  ",L161="          "),0,IF(AND(A161="    ",N161="ZM  ",L161="          "),0,IF(AND(A161="ZSNC",N161="ZL  ",L161=1),0,IF(AND(A161="    ",N161="ZL  ",L161=2),0,1))))</f>
        <v>1</v>
      </c>
      <c r="AL161" s="9">
        <f>IF(AND(N161="ZM  ",J161+K161=0),0,IF(AND(N161="ZL  ",J161-K161=0),0,1))</f>
        <v>0</v>
      </c>
      <c r="AM161" s="10">
        <f>IF(AND(N161="ZM  ",J161+K161=0),0,IF(AND(A161="ZSNC",N161="ZL  ",J161&lt;=56,K161&lt;=56),0,IF(AND(A161="    ",N161="ZL  ",J161=150,K161=150),0,1)))</f>
        <v>0</v>
      </c>
      <c r="AN161" s="6">
        <f ca="1">IF(F161="S   ",0,(SUM(AI161:AM161)))</f>
        <v>2</v>
      </c>
      <c r="AP161" s="11">
        <f>IF(AND(N161="ZM  ",H161=0),0,IF(AND(A161="    ",N161="ZL  ",H161=0),0,IF(AND(A161="ZSNC",N161="ZL  ",H161=99.9),0,1)))</f>
        <v>0</v>
      </c>
      <c r="AQ161" s="12">
        <f>IF(AND(N161="ZM  ",L161="          "),0,IF(AND(A161="ZSNC",N161="ZL  ",L161=2),0,IF(AND(A161="    ",N161="ZL  ",L161=1),0,1)))</f>
        <v>0</v>
      </c>
      <c r="AR161" s="12">
        <f>IF(AND(N161="ZM  ",J161+K161=0),0,IF(AND(N161="ZL  ",J161-K161=0),0,1))</f>
        <v>0</v>
      </c>
      <c r="AS161" s="13">
        <f>IF(AND(N161="ZM  ",J161+K161=0),0,IF(AND(A161="ZSNC",N161="ZL  ",J161&lt;=56,K161&lt;=56),0,IF(AND(A161="    ",N161="ZL  ",J161=150,K161=150),0,1)))</f>
        <v>0</v>
      </c>
      <c r="AT161" s="6">
        <f>IF(F161="S   ",0,SUM(AP161:AS161))</f>
        <v>0</v>
      </c>
      <c r="AU161" s="7">
        <f t="shared" ref="AU161:AU164" ca="1" si="19">IF(AI161=1,AT161,AN161)</f>
        <v>2</v>
      </c>
    </row>
    <row r="162" spans="1:47" x14ac:dyDescent="0.25">
      <c r="A162" s="15">
        <v>4</v>
      </c>
      <c r="B162" s="15">
        <v>4600002859</v>
      </c>
      <c r="C162" s="15">
        <v>20</v>
      </c>
      <c r="D162" s="17">
        <v>39870</v>
      </c>
      <c r="E162" s="17">
        <v>40067</v>
      </c>
      <c r="F162" s="18" t="s">
        <v>347</v>
      </c>
      <c r="G162" s="15" t="s">
        <v>213</v>
      </c>
      <c r="H162" s="15">
        <v>0</v>
      </c>
      <c r="I162" s="15" t="s">
        <v>211</v>
      </c>
      <c r="J162" s="15">
        <v>0</v>
      </c>
      <c r="K162" s="15">
        <v>0</v>
      </c>
      <c r="L162" s="15" t="s">
        <v>30</v>
      </c>
      <c r="M162" s="15">
        <v>2</v>
      </c>
      <c r="N162" s="15" t="s">
        <v>31</v>
      </c>
      <c r="O162" s="15">
        <v>59925</v>
      </c>
      <c r="P162" s="15" t="s">
        <v>27</v>
      </c>
      <c r="Q162" s="15" t="s">
        <v>27</v>
      </c>
      <c r="R162" s="15" t="s">
        <v>32</v>
      </c>
      <c r="S162" s="15" t="s">
        <v>95</v>
      </c>
      <c r="T162" s="15" t="s">
        <v>33</v>
      </c>
      <c r="U162" s="15" t="s">
        <v>121</v>
      </c>
      <c r="V162" s="15">
        <v>8</v>
      </c>
      <c r="W162" s="15" t="s">
        <v>35</v>
      </c>
      <c r="X162" s="15">
        <v>8</v>
      </c>
      <c r="Y162" s="15" t="s">
        <v>35</v>
      </c>
      <c r="Z162" s="15">
        <v>8</v>
      </c>
      <c r="AA162" s="15" t="s">
        <v>35</v>
      </c>
      <c r="AB162" s="15">
        <v>8</v>
      </c>
      <c r="AC162" s="15" t="s">
        <v>35</v>
      </c>
      <c r="AD162" s="15">
        <f>IF(N162="ZM  ",V162-Z162,X162-Z162)</f>
        <v>0</v>
      </c>
      <c r="AE162" s="22">
        <f t="shared" ca="1" si="15"/>
        <v>4</v>
      </c>
      <c r="AF162" s="22">
        <f t="shared" ca="1" si="16"/>
        <v>0</v>
      </c>
      <c r="AG162" s="22">
        <f t="shared" ca="1" si="17"/>
        <v>0</v>
      </c>
      <c r="AH162" s="15" t="str">
        <f t="shared" ca="1" si="18"/>
        <v>ok</v>
      </c>
      <c r="AI162" s="8">
        <f ca="1">IF(AH162="ok",0,IF(AND(AH162="erreur clé ZSNC",A162="ZSNC"),0,1))</f>
        <v>0</v>
      </c>
      <c r="AJ162" s="9">
        <f>IF(AND(A162="ZSNC",N162="ZM  ",H162=0),0,IF(AND(A162="    ",N162="ZM  ",H162=0),0,IF(AND(A162="ZSNC",N162="ZL  ",H162=99.9),0,IF(AND(A162="    ",N162="ZL  ",H162=0),0,1))))</f>
        <v>1</v>
      </c>
      <c r="AK162" s="9">
        <f>IF(AND(A162="ZSNC",N162="ZM  ",L162="          "),0,IF(AND(A162="    ",N162="ZM  ",L162="          "),0,IF(AND(A162="ZSNC",N162="ZL  ",L162=1),0,IF(AND(A162="    ",N162="ZL  ",L162=2),0,1))))</f>
        <v>1</v>
      </c>
      <c r="AL162" s="9">
        <f>IF(AND(N162="ZM  ",J162+K162=0),0,IF(AND(N162="ZL  ",J162-K162=0),0,1))</f>
        <v>0</v>
      </c>
      <c r="AM162" s="10">
        <f>IF(AND(N162="ZM  ",J162+K162=0),0,IF(AND(A162="ZSNC",N162="ZL  ",J162&lt;=56,K162&lt;=56),0,IF(AND(A162="    ",N162="ZL  ",J162=150,K162=150),0,1)))</f>
        <v>0</v>
      </c>
      <c r="AN162" s="6">
        <f ca="1">IF(F162="S   ",0,(SUM(AI162:AM162)))</f>
        <v>2</v>
      </c>
      <c r="AP162" s="11">
        <f>IF(AND(N162="ZM  ",H162=0),0,IF(AND(A162="    ",N162="ZL  ",H162=0),0,IF(AND(A162="ZSNC",N162="ZL  ",H162=99.9),0,1)))</f>
        <v>0</v>
      </c>
      <c r="AQ162" s="12">
        <f>IF(AND(N162="ZM  ",L162="          "),0,IF(AND(A162="ZSNC",N162="ZL  ",L162=2),0,IF(AND(A162="    ",N162="ZL  ",L162=1),0,1)))</f>
        <v>0</v>
      </c>
      <c r="AR162" s="12">
        <f>IF(AND(N162="ZM  ",J162+K162=0),0,IF(AND(N162="ZL  ",J162-K162=0),0,1))</f>
        <v>0</v>
      </c>
      <c r="AS162" s="13">
        <f>IF(AND(N162="ZM  ",J162+K162=0),0,IF(AND(A162="ZSNC",N162="ZL  ",J162&lt;=56,K162&lt;=56),0,IF(AND(A162="    ",N162="ZL  ",J162=150,K162=150),0,1)))</f>
        <v>0</v>
      </c>
      <c r="AT162" s="6">
        <f>IF(F162="S   ",0,SUM(AP162:AS162))</f>
        <v>0</v>
      </c>
      <c r="AU162" s="7">
        <f t="shared" ca="1" si="19"/>
        <v>2</v>
      </c>
    </row>
    <row r="163" spans="1:47" x14ac:dyDescent="0.25">
      <c r="A163" s="15">
        <v>4</v>
      </c>
      <c r="B163" s="15">
        <v>4600002859</v>
      </c>
      <c r="C163" s="15">
        <v>30</v>
      </c>
      <c r="D163" s="17">
        <v>39870</v>
      </c>
      <c r="E163" s="17">
        <v>40067</v>
      </c>
      <c r="F163" s="18" t="s">
        <v>347</v>
      </c>
      <c r="G163" s="15" t="s">
        <v>214</v>
      </c>
      <c r="H163" s="15">
        <v>0</v>
      </c>
      <c r="I163" s="15" t="s">
        <v>211</v>
      </c>
      <c r="J163" s="15">
        <v>0</v>
      </c>
      <c r="K163" s="15">
        <v>0</v>
      </c>
      <c r="L163" s="15" t="s">
        <v>30</v>
      </c>
      <c r="M163" s="15">
        <v>2</v>
      </c>
      <c r="N163" s="15" t="s">
        <v>31</v>
      </c>
      <c r="O163" s="15">
        <v>59925</v>
      </c>
      <c r="P163" s="15" t="s">
        <v>27</v>
      </c>
      <c r="Q163" s="15" t="s">
        <v>27</v>
      </c>
      <c r="R163" s="15" t="s">
        <v>32</v>
      </c>
      <c r="S163" s="15" t="s">
        <v>95</v>
      </c>
      <c r="T163" s="15" t="s">
        <v>33</v>
      </c>
      <c r="U163" s="15" t="s">
        <v>121</v>
      </c>
      <c r="V163" s="15">
        <v>8</v>
      </c>
      <c r="W163" s="15" t="s">
        <v>35</v>
      </c>
      <c r="X163" s="15">
        <v>8</v>
      </c>
      <c r="Y163" s="15" t="s">
        <v>35</v>
      </c>
      <c r="Z163" s="15">
        <v>8</v>
      </c>
      <c r="AA163" s="15" t="s">
        <v>35</v>
      </c>
      <c r="AB163" s="15">
        <v>8</v>
      </c>
      <c r="AC163" s="15" t="s">
        <v>35</v>
      </c>
      <c r="AD163" s="15">
        <f>IF(N163="ZM  ",V163-Z163,X163-Z163)</f>
        <v>0</v>
      </c>
      <c r="AE163" s="22">
        <f t="shared" ca="1" si="15"/>
        <v>4</v>
      </c>
      <c r="AF163" s="22">
        <f t="shared" ca="1" si="16"/>
        <v>0</v>
      </c>
      <c r="AG163" s="22">
        <f t="shared" ca="1" si="17"/>
        <v>0</v>
      </c>
      <c r="AH163" s="15" t="str">
        <f t="shared" ca="1" si="18"/>
        <v>ok</v>
      </c>
      <c r="AI163" s="8">
        <f ca="1">IF(AH163="ok",0,IF(AND(AH163="erreur clé ZSNC",A163="ZSNC"),0,1))</f>
        <v>0</v>
      </c>
      <c r="AJ163" s="9">
        <f>IF(AND(A163="ZSNC",N163="ZM  ",H163=0),0,IF(AND(A163="    ",N163="ZM  ",H163=0),0,IF(AND(A163="ZSNC",N163="ZL  ",H163=99.9),0,IF(AND(A163="    ",N163="ZL  ",H163=0),0,1))))</f>
        <v>1</v>
      </c>
      <c r="AK163" s="9">
        <f>IF(AND(A163="ZSNC",N163="ZM  ",L163="          "),0,IF(AND(A163="    ",N163="ZM  ",L163="          "),0,IF(AND(A163="ZSNC",N163="ZL  ",L163=1),0,IF(AND(A163="    ",N163="ZL  ",L163=2),0,1))))</f>
        <v>1</v>
      </c>
      <c r="AL163" s="9">
        <f>IF(AND(N163="ZM  ",J163+K163=0),0,IF(AND(N163="ZL  ",J163-K163=0),0,1))</f>
        <v>0</v>
      </c>
      <c r="AM163" s="10">
        <f>IF(AND(N163="ZM  ",J163+K163=0),0,IF(AND(A163="ZSNC",N163="ZL  ",J163&lt;=56,K163&lt;=56),0,IF(AND(A163="    ",N163="ZL  ",J163=150,K163=150),0,1)))</f>
        <v>0</v>
      </c>
      <c r="AN163" s="6">
        <f ca="1">IF(F163="S   ",0,(SUM(AI163:AM163)))</f>
        <v>2</v>
      </c>
      <c r="AP163" s="11">
        <f>IF(AND(N163="ZM  ",H163=0),0,IF(AND(A163="    ",N163="ZL  ",H163=0),0,IF(AND(A163="ZSNC",N163="ZL  ",H163=99.9),0,1)))</f>
        <v>0</v>
      </c>
      <c r="AQ163" s="12">
        <f>IF(AND(N163="ZM  ",L163="          "),0,IF(AND(A163="ZSNC",N163="ZL  ",L163=2),0,IF(AND(A163="    ",N163="ZL  ",L163=1),0,1)))</f>
        <v>0</v>
      </c>
      <c r="AR163" s="12">
        <f>IF(AND(N163="ZM  ",J163+K163=0),0,IF(AND(N163="ZL  ",J163-K163=0),0,1))</f>
        <v>0</v>
      </c>
      <c r="AS163" s="13">
        <f>IF(AND(N163="ZM  ",J163+K163=0),0,IF(AND(A163="ZSNC",N163="ZL  ",J163&lt;=56,K163&lt;=56),0,IF(AND(A163="    ",N163="ZL  ",J163=150,K163=150),0,1)))</f>
        <v>0</v>
      </c>
      <c r="AT163" s="6">
        <f>IF(F163="S   ",0,SUM(AP163:AS163))</f>
        <v>0</v>
      </c>
      <c r="AU163" s="7">
        <f t="shared" ca="1" si="19"/>
        <v>2</v>
      </c>
    </row>
    <row r="164" spans="1:47" x14ac:dyDescent="0.25">
      <c r="A164" s="15">
        <v>4</v>
      </c>
      <c r="B164" s="15">
        <v>4600002859</v>
      </c>
      <c r="C164" s="15">
        <v>40</v>
      </c>
      <c r="D164" s="17">
        <v>39870</v>
      </c>
      <c r="E164" s="17">
        <v>40067</v>
      </c>
      <c r="F164" s="18" t="s">
        <v>347</v>
      </c>
      <c r="G164" s="15" t="s">
        <v>215</v>
      </c>
      <c r="H164" s="15">
        <v>0</v>
      </c>
      <c r="I164" s="15" t="s">
        <v>211</v>
      </c>
      <c r="J164" s="15">
        <v>0</v>
      </c>
      <c r="K164" s="15">
        <v>0</v>
      </c>
      <c r="L164" s="15" t="s">
        <v>30</v>
      </c>
      <c r="M164" s="15">
        <v>2</v>
      </c>
      <c r="N164" s="15" t="s">
        <v>31</v>
      </c>
      <c r="O164" s="15">
        <v>59925</v>
      </c>
      <c r="P164" s="15" t="s">
        <v>27</v>
      </c>
      <c r="Q164" s="15" t="s">
        <v>27</v>
      </c>
      <c r="R164" s="15" t="s">
        <v>32</v>
      </c>
      <c r="S164" s="15">
        <v>240067</v>
      </c>
      <c r="T164" s="15" t="s">
        <v>33</v>
      </c>
      <c r="U164" s="15" t="s">
        <v>212</v>
      </c>
      <c r="V164" s="15">
        <v>4</v>
      </c>
      <c r="W164" s="15" t="s">
        <v>35</v>
      </c>
      <c r="X164" s="15">
        <v>4</v>
      </c>
      <c r="Y164" s="15" t="s">
        <v>35</v>
      </c>
      <c r="Z164" s="15">
        <v>4</v>
      </c>
      <c r="AA164" s="15" t="s">
        <v>35</v>
      </c>
      <c r="AB164" s="15">
        <v>4</v>
      </c>
      <c r="AC164" s="15" t="s">
        <v>35</v>
      </c>
      <c r="AD164" s="15">
        <f>IF(N164="ZM  ",V164-Z164,X164-Z164)</f>
        <v>0</v>
      </c>
      <c r="AE164" s="22">
        <f t="shared" ca="1" si="15"/>
        <v>4</v>
      </c>
      <c r="AF164" s="22">
        <f t="shared" ca="1" si="16"/>
        <v>0</v>
      </c>
      <c r="AG164" s="22">
        <f t="shared" ca="1" si="17"/>
        <v>0</v>
      </c>
      <c r="AH164" s="15" t="str">
        <f t="shared" ca="1" si="18"/>
        <v>ok</v>
      </c>
      <c r="AI164" s="8">
        <f ca="1">IF(AH164="ok",0,IF(AND(AH164="erreur clé ZSNC",A164="ZSNC"),0,1))</f>
        <v>0</v>
      </c>
      <c r="AJ164" s="9">
        <f>IF(AND(A164="ZSNC",N164="ZM  ",H164=0),0,IF(AND(A164="    ",N164="ZM  ",H164=0),0,IF(AND(A164="ZSNC",N164="ZL  ",H164=99.9),0,IF(AND(A164="    ",N164="ZL  ",H164=0),0,1))))</f>
        <v>1</v>
      </c>
      <c r="AK164" s="9">
        <f>IF(AND(A164="ZSNC",N164="ZM  ",L164="          "),0,IF(AND(A164="    ",N164="ZM  ",L164="          "),0,IF(AND(A164="ZSNC",N164="ZL  ",L164=1),0,IF(AND(A164="    ",N164="ZL  ",L164=2),0,1))))</f>
        <v>1</v>
      </c>
      <c r="AL164" s="9">
        <f>IF(AND(N164="ZM  ",J164+K164=0),0,IF(AND(N164="ZL  ",J164-K164=0),0,1))</f>
        <v>0</v>
      </c>
      <c r="AM164" s="10">
        <f>IF(AND(N164="ZM  ",J164+K164=0),0,IF(AND(A164="ZSNC",N164="ZL  ",J164&lt;=56,K164&lt;=56),0,IF(AND(A164="    ",N164="ZL  ",J164=150,K164=150),0,1)))</f>
        <v>0</v>
      </c>
      <c r="AN164" s="6">
        <f ca="1">IF(F164="S   ",0,(SUM(AI164:AM164)))</f>
        <v>2</v>
      </c>
      <c r="AP164" s="11">
        <f>IF(AND(N164="ZM  ",H164=0),0,IF(AND(A164="    ",N164="ZL  ",H164=0),0,IF(AND(A164="ZSNC",N164="ZL  ",H164=99.9),0,1)))</f>
        <v>0</v>
      </c>
      <c r="AQ164" s="12">
        <f>IF(AND(N164="ZM  ",L164="          "),0,IF(AND(A164="ZSNC",N164="ZL  ",L164=2),0,IF(AND(A164="    ",N164="ZL  ",L164=1),0,1)))</f>
        <v>0</v>
      </c>
      <c r="AR164" s="12">
        <f>IF(AND(N164="ZM  ",J164+K164=0),0,IF(AND(N164="ZL  ",J164-K164=0),0,1))</f>
        <v>0</v>
      </c>
      <c r="AS164" s="13">
        <f>IF(AND(N164="ZM  ",J164+K164=0),0,IF(AND(A164="ZSNC",N164="ZL  ",J164&lt;=56,K164&lt;=56),0,IF(AND(A164="    ",N164="ZL  ",J164=150,K164=150),0,1)))</f>
        <v>0</v>
      </c>
      <c r="AT164" s="6">
        <f>IF(F164="S   ",0,SUM(AP164:AS164))</f>
        <v>0</v>
      </c>
      <c r="AU164" s="7">
        <f t="shared" ca="1" si="19"/>
        <v>2</v>
      </c>
    </row>
    <row r="165" spans="1:47" x14ac:dyDescent="0.25">
      <c r="A165" s="15" t="s">
        <v>130</v>
      </c>
      <c r="B165" s="15">
        <v>4600003043</v>
      </c>
      <c r="C165" s="15">
        <v>10</v>
      </c>
      <c r="D165" s="17">
        <v>39931</v>
      </c>
      <c r="E165" s="17">
        <v>41025</v>
      </c>
      <c r="F165" s="18" t="s">
        <v>347</v>
      </c>
      <c r="G165" s="15" t="s">
        <v>218</v>
      </c>
      <c r="H165" s="15">
        <v>0</v>
      </c>
      <c r="I165" s="15" t="s">
        <v>219</v>
      </c>
      <c r="J165" s="15">
        <v>0</v>
      </c>
      <c r="K165" s="15">
        <v>0</v>
      </c>
      <c r="L165" s="15" t="s">
        <v>30</v>
      </c>
      <c r="M165" s="15">
        <v>2</v>
      </c>
      <c r="N165" s="15" t="s">
        <v>31</v>
      </c>
      <c r="O165" s="15">
        <v>12666</v>
      </c>
      <c r="P165" s="15" t="s">
        <v>27</v>
      </c>
      <c r="Q165" s="15" t="s">
        <v>27</v>
      </c>
      <c r="R165" s="15" t="s">
        <v>32</v>
      </c>
      <c r="S165" s="15">
        <v>240079</v>
      </c>
      <c r="T165" s="15" t="s">
        <v>66</v>
      </c>
      <c r="U165" s="15" t="s">
        <v>67</v>
      </c>
      <c r="V165" s="15">
        <v>11</v>
      </c>
      <c r="W165" s="15" t="s">
        <v>35</v>
      </c>
      <c r="X165" s="15">
        <v>1</v>
      </c>
      <c r="Y165" s="15" t="s">
        <v>35</v>
      </c>
      <c r="Z165" s="15">
        <v>1</v>
      </c>
      <c r="AA165" s="15" t="s">
        <v>35</v>
      </c>
      <c r="AB165" s="15">
        <v>1</v>
      </c>
      <c r="AC165" s="15" t="s">
        <v>35</v>
      </c>
      <c r="AD165" s="15">
        <f>IF(N165="ZM  ",V165-Z165,X165-Z165)</f>
        <v>10</v>
      </c>
      <c r="AE165" s="22">
        <f t="shared" ref="AE165:AE174" ca="1" si="20">SUMPRODUCT((clé=4)*(document_HA=$B165)*(division))/2</f>
        <v>0</v>
      </c>
      <c r="AF165" s="22">
        <f t="shared" ref="AF165:AF174" ca="1" si="21">SUMPRODUCT((clé="    ")*(document_HA=$B165)*(division))/2</f>
        <v>0</v>
      </c>
      <c r="AG165" s="22">
        <f t="shared" ref="AG165:AG174" ca="1" si="22">SUMPRODUCT((clé="ZSNC")*(document_HA=$B165)*(division))/2</f>
        <v>10</v>
      </c>
      <c r="AH165" s="15" t="str">
        <f t="shared" ref="AH165:AH174" ca="1" si="23">IF(COUNTIF(AE165:AG165,"&gt;0")&gt;1,"erreur clé ZSNC","ok")</f>
        <v>ok</v>
      </c>
      <c r="AI165" s="8">
        <f ca="1">IF(AH165="ok",0,IF(AND(AH165="erreur clé ZSNC",A165="ZSNC"),0,1))</f>
        <v>0</v>
      </c>
      <c r="AJ165" s="9">
        <f>IF(AND(A165="ZSNC",N165="ZM  ",H165=0),0,IF(AND(A165="    ",N165="ZM  ",H165=0),0,IF(AND(A165="ZSNC",N165="ZL  ",H165=99.9),0,IF(AND(A165="    ",N165="ZL  ",H165=0),0,1))))</f>
        <v>0</v>
      </c>
      <c r="AK165" s="9">
        <f>IF(AND(A165="ZSNC",N165="ZM  ",L165="          "),0,IF(AND(A165="    ",N165="ZM  ",L165="          "),0,IF(AND(A165="ZSNC",N165="ZL  ",L165=1),0,IF(AND(A165="    ",N165="ZL  ",L165=2),0,1))))</f>
        <v>0</v>
      </c>
      <c r="AL165" s="9">
        <f>IF(AND(N165="ZM  ",J165+K165=0),0,IF(AND(N165="ZL  ",J165-K165=0),0,1))</f>
        <v>0</v>
      </c>
      <c r="AM165" s="10">
        <f>IF(AND(N165="ZM  ",J165+K165=0),0,IF(AND(A165="ZSNC",N165="ZL  ",J165&lt;=56,K165&lt;=56),0,IF(AND(A165="    ",N165="ZL  ",J165=150,K165=150),0,1)))</f>
        <v>0</v>
      </c>
      <c r="AN165" s="6">
        <f ca="1">IF(F165="S   ",0,(SUM(AI165:AM165)))</f>
        <v>0</v>
      </c>
      <c r="AP165" s="11">
        <f>IF(AND(N165="ZM  ",H165=0),0,IF(AND(A165="    ",N165="ZL  ",H165=0),0,IF(AND(A165="ZSNC",N165="ZL  ",H165=99.9),0,1)))</f>
        <v>0</v>
      </c>
      <c r="AQ165" s="12">
        <f>IF(AND(N165="ZM  ",L165="          "),0,IF(AND(A165="ZSNC",N165="ZL  ",L165=2),0,IF(AND(A165="    ",N165="ZL  ",L165=1),0,1)))</f>
        <v>0</v>
      </c>
      <c r="AR165" s="12">
        <f>IF(AND(N165="ZM  ",J165+K165=0),0,IF(AND(N165="ZL  ",J165-K165=0),0,1))</f>
        <v>0</v>
      </c>
      <c r="AS165" s="13">
        <f>IF(AND(N165="ZM  ",J165+K165=0),0,IF(AND(A165="ZSNC",N165="ZL  ",J165&lt;=56,K165&lt;=56),0,IF(AND(A165="    ",N165="ZL  ",J165=150,K165=150),0,1)))</f>
        <v>0</v>
      </c>
      <c r="AT165" s="6">
        <f>IF(F165="S   ",0,SUM(AP165:AS165))</f>
        <v>0</v>
      </c>
      <c r="AU165" s="7">
        <f t="shared" ref="AU165:AU174" ca="1" si="24">IF(AI165=1,AT165,AN165)</f>
        <v>0</v>
      </c>
    </row>
    <row r="166" spans="1:47" x14ac:dyDescent="0.25">
      <c r="A166" s="15" t="s">
        <v>130</v>
      </c>
      <c r="B166" s="15">
        <v>4600003043</v>
      </c>
      <c r="C166" s="15">
        <v>20</v>
      </c>
      <c r="D166" s="17">
        <v>39931</v>
      </c>
      <c r="E166" s="17">
        <v>41025</v>
      </c>
      <c r="F166" s="18" t="s">
        <v>347</v>
      </c>
      <c r="G166" s="15" t="s">
        <v>220</v>
      </c>
      <c r="H166" s="15">
        <v>0</v>
      </c>
      <c r="I166" s="15" t="s">
        <v>219</v>
      </c>
      <c r="J166" s="15">
        <v>0</v>
      </c>
      <c r="K166" s="15">
        <v>0</v>
      </c>
      <c r="L166" s="15" t="s">
        <v>30</v>
      </c>
      <c r="M166" s="15">
        <v>2</v>
      </c>
      <c r="N166" s="15" t="s">
        <v>31</v>
      </c>
      <c r="O166" s="15">
        <v>12666</v>
      </c>
      <c r="P166" s="15" t="s">
        <v>27</v>
      </c>
      <c r="Q166" s="15" t="s">
        <v>27</v>
      </c>
      <c r="R166" s="15" t="s">
        <v>32</v>
      </c>
      <c r="S166" s="15">
        <v>240079</v>
      </c>
      <c r="T166" s="15" t="s">
        <v>66</v>
      </c>
      <c r="U166" s="15" t="s">
        <v>67</v>
      </c>
      <c r="V166" s="15">
        <v>11</v>
      </c>
      <c r="W166" s="15" t="s">
        <v>35</v>
      </c>
      <c r="X166" s="15">
        <v>1</v>
      </c>
      <c r="Y166" s="15" t="s">
        <v>35</v>
      </c>
      <c r="Z166" s="15">
        <v>1</v>
      </c>
      <c r="AA166" s="15" t="s">
        <v>35</v>
      </c>
      <c r="AB166" s="15">
        <v>1</v>
      </c>
      <c r="AC166" s="15" t="s">
        <v>35</v>
      </c>
      <c r="AD166" s="15">
        <f>IF(N166="ZM  ",V166-Z166,X166-Z166)</f>
        <v>10</v>
      </c>
      <c r="AE166" s="22">
        <f t="shared" ca="1" si="20"/>
        <v>0</v>
      </c>
      <c r="AF166" s="22">
        <f t="shared" ca="1" si="21"/>
        <v>0</v>
      </c>
      <c r="AG166" s="22">
        <f t="shared" ca="1" si="22"/>
        <v>10</v>
      </c>
      <c r="AH166" s="15" t="str">
        <f t="shared" ca="1" si="23"/>
        <v>ok</v>
      </c>
      <c r="AI166" s="8">
        <f ca="1">IF(AH166="ok",0,IF(AND(AH166="erreur clé ZSNC",A166="ZSNC"),0,1))</f>
        <v>0</v>
      </c>
      <c r="AJ166" s="9">
        <f>IF(AND(A166="ZSNC",N166="ZM  ",H166=0),0,IF(AND(A166="    ",N166="ZM  ",H166=0),0,IF(AND(A166="ZSNC",N166="ZL  ",H166=99.9),0,IF(AND(A166="    ",N166="ZL  ",H166=0),0,1))))</f>
        <v>0</v>
      </c>
      <c r="AK166" s="9">
        <f>IF(AND(A166="ZSNC",N166="ZM  ",L166="          "),0,IF(AND(A166="    ",N166="ZM  ",L166="          "),0,IF(AND(A166="ZSNC",N166="ZL  ",L166=1),0,IF(AND(A166="    ",N166="ZL  ",L166=2),0,1))))</f>
        <v>0</v>
      </c>
      <c r="AL166" s="9">
        <f>IF(AND(N166="ZM  ",J166+K166=0),0,IF(AND(N166="ZL  ",J166-K166=0),0,1))</f>
        <v>0</v>
      </c>
      <c r="AM166" s="10">
        <f>IF(AND(N166="ZM  ",J166+K166=0),0,IF(AND(A166="ZSNC",N166="ZL  ",J166&lt;=56,K166&lt;=56),0,IF(AND(A166="    ",N166="ZL  ",J166=150,K166=150),0,1)))</f>
        <v>0</v>
      </c>
      <c r="AN166" s="6">
        <f ca="1">IF(F166="S   ",0,(SUM(AI166:AM166)))</f>
        <v>0</v>
      </c>
      <c r="AP166" s="11">
        <f>IF(AND(N166="ZM  ",H166=0),0,IF(AND(A166="    ",N166="ZL  ",H166=0),0,IF(AND(A166="ZSNC",N166="ZL  ",H166=99.9),0,1)))</f>
        <v>0</v>
      </c>
      <c r="AQ166" s="12">
        <f>IF(AND(N166="ZM  ",L166="          "),0,IF(AND(A166="ZSNC",N166="ZL  ",L166=2),0,IF(AND(A166="    ",N166="ZL  ",L166=1),0,1)))</f>
        <v>0</v>
      </c>
      <c r="AR166" s="12">
        <f>IF(AND(N166="ZM  ",J166+K166=0),0,IF(AND(N166="ZL  ",J166-K166=0),0,1))</f>
        <v>0</v>
      </c>
      <c r="AS166" s="13">
        <f>IF(AND(N166="ZM  ",J166+K166=0),0,IF(AND(A166="ZSNC",N166="ZL  ",J166&lt;=56,K166&lt;=56),0,IF(AND(A166="    ",N166="ZL  ",J166=150,K166=150),0,1)))</f>
        <v>0</v>
      </c>
      <c r="AT166" s="6">
        <f>IF(F166="S   ",0,SUM(AP166:AS166))</f>
        <v>0</v>
      </c>
      <c r="AU166" s="7">
        <f t="shared" ca="1" si="24"/>
        <v>0</v>
      </c>
    </row>
    <row r="167" spans="1:47" x14ac:dyDescent="0.25">
      <c r="A167" s="15" t="s">
        <v>130</v>
      </c>
      <c r="B167" s="15">
        <v>4600003043</v>
      </c>
      <c r="C167" s="15">
        <v>30</v>
      </c>
      <c r="D167" s="17">
        <v>39931</v>
      </c>
      <c r="E167" s="17">
        <v>41025</v>
      </c>
      <c r="F167" s="18" t="s">
        <v>347</v>
      </c>
      <c r="G167" s="15" t="s">
        <v>221</v>
      </c>
      <c r="H167" s="15">
        <v>0</v>
      </c>
      <c r="I167" s="15" t="s">
        <v>219</v>
      </c>
      <c r="J167" s="15">
        <v>0</v>
      </c>
      <c r="K167" s="15">
        <v>0</v>
      </c>
      <c r="L167" s="15" t="s">
        <v>30</v>
      </c>
      <c r="M167" s="15">
        <v>2</v>
      </c>
      <c r="N167" s="15" t="s">
        <v>31</v>
      </c>
      <c r="O167" s="15">
        <v>12666</v>
      </c>
      <c r="P167" s="15" t="s">
        <v>27</v>
      </c>
      <c r="Q167" s="15" t="s">
        <v>27</v>
      </c>
      <c r="R167" s="15" t="s">
        <v>32</v>
      </c>
      <c r="S167" s="15">
        <v>240079</v>
      </c>
      <c r="T167" s="15" t="s">
        <v>66</v>
      </c>
      <c r="U167" s="15" t="s">
        <v>67</v>
      </c>
      <c r="V167" s="15">
        <v>11</v>
      </c>
      <c r="W167" s="15" t="s">
        <v>35</v>
      </c>
      <c r="X167" s="15">
        <v>1</v>
      </c>
      <c r="Y167" s="15" t="s">
        <v>35</v>
      </c>
      <c r="Z167" s="15">
        <v>1</v>
      </c>
      <c r="AA167" s="15" t="s">
        <v>35</v>
      </c>
      <c r="AB167" s="15">
        <v>1</v>
      </c>
      <c r="AC167" s="15" t="s">
        <v>35</v>
      </c>
      <c r="AD167" s="15">
        <f>IF(N167="ZM  ",V167-Z167,X167-Z167)</f>
        <v>10</v>
      </c>
      <c r="AE167" s="22">
        <f t="shared" ca="1" si="20"/>
        <v>0</v>
      </c>
      <c r="AF167" s="22">
        <f t="shared" ca="1" si="21"/>
        <v>0</v>
      </c>
      <c r="AG167" s="22">
        <f t="shared" ca="1" si="22"/>
        <v>10</v>
      </c>
      <c r="AH167" s="15" t="str">
        <f t="shared" ca="1" si="23"/>
        <v>ok</v>
      </c>
      <c r="AI167" s="8">
        <f ca="1">IF(AH167="ok",0,IF(AND(AH167="erreur clé ZSNC",A167="ZSNC"),0,1))</f>
        <v>0</v>
      </c>
      <c r="AJ167" s="9">
        <f>IF(AND(A167="ZSNC",N167="ZM  ",H167=0),0,IF(AND(A167="    ",N167="ZM  ",H167=0),0,IF(AND(A167="ZSNC",N167="ZL  ",H167=99.9),0,IF(AND(A167="    ",N167="ZL  ",H167=0),0,1))))</f>
        <v>0</v>
      </c>
      <c r="AK167" s="9">
        <f>IF(AND(A167="ZSNC",N167="ZM  ",L167="          "),0,IF(AND(A167="    ",N167="ZM  ",L167="          "),0,IF(AND(A167="ZSNC",N167="ZL  ",L167=1),0,IF(AND(A167="    ",N167="ZL  ",L167=2),0,1))))</f>
        <v>0</v>
      </c>
      <c r="AL167" s="9">
        <f>IF(AND(N167="ZM  ",J167+K167=0),0,IF(AND(N167="ZL  ",J167-K167=0),0,1))</f>
        <v>0</v>
      </c>
      <c r="AM167" s="10">
        <f>IF(AND(N167="ZM  ",J167+K167=0),0,IF(AND(A167="ZSNC",N167="ZL  ",J167&lt;=56,K167&lt;=56),0,IF(AND(A167="    ",N167="ZL  ",J167=150,K167=150),0,1)))</f>
        <v>0</v>
      </c>
      <c r="AN167" s="6">
        <f ca="1">IF(F167="S   ",0,(SUM(AI167:AM167)))</f>
        <v>0</v>
      </c>
      <c r="AP167" s="11">
        <f>IF(AND(N167="ZM  ",H167=0),0,IF(AND(A167="    ",N167="ZL  ",H167=0),0,IF(AND(A167="ZSNC",N167="ZL  ",H167=99.9),0,1)))</f>
        <v>0</v>
      </c>
      <c r="AQ167" s="12">
        <f>IF(AND(N167="ZM  ",L167="          "),0,IF(AND(A167="ZSNC",N167="ZL  ",L167=2),0,IF(AND(A167="    ",N167="ZL  ",L167=1),0,1)))</f>
        <v>0</v>
      </c>
      <c r="AR167" s="12">
        <f>IF(AND(N167="ZM  ",J167+K167=0),0,IF(AND(N167="ZL  ",J167-K167=0),0,1))</f>
        <v>0</v>
      </c>
      <c r="AS167" s="13">
        <f>IF(AND(N167="ZM  ",J167+K167=0),0,IF(AND(A167="ZSNC",N167="ZL  ",J167&lt;=56,K167&lt;=56),0,IF(AND(A167="    ",N167="ZL  ",J167=150,K167=150),0,1)))</f>
        <v>0</v>
      </c>
      <c r="AT167" s="6">
        <f>IF(F167="S   ",0,SUM(AP167:AS167))</f>
        <v>0</v>
      </c>
      <c r="AU167" s="7">
        <f t="shared" ca="1" si="24"/>
        <v>0</v>
      </c>
    </row>
    <row r="168" spans="1:47" x14ac:dyDescent="0.25">
      <c r="A168" s="15" t="s">
        <v>130</v>
      </c>
      <c r="B168" s="15">
        <v>4600003043</v>
      </c>
      <c r="C168" s="15">
        <v>40</v>
      </c>
      <c r="D168" s="17">
        <v>39931</v>
      </c>
      <c r="E168" s="17">
        <v>41025</v>
      </c>
      <c r="F168" s="18" t="s">
        <v>347</v>
      </c>
      <c r="G168" s="15" t="s">
        <v>222</v>
      </c>
      <c r="H168" s="15">
        <v>0</v>
      </c>
      <c r="I168" s="15" t="s">
        <v>219</v>
      </c>
      <c r="J168" s="15">
        <v>0</v>
      </c>
      <c r="K168" s="15">
        <v>0</v>
      </c>
      <c r="L168" s="15" t="s">
        <v>30</v>
      </c>
      <c r="M168" s="15">
        <v>2</v>
      </c>
      <c r="N168" s="15" t="s">
        <v>31</v>
      </c>
      <c r="O168" s="15">
        <v>12666</v>
      </c>
      <c r="P168" s="15" t="s">
        <v>27</v>
      </c>
      <c r="Q168" s="15" t="s">
        <v>27</v>
      </c>
      <c r="R168" s="15" t="s">
        <v>32</v>
      </c>
      <c r="S168" s="15">
        <v>240079</v>
      </c>
      <c r="T168" s="15" t="s">
        <v>66</v>
      </c>
      <c r="U168" s="15" t="s">
        <v>67</v>
      </c>
      <c r="V168" s="15">
        <v>11</v>
      </c>
      <c r="W168" s="15" t="s">
        <v>35</v>
      </c>
      <c r="X168" s="15">
        <v>1</v>
      </c>
      <c r="Y168" s="15" t="s">
        <v>35</v>
      </c>
      <c r="Z168" s="15">
        <v>1</v>
      </c>
      <c r="AA168" s="15" t="s">
        <v>35</v>
      </c>
      <c r="AB168" s="15">
        <v>1</v>
      </c>
      <c r="AC168" s="15" t="s">
        <v>35</v>
      </c>
      <c r="AD168" s="15">
        <f>IF(N168="ZM  ",V168-Z168,X168-Z168)</f>
        <v>10</v>
      </c>
      <c r="AE168" s="22">
        <f t="shared" ca="1" si="20"/>
        <v>0</v>
      </c>
      <c r="AF168" s="22">
        <f t="shared" ca="1" si="21"/>
        <v>0</v>
      </c>
      <c r="AG168" s="22">
        <f t="shared" ca="1" si="22"/>
        <v>10</v>
      </c>
      <c r="AH168" s="15" t="str">
        <f t="shared" ca="1" si="23"/>
        <v>ok</v>
      </c>
      <c r="AI168" s="8">
        <f ca="1">IF(AH168="ok",0,IF(AND(AH168="erreur clé ZSNC",A168="ZSNC"),0,1))</f>
        <v>0</v>
      </c>
      <c r="AJ168" s="9">
        <f>IF(AND(A168="ZSNC",N168="ZM  ",H168=0),0,IF(AND(A168="    ",N168="ZM  ",H168=0),0,IF(AND(A168="ZSNC",N168="ZL  ",H168=99.9),0,IF(AND(A168="    ",N168="ZL  ",H168=0),0,1))))</f>
        <v>0</v>
      </c>
      <c r="AK168" s="9">
        <f>IF(AND(A168="ZSNC",N168="ZM  ",L168="          "),0,IF(AND(A168="    ",N168="ZM  ",L168="          "),0,IF(AND(A168="ZSNC",N168="ZL  ",L168=1),0,IF(AND(A168="    ",N168="ZL  ",L168=2),0,1))))</f>
        <v>0</v>
      </c>
      <c r="AL168" s="9">
        <f>IF(AND(N168="ZM  ",J168+K168=0),0,IF(AND(N168="ZL  ",J168-K168=0),0,1))</f>
        <v>0</v>
      </c>
      <c r="AM168" s="10">
        <f>IF(AND(N168="ZM  ",J168+K168=0),0,IF(AND(A168="ZSNC",N168="ZL  ",J168&lt;=56,K168&lt;=56),0,IF(AND(A168="    ",N168="ZL  ",J168=150,K168=150),0,1)))</f>
        <v>0</v>
      </c>
      <c r="AN168" s="6">
        <f ca="1">IF(F168="S   ",0,(SUM(AI168:AM168)))</f>
        <v>0</v>
      </c>
      <c r="AP168" s="11">
        <f>IF(AND(N168="ZM  ",H168=0),0,IF(AND(A168="    ",N168="ZL  ",H168=0),0,IF(AND(A168="ZSNC",N168="ZL  ",H168=99.9),0,1)))</f>
        <v>0</v>
      </c>
      <c r="AQ168" s="12">
        <f>IF(AND(N168="ZM  ",L168="          "),0,IF(AND(A168="ZSNC",N168="ZL  ",L168=2),0,IF(AND(A168="    ",N168="ZL  ",L168=1),0,1)))</f>
        <v>0</v>
      </c>
      <c r="AR168" s="12">
        <f>IF(AND(N168="ZM  ",J168+K168=0),0,IF(AND(N168="ZL  ",J168-K168=0),0,1))</f>
        <v>0</v>
      </c>
      <c r="AS168" s="13">
        <f>IF(AND(N168="ZM  ",J168+K168=0),0,IF(AND(A168="ZSNC",N168="ZL  ",J168&lt;=56,K168&lt;=56),0,IF(AND(A168="    ",N168="ZL  ",J168=150,K168=150),0,1)))</f>
        <v>0</v>
      </c>
      <c r="AT168" s="6">
        <f>IF(F168="S   ",0,SUM(AP168:AS168))</f>
        <v>0</v>
      </c>
      <c r="AU168" s="7">
        <f t="shared" ca="1" si="24"/>
        <v>0</v>
      </c>
    </row>
    <row r="169" spans="1:47" x14ac:dyDescent="0.25">
      <c r="A169" s="15" t="s">
        <v>130</v>
      </c>
      <c r="B169" s="15">
        <v>4600003043</v>
      </c>
      <c r="C169" s="15">
        <v>50</v>
      </c>
      <c r="D169" s="17">
        <v>39931</v>
      </c>
      <c r="E169" s="17">
        <v>41025</v>
      </c>
      <c r="F169" s="18" t="s">
        <v>347</v>
      </c>
      <c r="G169" s="15" t="s">
        <v>223</v>
      </c>
      <c r="H169" s="15">
        <v>0</v>
      </c>
      <c r="I169" s="15" t="s">
        <v>219</v>
      </c>
      <c r="J169" s="15">
        <v>0</v>
      </c>
      <c r="K169" s="15">
        <v>0</v>
      </c>
      <c r="L169" s="15" t="s">
        <v>30</v>
      </c>
      <c r="M169" s="15">
        <v>2</v>
      </c>
      <c r="N169" s="15" t="s">
        <v>31</v>
      </c>
      <c r="O169" s="15">
        <v>12666</v>
      </c>
      <c r="P169" s="15" t="s">
        <v>27</v>
      </c>
      <c r="Q169" s="15" t="s">
        <v>27</v>
      </c>
      <c r="R169" s="15" t="s">
        <v>32</v>
      </c>
      <c r="S169" s="15">
        <v>240079</v>
      </c>
      <c r="T169" s="15" t="s">
        <v>66</v>
      </c>
      <c r="U169" s="15" t="s">
        <v>67</v>
      </c>
      <c r="V169" s="15">
        <v>22</v>
      </c>
      <c r="W169" s="15" t="s">
        <v>35</v>
      </c>
      <c r="X169" s="15">
        <v>2</v>
      </c>
      <c r="Y169" s="15" t="s">
        <v>35</v>
      </c>
      <c r="Z169" s="15">
        <v>2</v>
      </c>
      <c r="AA169" s="15" t="s">
        <v>35</v>
      </c>
      <c r="AB169" s="15">
        <v>2</v>
      </c>
      <c r="AC169" s="15" t="s">
        <v>35</v>
      </c>
      <c r="AD169" s="15">
        <f>IF(N169="ZM  ",V169-Z169,X169-Z169)</f>
        <v>20</v>
      </c>
      <c r="AE169" s="22">
        <f t="shared" ca="1" si="20"/>
        <v>0</v>
      </c>
      <c r="AF169" s="22">
        <f t="shared" ca="1" si="21"/>
        <v>0</v>
      </c>
      <c r="AG169" s="22">
        <f t="shared" ca="1" si="22"/>
        <v>10</v>
      </c>
      <c r="AH169" s="15" t="str">
        <f t="shared" ca="1" si="23"/>
        <v>ok</v>
      </c>
      <c r="AI169" s="8">
        <f ca="1">IF(AH169="ok",0,IF(AND(AH169="erreur clé ZSNC",A169="ZSNC"),0,1))</f>
        <v>0</v>
      </c>
      <c r="AJ169" s="9">
        <f>IF(AND(A169="ZSNC",N169="ZM  ",H169=0),0,IF(AND(A169="    ",N169="ZM  ",H169=0),0,IF(AND(A169="ZSNC",N169="ZL  ",H169=99.9),0,IF(AND(A169="    ",N169="ZL  ",H169=0),0,1))))</f>
        <v>0</v>
      </c>
      <c r="AK169" s="9">
        <f>IF(AND(A169="ZSNC",N169="ZM  ",L169="          "),0,IF(AND(A169="    ",N169="ZM  ",L169="          "),0,IF(AND(A169="ZSNC",N169="ZL  ",L169=1),0,IF(AND(A169="    ",N169="ZL  ",L169=2),0,1))))</f>
        <v>0</v>
      </c>
      <c r="AL169" s="9">
        <f>IF(AND(N169="ZM  ",J169+K169=0),0,IF(AND(N169="ZL  ",J169-K169=0),0,1))</f>
        <v>0</v>
      </c>
      <c r="AM169" s="10">
        <f>IF(AND(N169="ZM  ",J169+K169=0),0,IF(AND(A169="ZSNC",N169="ZL  ",J169&lt;=56,K169&lt;=56),0,IF(AND(A169="    ",N169="ZL  ",J169=150,K169=150),0,1)))</f>
        <v>0</v>
      </c>
      <c r="AN169" s="6">
        <f ca="1">IF(F169="S   ",0,(SUM(AI169:AM169)))</f>
        <v>0</v>
      </c>
      <c r="AP169" s="11">
        <f>IF(AND(N169="ZM  ",H169=0),0,IF(AND(A169="    ",N169="ZL  ",H169=0),0,IF(AND(A169="ZSNC",N169="ZL  ",H169=99.9),0,1)))</f>
        <v>0</v>
      </c>
      <c r="AQ169" s="12">
        <f>IF(AND(N169="ZM  ",L169="          "),0,IF(AND(A169="ZSNC",N169="ZL  ",L169=2),0,IF(AND(A169="    ",N169="ZL  ",L169=1),0,1)))</f>
        <v>0</v>
      </c>
      <c r="AR169" s="12">
        <f>IF(AND(N169="ZM  ",J169+K169=0),0,IF(AND(N169="ZL  ",J169-K169=0),0,1))</f>
        <v>0</v>
      </c>
      <c r="AS169" s="13">
        <f>IF(AND(N169="ZM  ",J169+K169=0),0,IF(AND(A169="ZSNC",N169="ZL  ",J169&lt;=56,K169&lt;=56),0,IF(AND(A169="    ",N169="ZL  ",J169=150,K169=150),0,1)))</f>
        <v>0</v>
      </c>
      <c r="AT169" s="6">
        <f>IF(F169="S   ",0,SUM(AP169:AS169))</f>
        <v>0</v>
      </c>
      <c r="AU169" s="7">
        <f t="shared" ca="1" si="24"/>
        <v>0</v>
      </c>
    </row>
    <row r="170" spans="1:47" x14ac:dyDescent="0.25">
      <c r="A170" s="15" t="s">
        <v>130</v>
      </c>
      <c r="B170" s="15">
        <v>4600003043</v>
      </c>
      <c r="C170" s="15">
        <v>60</v>
      </c>
      <c r="D170" s="17">
        <v>39931</v>
      </c>
      <c r="E170" s="17">
        <v>41025</v>
      </c>
      <c r="F170" s="18" t="s">
        <v>347</v>
      </c>
      <c r="G170" s="15" t="s">
        <v>224</v>
      </c>
      <c r="H170" s="15">
        <v>0</v>
      </c>
      <c r="I170" s="15" t="s">
        <v>219</v>
      </c>
      <c r="J170" s="15">
        <v>0</v>
      </c>
      <c r="K170" s="15">
        <v>0</v>
      </c>
      <c r="L170" s="15" t="s">
        <v>30</v>
      </c>
      <c r="M170" s="15">
        <v>2</v>
      </c>
      <c r="N170" s="15" t="s">
        <v>31</v>
      </c>
      <c r="O170" s="15">
        <v>12666</v>
      </c>
      <c r="P170" s="15" t="s">
        <v>27</v>
      </c>
      <c r="Q170" s="15" t="s">
        <v>27</v>
      </c>
      <c r="R170" s="15" t="s">
        <v>32</v>
      </c>
      <c r="S170" s="15">
        <v>240079</v>
      </c>
      <c r="T170" s="15" t="s">
        <v>66</v>
      </c>
      <c r="U170" s="15" t="s">
        <v>67</v>
      </c>
      <c r="V170" s="15">
        <v>22</v>
      </c>
      <c r="W170" s="15" t="s">
        <v>35</v>
      </c>
      <c r="X170" s="15">
        <v>2</v>
      </c>
      <c r="Y170" s="15" t="s">
        <v>35</v>
      </c>
      <c r="Z170" s="15">
        <v>2</v>
      </c>
      <c r="AA170" s="15" t="s">
        <v>35</v>
      </c>
      <c r="AB170" s="15">
        <v>2</v>
      </c>
      <c r="AC170" s="15" t="s">
        <v>35</v>
      </c>
      <c r="AD170" s="15">
        <f>IF(N170="ZM  ",V170-Z170,X170-Z170)</f>
        <v>20</v>
      </c>
      <c r="AE170" s="22">
        <f t="shared" ca="1" si="20"/>
        <v>0</v>
      </c>
      <c r="AF170" s="22">
        <f t="shared" ca="1" si="21"/>
        <v>0</v>
      </c>
      <c r="AG170" s="22">
        <f t="shared" ca="1" si="22"/>
        <v>10</v>
      </c>
      <c r="AH170" s="15" t="str">
        <f t="shared" ca="1" si="23"/>
        <v>ok</v>
      </c>
      <c r="AI170" s="8">
        <f ca="1">IF(AH170="ok",0,IF(AND(AH170="erreur clé ZSNC",A170="ZSNC"),0,1))</f>
        <v>0</v>
      </c>
      <c r="AJ170" s="9">
        <f>IF(AND(A170="ZSNC",N170="ZM  ",H170=0),0,IF(AND(A170="    ",N170="ZM  ",H170=0),0,IF(AND(A170="ZSNC",N170="ZL  ",H170=99.9),0,IF(AND(A170="    ",N170="ZL  ",H170=0),0,1))))</f>
        <v>0</v>
      </c>
      <c r="AK170" s="9">
        <f>IF(AND(A170="ZSNC",N170="ZM  ",L170="          "),0,IF(AND(A170="    ",N170="ZM  ",L170="          "),0,IF(AND(A170="ZSNC",N170="ZL  ",L170=1),0,IF(AND(A170="    ",N170="ZL  ",L170=2),0,1))))</f>
        <v>0</v>
      </c>
      <c r="AL170" s="9">
        <f>IF(AND(N170="ZM  ",J170+K170=0),0,IF(AND(N170="ZL  ",J170-K170=0),0,1))</f>
        <v>0</v>
      </c>
      <c r="AM170" s="10">
        <f>IF(AND(N170="ZM  ",J170+K170=0),0,IF(AND(A170="ZSNC",N170="ZL  ",J170&lt;=56,K170&lt;=56),0,IF(AND(A170="    ",N170="ZL  ",J170=150,K170=150),0,1)))</f>
        <v>0</v>
      </c>
      <c r="AN170" s="6">
        <f ca="1">IF(F170="S   ",0,(SUM(AI170:AM170)))</f>
        <v>0</v>
      </c>
      <c r="AP170" s="11">
        <f>IF(AND(N170="ZM  ",H170=0),0,IF(AND(A170="    ",N170="ZL  ",H170=0),0,IF(AND(A170="ZSNC",N170="ZL  ",H170=99.9),0,1)))</f>
        <v>0</v>
      </c>
      <c r="AQ170" s="12">
        <f>IF(AND(N170="ZM  ",L170="          "),0,IF(AND(A170="ZSNC",N170="ZL  ",L170=2),0,IF(AND(A170="    ",N170="ZL  ",L170=1),0,1)))</f>
        <v>0</v>
      </c>
      <c r="AR170" s="12">
        <f>IF(AND(N170="ZM  ",J170+K170=0),0,IF(AND(N170="ZL  ",J170-K170=0),0,1))</f>
        <v>0</v>
      </c>
      <c r="AS170" s="13">
        <f>IF(AND(N170="ZM  ",J170+K170=0),0,IF(AND(A170="ZSNC",N170="ZL  ",J170&lt;=56,K170&lt;=56),0,IF(AND(A170="    ",N170="ZL  ",J170=150,K170=150),0,1)))</f>
        <v>0</v>
      </c>
      <c r="AT170" s="6">
        <f>IF(F170="S   ",0,SUM(AP170:AS170))</f>
        <v>0</v>
      </c>
      <c r="AU170" s="7">
        <f t="shared" ca="1" si="24"/>
        <v>0</v>
      </c>
    </row>
    <row r="171" spans="1:47" x14ac:dyDescent="0.25">
      <c r="A171" s="15" t="s">
        <v>130</v>
      </c>
      <c r="B171" s="15">
        <v>4600003043</v>
      </c>
      <c r="C171" s="15">
        <v>70</v>
      </c>
      <c r="D171" s="17">
        <v>39931</v>
      </c>
      <c r="E171" s="17">
        <v>41025</v>
      </c>
      <c r="F171" s="18" t="s">
        <v>347</v>
      </c>
      <c r="G171" s="15" t="s">
        <v>225</v>
      </c>
      <c r="H171" s="15">
        <v>0</v>
      </c>
      <c r="I171" s="15" t="s">
        <v>219</v>
      </c>
      <c r="J171" s="15">
        <v>0</v>
      </c>
      <c r="K171" s="15">
        <v>0</v>
      </c>
      <c r="L171" s="15" t="s">
        <v>30</v>
      </c>
      <c r="M171" s="15">
        <v>2</v>
      </c>
      <c r="N171" s="15" t="s">
        <v>31</v>
      </c>
      <c r="O171" s="15">
        <v>12666</v>
      </c>
      <c r="P171" s="15" t="s">
        <v>27</v>
      </c>
      <c r="Q171" s="15" t="s">
        <v>27</v>
      </c>
      <c r="R171" s="15" t="s">
        <v>32</v>
      </c>
      <c r="S171" s="15">
        <v>240079</v>
      </c>
      <c r="T171" s="15" t="s">
        <v>66</v>
      </c>
      <c r="U171" s="15" t="s">
        <v>67</v>
      </c>
      <c r="V171" s="15">
        <v>11</v>
      </c>
      <c r="W171" s="15" t="s">
        <v>35</v>
      </c>
      <c r="X171" s="15">
        <v>1</v>
      </c>
      <c r="Y171" s="15" t="s">
        <v>35</v>
      </c>
      <c r="Z171" s="15">
        <v>1</v>
      </c>
      <c r="AA171" s="15" t="s">
        <v>35</v>
      </c>
      <c r="AB171" s="15">
        <v>1</v>
      </c>
      <c r="AC171" s="15" t="s">
        <v>35</v>
      </c>
      <c r="AD171" s="15">
        <f>IF(N171="ZM  ",V171-Z171,X171-Z171)</f>
        <v>10</v>
      </c>
      <c r="AE171" s="22">
        <f t="shared" ca="1" si="20"/>
        <v>0</v>
      </c>
      <c r="AF171" s="22">
        <f t="shared" ca="1" si="21"/>
        <v>0</v>
      </c>
      <c r="AG171" s="22">
        <f t="shared" ca="1" si="22"/>
        <v>10</v>
      </c>
      <c r="AH171" s="15" t="str">
        <f t="shared" ca="1" si="23"/>
        <v>ok</v>
      </c>
      <c r="AI171" s="8">
        <f ca="1">IF(AH171="ok",0,IF(AND(AH171="erreur clé ZSNC",A171="ZSNC"),0,1))</f>
        <v>0</v>
      </c>
      <c r="AJ171" s="9">
        <f>IF(AND(A171="ZSNC",N171="ZM  ",H171=0),0,IF(AND(A171="    ",N171="ZM  ",H171=0),0,IF(AND(A171="ZSNC",N171="ZL  ",H171=99.9),0,IF(AND(A171="    ",N171="ZL  ",H171=0),0,1))))</f>
        <v>0</v>
      </c>
      <c r="AK171" s="9">
        <f>IF(AND(A171="ZSNC",N171="ZM  ",L171="          "),0,IF(AND(A171="    ",N171="ZM  ",L171="          "),0,IF(AND(A171="ZSNC",N171="ZL  ",L171=1),0,IF(AND(A171="    ",N171="ZL  ",L171=2),0,1))))</f>
        <v>0</v>
      </c>
      <c r="AL171" s="9">
        <f>IF(AND(N171="ZM  ",J171+K171=0),0,IF(AND(N171="ZL  ",J171-K171=0),0,1))</f>
        <v>0</v>
      </c>
      <c r="AM171" s="10">
        <f>IF(AND(N171="ZM  ",J171+K171=0),0,IF(AND(A171="ZSNC",N171="ZL  ",J171&lt;=56,K171&lt;=56),0,IF(AND(A171="    ",N171="ZL  ",J171=150,K171=150),0,1)))</f>
        <v>0</v>
      </c>
      <c r="AN171" s="6">
        <f ca="1">IF(F171="S   ",0,(SUM(AI171:AM171)))</f>
        <v>0</v>
      </c>
      <c r="AP171" s="11">
        <f>IF(AND(N171="ZM  ",H171=0),0,IF(AND(A171="    ",N171="ZL  ",H171=0),0,IF(AND(A171="ZSNC",N171="ZL  ",H171=99.9),0,1)))</f>
        <v>0</v>
      </c>
      <c r="AQ171" s="12">
        <f>IF(AND(N171="ZM  ",L171="          "),0,IF(AND(A171="ZSNC",N171="ZL  ",L171=2),0,IF(AND(A171="    ",N171="ZL  ",L171=1),0,1)))</f>
        <v>0</v>
      </c>
      <c r="AR171" s="12">
        <f>IF(AND(N171="ZM  ",J171+K171=0),0,IF(AND(N171="ZL  ",J171-K171=0),0,1))</f>
        <v>0</v>
      </c>
      <c r="AS171" s="13">
        <f>IF(AND(N171="ZM  ",J171+K171=0),0,IF(AND(A171="ZSNC",N171="ZL  ",J171&lt;=56,K171&lt;=56),0,IF(AND(A171="    ",N171="ZL  ",J171=150,K171=150),0,1)))</f>
        <v>0</v>
      </c>
      <c r="AT171" s="6">
        <f>IF(F171="S   ",0,SUM(AP171:AS171))</f>
        <v>0</v>
      </c>
      <c r="AU171" s="7">
        <f t="shared" ca="1" si="24"/>
        <v>0</v>
      </c>
    </row>
    <row r="172" spans="1:47" x14ac:dyDescent="0.25">
      <c r="A172" s="15" t="s">
        <v>130</v>
      </c>
      <c r="B172" s="15">
        <v>4600003043</v>
      </c>
      <c r="C172" s="15">
        <v>80</v>
      </c>
      <c r="D172" s="17">
        <v>39931</v>
      </c>
      <c r="E172" s="17">
        <v>41025</v>
      </c>
      <c r="F172" s="18" t="s">
        <v>347</v>
      </c>
      <c r="G172" s="15" t="s">
        <v>226</v>
      </c>
      <c r="H172" s="15">
        <v>0</v>
      </c>
      <c r="I172" s="15" t="s">
        <v>219</v>
      </c>
      <c r="J172" s="15">
        <v>0</v>
      </c>
      <c r="K172" s="15">
        <v>0</v>
      </c>
      <c r="L172" s="15" t="s">
        <v>30</v>
      </c>
      <c r="M172" s="15">
        <v>2</v>
      </c>
      <c r="N172" s="15" t="s">
        <v>31</v>
      </c>
      <c r="O172" s="15">
        <v>12666</v>
      </c>
      <c r="P172" s="15" t="s">
        <v>27</v>
      </c>
      <c r="Q172" s="15" t="s">
        <v>27</v>
      </c>
      <c r="R172" s="15" t="s">
        <v>32</v>
      </c>
      <c r="S172" s="15">
        <v>240079</v>
      </c>
      <c r="T172" s="15" t="s">
        <v>66</v>
      </c>
      <c r="U172" s="15" t="s">
        <v>67</v>
      </c>
      <c r="V172" s="15">
        <v>11</v>
      </c>
      <c r="W172" s="15" t="s">
        <v>35</v>
      </c>
      <c r="X172" s="15">
        <v>1</v>
      </c>
      <c r="Y172" s="15" t="s">
        <v>35</v>
      </c>
      <c r="Z172" s="15">
        <v>1</v>
      </c>
      <c r="AA172" s="15" t="s">
        <v>35</v>
      </c>
      <c r="AB172" s="15">
        <v>1</v>
      </c>
      <c r="AC172" s="15" t="s">
        <v>35</v>
      </c>
      <c r="AD172" s="15">
        <f>IF(N172="ZM  ",V172-Z172,X172-Z172)</f>
        <v>10</v>
      </c>
      <c r="AE172" s="22">
        <f t="shared" ca="1" si="20"/>
        <v>0</v>
      </c>
      <c r="AF172" s="22">
        <f t="shared" ca="1" si="21"/>
        <v>0</v>
      </c>
      <c r="AG172" s="22">
        <f t="shared" ca="1" si="22"/>
        <v>10</v>
      </c>
      <c r="AH172" s="15" t="str">
        <f t="shared" ca="1" si="23"/>
        <v>ok</v>
      </c>
      <c r="AI172" s="8">
        <f ca="1">IF(AH172="ok",0,IF(AND(AH172="erreur clé ZSNC",A172="ZSNC"),0,1))</f>
        <v>0</v>
      </c>
      <c r="AJ172" s="9">
        <f>IF(AND(A172="ZSNC",N172="ZM  ",H172=0),0,IF(AND(A172="    ",N172="ZM  ",H172=0),0,IF(AND(A172="ZSNC",N172="ZL  ",H172=99.9),0,IF(AND(A172="    ",N172="ZL  ",H172=0),0,1))))</f>
        <v>0</v>
      </c>
      <c r="AK172" s="9">
        <f>IF(AND(A172="ZSNC",N172="ZM  ",L172="          "),0,IF(AND(A172="    ",N172="ZM  ",L172="          "),0,IF(AND(A172="ZSNC",N172="ZL  ",L172=1),0,IF(AND(A172="    ",N172="ZL  ",L172=2),0,1))))</f>
        <v>0</v>
      </c>
      <c r="AL172" s="9">
        <f>IF(AND(N172="ZM  ",J172+K172=0),0,IF(AND(N172="ZL  ",J172-K172=0),0,1))</f>
        <v>0</v>
      </c>
      <c r="AM172" s="10">
        <f>IF(AND(N172="ZM  ",J172+K172=0),0,IF(AND(A172="ZSNC",N172="ZL  ",J172&lt;=56,K172&lt;=56),0,IF(AND(A172="    ",N172="ZL  ",J172=150,K172=150),0,1)))</f>
        <v>0</v>
      </c>
      <c r="AN172" s="6">
        <f ca="1">IF(F172="S   ",0,(SUM(AI172:AM172)))</f>
        <v>0</v>
      </c>
      <c r="AP172" s="11">
        <f>IF(AND(N172="ZM  ",H172=0),0,IF(AND(A172="    ",N172="ZL  ",H172=0),0,IF(AND(A172="ZSNC",N172="ZL  ",H172=99.9),0,1)))</f>
        <v>0</v>
      </c>
      <c r="AQ172" s="12">
        <f>IF(AND(N172="ZM  ",L172="          "),0,IF(AND(A172="ZSNC",N172="ZL  ",L172=2),0,IF(AND(A172="    ",N172="ZL  ",L172=1),0,1)))</f>
        <v>0</v>
      </c>
      <c r="AR172" s="12">
        <f>IF(AND(N172="ZM  ",J172+K172=0),0,IF(AND(N172="ZL  ",J172-K172=0),0,1))</f>
        <v>0</v>
      </c>
      <c r="AS172" s="13">
        <f>IF(AND(N172="ZM  ",J172+K172=0),0,IF(AND(A172="ZSNC",N172="ZL  ",J172&lt;=56,K172&lt;=56),0,IF(AND(A172="    ",N172="ZL  ",J172=150,K172=150),0,1)))</f>
        <v>0</v>
      </c>
      <c r="AT172" s="6">
        <f>IF(F172="S   ",0,SUM(AP172:AS172))</f>
        <v>0</v>
      </c>
      <c r="AU172" s="7">
        <f t="shared" ca="1" si="24"/>
        <v>0</v>
      </c>
    </row>
    <row r="173" spans="1:47" x14ac:dyDescent="0.25">
      <c r="A173" s="15" t="s">
        <v>130</v>
      </c>
      <c r="B173" s="15">
        <v>4600003043</v>
      </c>
      <c r="C173" s="15">
        <v>90</v>
      </c>
      <c r="D173" s="17">
        <v>39931</v>
      </c>
      <c r="E173" s="17">
        <v>41025</v>
      </c>
      <c r="F173" s="18" t="s">
        <v>347</v>
      </c>
      <c r="G173" s="15" t="s">
        <v>227</v>
      </c>
      <c r="H173" s="15">
        <v>0</v>
      </c>
      <c r="I173" s="15" t="s">
        <v>219</v>
      </c>
      <c r="J173" s="15">
        <v>0</v>
      </c>
      <c r="K173" s="15">
        <v>0</v>
      </c>
      <c r="L173" s="15" t="s">
        <v>30</v>
      </c>
      <c r="M173" s="15">
        <v>2</v>
      </c>
      <c r="N173" s="15" t="s">
        <v>31</v>
      </c>
      <c r="O173" s="15">
        <v>12666</v>
      </c>
      <c r="P173" s="15" t="s">
        <v>27</v>
      </c>
      <c r="Q173" s="15" t="s">
        <v>27</v>
      </c>
      <c r="R173" s="15" t="s">
        <v>32</v>
      </c>
      <c r="S173" s="15">
        <v>240079</v>
      </c>
      <c r="T173" s="15" t="s">
        <v>66</v>
      </c>
      <c r="U173" s="15" t="s">
        <v>67</v>
      </c>
      <c r="V173" s="15">
        <v>33</v>
      </c>
      <c r="W173" s="15" t="s">
        <v>35</v>
      </c>
      <c r="X173" s="15">
        <v>3</v>
      </c>
      <c r="Y173" s="15" t="s">
        <v>35</v>
      </c>
      <c r="Z173" s="15">
        <v>3</v>
      </c>
      <c r="AA173" s="15" t="s">
        <v>35</v>
      </c>
      <c r="AB173" s="15">
        <v>3</v>
      </c>
      <c r="AC173" s="15" t="s">
        <v>35</v>
      </c>
      <c r="AD173" s="15">
        <f>IF(N173="ZM  ",V173-Z173,X173-Z173)</f>
        <v>30</v>
      </c>
      <c r="AE173" s="22">
        <f t="shared" ca="1" si="20"/>
        <v>0</v>
      </c>
      <c r="AF173" s="22">
        <f t="shared" ca="1" si="21"/>
        <v>0</v>
      </c>
      <c r="AG173" s="22">
        <f t="shared" ca="1" si="22"/>
        <v>10</v>
      </c>
      <c r="AH173" s="15" t="str">
        <f t="shared" ca="1" si="23"/>
        <v>ok</v>
      </c>
      <c r="AI173" s="8">
        <f ca="1">IF(AH173="ok",0,IF(AND(AH173="erreur clé ZSNC",A173="ZSNC"),0,1))</f>
        <v>0</v>
      </c>
      <c r="AJ173" s="9">
        <f>IF(AND(A173="ZSNC",N173="ZM  ",H173=0),0,IF(AND(A173="    ",N173="ZM  ",H173=0),0,IF(AND(A173="ZSNC",N173="ZL  ",H173=99.9),0,IF(AND(A173="    ",N173="ZL  ",H173=0),0,1))))</f>
        <v>0</v>
      </c>
      <c r="AK173" s="9">
        <f>IF(AND(A173="ZSNC",N173="ZM  ",L173="          "),0,IF(AND(A173="    ",N173="ZM  ",L173="          "),0,IF(AND(A173="ZSNC",N173="ZL  ",L173=1),0,IF(AND(A173="    ",N173="ZL  ",L173=2),0,1))))</f>
        <v>0</v>
      </c>
      <c r="AL173" s="9">
        <f>IF(AND(N173="ZM  ",J173+K173=0),0,IF(AND(N173="ZL  ",J173-K173=0),0,1))</f>
        <v>0</v>
      </c>
      <c r="AM173" s="10">
        <f>IF(AND(N173="ZM  ",J173+K173=0),0,IF(AND(A173="ZSNC",N173="ZL  ",J173&lt;=56,K173&lt;=56),0,IF(AND(A173="    ",N173="ZL  ",J173=150,K173=150),0,1)))</f>
        <v>0</v>
      </c>
      <c r="AN173" s="6">
        <f ca="1">IF(F173="S   ",0,(SUM(AI173:AM173)))</f>
        <v>0</v>
      </c>
      <c r="AP173" s="11">
        <f>IF(AND(N173="ZM  ",H173=0),0,IF(AND(A173="    ",N173="ZL  ",H173=0),0,IF(AND(A173="ZSNC",N173="ZL  ",H173=99.9),0,1)))</f>
        <v>0</v>
      </c>
      <c r="AQ173" s="12">
        <f>IF(AND(N173="ZM  ",L173="          "),0,IF(AND(A173="ZSNC",N173="ZL  ",L173=2),0,IF(AND(A173="    ",N173="ZL  ",L173=1),0,1)))</f>
        <v>0</v>
      </c>
      <c r="AR173" s="12">
        <f>IF(AND(N173="ZM  ",J173+K173=0),0,IF(AND(N173="ZL  ",J173-K173=0),0,1))</f>
        <v>0</v>
      </c>
      <c r="AS173" s="13">
        <f>IF(AND(N173="ZM  ",J173+K173=0),0,IF(AND(A173="ZSNC",N173="ZL  ",J173&lt;=56,K173&lt;=56),0,IF(AND(A173="    ",N173="ZL  ",J173=150,K173=150),0,1)))</f>
        <v>0</v>
      </c>
      <c r="AT173" s="6">
        <f>IF(F173="S   ",0,SUM(AP173:AS173))</f>
        <v>0</v>
      </c>
      <c r="AU173" s="7">
        <f t="shared" ca="1" si="24"/>
        <v>0</v>
      </c>
    </row>
    <row r="174" spans="1:47" x14ac:dyDescent="0.25">
      <c r="A174" s="15" t="s">
        <v>130</v>
      </c>
      <c r="B174" s="15">
        <v>4600003043</v>
      </c>
      <c r="C174" s="15">
        <v>100</v>
      </c>
      <c r="D174" s="17">
        <v>39931</v>
      </c>
      <c r="E174" s="17">
        <v>41025</v>
      </c>
      <c r="F174" s="18" t="s">
        <v>347</v>
      </c>
      <c r="G174" s="15" t="s">
        <v>228</v>
      </c>
      <c r="H174" s="15">
        <v>0</v>
      </c>
      <c r="I174" s="15" t="s">
        <v>219</v>
      </c>
      <c r="J174" s="15">
        <v>0</v>
      </c>
      <c r="K174" s="15">
        <v>0</v>
      </c>
      <c r="L174" s="15" t="s">
        <v>30</v>
      </c>
      <c r="M174" s="15">
        <v>2</v>
      </c>
      <c r="N174" s="15" t="s">
        <v>31</v>
      </c>
      <c r="O174" s="15">
        <v>12666</v>
      </c>
      <c r="P174" s="15" t="s">
        <v>27</v>
      </c>
      <c r="Q174" s="15" t="s">
        <v>27</v>
      </c>
      <c r="R174" s="15" t="s">
        <v>32</v>
      </c>
      <c r="S174" s="15">
        <v>240079</v>
      </c>
      <c r="T174" s="15" t="s">
        <v>66</v>
      </c>
      <c r="U174" s="15" t="s">
        <v>67</v>
      </c>
      <c r="V174" s="15">
        <v>33</v>
      </c>
      <c r="W174" s="15" t="s">
        <v>35</v>
      </c>
      <c r="X174" s="15">
        <v>3</v>
      </c>
      <c r="Y174" s="15" t="s">
        <v>35</v>
      </c>
      <c r="Z174" s="15">
        <v>3</v>
      </c>
      <c r="AA174" s="15" t="s">
        <v>35</v>
      </c>
      <c r="AB174" s="15">
        <v>3</v>
      </c>
      <c r="AC174" s="15" t="s">
        <v>35</v>
      </c>
      <c r="AD174" s="15">
        <f>IF(N174="ZM  ",V174-Z174,X174-Z174)</f>
        <v>30</v>
      </c>
      <c r="AE174" s="22">
        <f t="shared" ca="1" si="20"/>
        <v>0</v>
      </c>
      <c r="AF174" s="22">
        <f t="shared" ca="1" si="21"/>
        <v>0</v>
      </c>
      <c r="AG174" s="22">
        <f t="shared" ca="1" si="22"/>
        <v>10</v>
      </c>
      <c r="AH174" s="15" t="str">
        <f t="shared" ca="1" si="23"/>
        <v>ok</v>
      </c>
      <c r="AI174" s="8">
        <f ca="1">IF(AH174="ok",0,IF(AND(AH174="erreur clé ZSNC",A174="ZSNC"),0,1))</f>
        <v>0</v>
      </c>
      <c r="AJ174" s="9">
        <f>IF(AND(A174="ZSNC",N174="ZM  ",H174=0),0,IF(AND(A174="    ",N174="ZM  ",H174=0),0,IF(AND(A174="ZSNC",N174="ZL  ",H174=99.9),0,IF(AND(A174="    ",N174="ZL  ",H174=0),0,1))))</f>
        <v>0</v>
      </c>
      <c r="AK174" s="9">
        <f>IF(AND(A174="ZSNC",N174="ZM  ",L174="          "),0,IF(AND(A174="    ",N174="ZM  ",L174="          "),0,IF(AND(A174="ZSNC",N174="ZL  ",L174=1),0,IF(AND(A174="    ",N174="ZL  ",L174=2),0,1))))</f>
        <v>0</v>
      </c>
      <c r="AL174" s="9">
        <f>IF(AND(N174="ZM  ",J174+K174=0),0,IF(AND(N174="ZL  ",J174-K174=0),0,1))</f>
        <v>0</v>
      </c>
      <c r="AM174" s="10">
        <f>IF(AND(N174="ZM  ",J174+K174=0),0,IF(AND(A174="ZSNC",N174="ZL  ",J174&lt;=56,K174&lt;=56),0,IF(AND(A174="    ",N174="ZL  ",J174=150,K174=150),0,1)))</f>
        <v>0</v>
      </c>
      <c r="AN174" s="6">
        <f ca="1">IF(F174="S   ",0,(SUM(AI174:AM174)))</f>
        <v>0</v>
      </c>
      <c r="AP174" s="11">
        <f>IF(AND(N174="ZM  ",H174=0),0,IF(AND(A174="    ",N174="ZL  ",H174=0),0,IF(AND(A174="ZSNC",N174="ZL  ",H174=99.9),0,1)))</f>
        <v>0</v>
      </c>
      <c r="AQ174" s="12">
        <f>IF(AND(N174="ZM  ",L174="          "),0,IF(AND(A174="ZSNC",N174="ZL  ",L174=2),0,IF(AND(A174="    ",N174="ZL  ",L174=1),0,1)))</f>
        <v>0</v>
      </c>
      <c r="AR174" s="12">
        <f>IF(AND(N174="ZM  ",J174+K174=0),0,IF(AND(N174="ZL  ",J174-K174=0),0,1))</f>
        <v>0</v>
      </c>
      <c r="AS174" s="13">
        <f>IF(AND(N174="ZM  ",J174+K174=0),0,IF(AND(A174="ZSNC",N174="ZL  ",J174&lt;=56,K174&lt;=56),0,IF(AND(A174="    ",N174="ZL  ",J174=150,K174=150),0,1)))</f>
        <v>0</v>
      </c>
      <c r="AT174" s="6">
        <f>IF(F174="S   ",0,SUM(AP174:AS174))</f>
        <v>0</v>
      </c>
      <c r="AU174" s="7">
        <f t="shared" ca="1" si="24"/>
        <v>0</v>
      </c>
    </row>
    <row r="175" spans="1:47" x14ac:dyDescent="0.25">
      <c r="A175" s="15" t="s">
        <v>347</v>
      </c>
      <c r="B175" s="15">
        <v>5500008172</v>
      </c>
      <c r="C175" s="15">
        <v>10</v>
      </c>
      <c r="D175" s="17">
        <v>39819</v>
      </c>
      <c r="E175" s="17">
        <v>40627</v>
      </c>
      <c r="F175" s="18" t="s">
        <v>347</v>
      </c>
      <c r="G175" s="15" t="s">
        <v>255</v>
      </c>
      <c r="H175" s="15">
        <v>0</v>
      </c>
      <c r="I175" s="15" t="s">
        <v>254</v>
      </c>
      <c r="J175" s="15">
        <v>150</v>
      </c>
      <c r="K175" s="15">
        <v>150</v>
      </c>
      <c r="L175" s="15">
        <v>2</v>
      </c>
      <c r="M175" s="15">
        <v>2</v>
      </c>
      <c r="N175" s="15" t="s">
        <v>256</v>
      </c>
      <c r="O175" s="15">
        <v>9989</v>
      </c>
      <c r="P175" s="15" t="s">
        <v>27</v>
      </c>
      <c r="Q175" s="15" t="s">
        <v>27</v>
      </c>
      <c r="R175" s="15" t="s">
        <v>32</v>
      </c>
      <c r="S175" s="15" t="s">
        <v>95</v>
      </c>
      <c r="T175" s="15" t="s">
        <v>207</v>
      </c>
      <c r="U175" s="15" t="s">
        <v>217</v>
      </c>
      <c r="V175" s="15">
        <v>12</v>
      </c>
      <c r="W175" s="15" t="s">
        <v>35</v>
      </c>
      <c r="X175" s="15">
        <v>12</v>
      </c>
      <c r="Y175" s="15" t="s">
        <v>35</v>
      </c>
      <c r="Z175" s="15">
        <v>12</v>
      </c>
      <c r="AA175" s="15" t="s">
        <v>35</v>
      </c>
      <c r="AB175" s="15">
        <v>12</v>
      </c>
      <c r="AC175" s="15" t="s">
        <v>35</v>
      </c>
      <c r="AD175" s="15">
        <f>IF(N175="ZM  ",V175-Z175,X175-Z175)</f>
        <v>0</v>
      </c>
      <c r="AE175" s="22">
        <f t="shared" ref="AE175:AE220" ca="1" si="25">SUMPRODUCT((clé=4)*(document_HA=$B175)*(division))/2</f>
        <v>0</v>
      </c>
      <c r="AF175" s="22">
        <f t="shared" ref="AF175:AF220" ca="1" si="26">SUMPRODUCT((clé="    ")*(document_HA=$B175)*(division))/2</f>
        <v>46</v>
      </c>
      <c r="AG175" s="22">
        <f t="shared" ref="AG175:AG220" ca="1" si="27">SUMPRODUCT((clé="ZSNC")*(document_HA=$B175)*(division))/2</f>
        <v>0</v>
      </c>
      <c r="AH175" s="15" t="str">
        <f t="shared" ref="AH175:AH220" ca="1" si="28">IF(COUNTIF(AE175:AG175,"&gt;0")&gt;1,"erreur clé ZSNC","ok")</f>
        <v>ok</v>
      </c>
      <c r="AI175" s="8">
        <f ca="1">IF(AH175="ok",0,IF(AND(AH175="erreur clé ZSNC",A175="ZSNC"),0,1))</f>
        <v>0</v>
      </c>
      <c r="AJ175" s="9">
        <f>IF(AND(A175="ZSNC",N175="ZM  ",H175=0),0,IF(AND(A175="    ",N175="ZM  ",H175=0),0,IF(AND(A175="ZSNC",N175="ZL  ",H175=99.9),0,IF(AND(A175="    ",N175="ZL  ",H175=0),0,1))))</f>
        <v>0</v>
      </c>
      <c r="AK175" s="9">
        <f>IF(AND(A175="ZSNC",N175="ZM  ",L175="          "),0,IF(AND(A175="    ",N175="ZM  ",L175="          "),0,IF(AND(A175="ZSNC",N175="ZL  ",L175=1),0,IF(AND(A175="    ",N175="ZL  ",L175=2),0,1))))</f>
        <v>0</v>
      </c>
      <c r="AL175" s="9">
        <f>IF(AND(N175="ZM  ",J175+K175=0),0,IF(AND(N175="ZL  ",J175-K175=0),0,1))</f>
        <v>0</v>
      </c>
      <c r="AM175" s="10">
        <f>IF(AND(N175="ZM  ",J175+K175=0),0,IF(AND(A175="ZSNC",N175="ZL  ",J175&lt;=56,K175&lt;=56),0,IF(AND(A175="    ",N175="ZL  ",J175=150,K175=150),0,1)))</f>
        <v>0</v>
      </c>
      <c r="AN175" s="6">
        <f ca="1">IF(F175="S   ",0,(SUM(AI175:AM175)))</f>
        <v>0</v>
      </c>
      <c r="AP175" s="11">
        <f>IF(AND(N175="ZM  ",H175=0),0,IF(AND(A175="    ",N175="ZL  ",H175=0),0,IF(AND(A175="ZSNC",N175="ZL  ",H175=99.9),0,1)))</f>
        <v>0</v>
      </c>
      <c r="AQ175" s="12">
        <f>IF(AND(N175="ZM  ",L175="          "),0,IF(AND(A175="ZSNC",N175="ZL  ",L175=2),0,IF(AND(A175="    ",N175="ZL  ",L175=1),0,1)))</f>
        <v>1</v>
      </c>
      <c r="AR175" s="12">
        <f>IF(AND(N175="ZM  ",J175+K175=0),0,IF(AND(N175="ZL  ",J175-K175=0),0,1))</f>
        <v>0</v>
      </c>
      <c r="AS175" s="13">
        <f>IF(AND(N175="ZM  ",J175+K175=0),0,IF(AND(A175="ZSNC",N175="ZL  ",J175&lt;=56,K175&lt;=56),0,IF(AND(A175="    ",N175="ZL  ",J175=150,K175=150),0,1)))</f>
        <v>0</v>
      </c>
      <c r="AT175" s="6">
        <f>IF(F175="S   ",0,SUM(AP175:AS175))</f>
        <v>1</v>
      </c>
      <c r="AU175" s="7">
        <f t="shared" ref="AU175:AU220" ca="1" si="29">IF(AI175=1,AT175,AN175)</f>
        <v>0</v>
      </c>
    </row>
    <row r="176" spans="1:47" x14ac:dyDescent="0.25">
      <c r="A176" s="15" t="s">
        <v>347</v>
      </c>
      <c r="B176" s="15">
        <v>5500008172</v>
      </c>
      <c r="C176" s="15">
        <v>20</v>
      </c>
      <c r="D176" s="17">
        <v>39819</v>
      </c>
      <c r="E176" s="17">
        <v>40627</v>
      </c>
      <c r="F176" s="18" t="s">
        <v>347</v>
      </c>
      <c r="G176" s="15" t="s">
        <v>257</v>
      </c>
      <c r="H176" s="15">
        <v>0</v>
      </c>
      <c r="I176" s="15" t="s">
        <v>254</v>
      </c>
      <c r="J176" s="15">
        <v>150</v>
      </c>
      <c r="K176" s="15">
        <v>150</v>
      </c>
      <c r="L176" s="15">
        <v>2</v>
      </c>
      <c r="M176" s="15">
        <v>2</v>
      </c>
      <c r="N176" s="15" t="s">
        <v>256</v>
      </c>
      <c r="O176" s="15">
        <v>9989</v>
      </c>
      <c r="P176" s="15" t="s">
        <v>27</v>
      </c>
      <c r="Q176" s="15" t="s">
        <v>27</v>
      </c>
      <c r="R176" s="15" t="s">
        <v>32</v>
      </c>
      <c r="S176" s="15" t="s">
        <v>95</v>
      </c>
      <c r="T176" s="15" t="s">
        <v>207</v>
      </c>
      <c r="U176" s="15" t="s">
        <v>216</v>
      </c>
      <c r="V176" s="15">
        <v>20</v>
      </c>
      <c r="W176" s="15" t="s">
        <v>35</v>
      </c>
      <c r="X176" s="15">
        <v>20</v>
      </c>
      <c r="Y176" s="15" t="s">
        <v>35</v>
      </c>
      <c r="Z176" s="15">
        <v>20</v>
      </c>
      <c r="AA176" s="15" t="s">
        <v>35</v>
      </c>
      <c r="AB176" s="15">
        <v>20</v>
      </c>
      <c r="AC176" s="15" t="s">
        <v>35</v>
      </c>
      <c r="AD176" s="15">
        <f>IF(N176="ZM  ",V176-Z176,X176-Z176)</f>
        <v>0</v>
      </c>
      <c r="AE176" s="22">
        <f t="shared" ca="1" si="25"/>
        <v>0</v>
      </c>
      <c r="AF176" s="22">
        <f t="shared" ca="1" si="26"/>
        <v>46</v>
      </c>
      <c r="AG176" s="22">
        <f t="shared" ca="1" si="27"/>
        <v>0</v>
      </c>
      <c r="AH176" s="15" t="str">
        <f t="shared" ca="1" si="28"/>
        <v>ok</v>
      </c>
      <c r="AI176" s="8">
        <f ca="1">IF(AH176="ok",0,IF(AND(AH176="erreur clé ZSNC",A176="ZSNC"),0,1))</f>
        <v>0</v>
      </c>
      <c r="AJ176" s="9">
        <f>IF(AND(A176="ZSNC",N176="ZM  ",H176=0),0,IF(AND(A176="    ",N176="ZM  ",H176=0),0,IF(AND(A176="ZSNC",N176="ZL  ",H176=99.9),0,IF(AND(A176="    ",N176="ZL  ",H176=0),0,1))))</f>
        <v>0</v>
      </c>
      <c r="AK176" s="9">
        <f>IF(AND(A176="ZSNC",N176="ZM  ",L176="          "),0,IF(AND(A176="    ",N176="ZM  ",L176="          "),0,IF(AND(A176="ZSNC",N176="ZL  ",L176=1),0,IF(AND(A176="    ",N176="ZL  ",L176=2),0,1))))</f>
        <v>0</v>
      </c>
      <c r="AL176" s="9">
        <f>IF(AND(N176="ZM  ",J176+K176=0),0,IF(AND(N176="ZL  ",J176-K176=0),0,1))</f>
        <v>0</v>
      </c>
      <c r="AM176" s="10">
        <f>IF(AND(N176="ZM  ",J176+K176=0),0,IF(AND(A176="ZSNC",N176="ZL  ",J176&lt;=56,K176&lt;=56),0,IF(AND(A176="    ",N176="ZL  ",J176=150,K176=150),0,1)))</f>
        <v>0</v>
      </c>
      <c r="AN176" s="6">
        <f ca="1">IF(F176="S   ",0,(SUM(AI176:AM176)))</f>
        <v>0</v>
      </c>
      <c r="AP176" s="11">
        <f>IF(AND(N176="ZM  ",H176=0),0,IF(AND(A176="    ",N176="ZL  ",H176=0),0,IF(AND(A176="ZSNC",N176="ZL  ",H176=99.9),0,1)))</f>
        <v>0</v>
      </c>
      <c r="AQ176" s="12">
        <f>IF(AND(N176="ZM  ",L176="          "),0,IF(AND(A176="ZSNC",N176="ZL  ",L176=2),0,IF(AND(A176="    ",N176="ZL  ",L176=1),0,1)))</f>
        <v>1</v>
      </c>
      <c r="AR176" s="12">
        <f>IF(AND(N176="ZM  ",J176+K176=0),0,IF(AND(N176="ZL  ",J176-K176=0),0,1))</f>
        <v>0</v>
      </c>
      <c r="AS176" s="13">
        <f>IF(AND(N176="ZM  ",J176+K176=0),0,IF(AND(A176="ZSNC",N176="ZL  ",J176&lt;=56,K176&lt;=56),0,IF(AND(A176="    ",N176="ZL  ",J176=150,K176=150),0,1)))</f>
        <v>0</v>
      </c>
      <c r="AT176" s="6">
        <f>IF(F176="S   ",0,SUM(AP176:AS176))</f>
        <v>1</v>
      </c>
      <c r="AU176" s="7">
        <f t="shared" ca="1" si="29"/>
        <v>0</v>
      </c>
    </row>
    <row r="177" spans="1:47" x14ac:dyDescent="0.25">
      <c r="A177" s="15" t="s">
        <v>347</v>
      </c>
      <c r="B177" s="15">
        <v>5500008172</v>
      </c>
      <c r="C177" s="15">
        <v>30</v>
      </c>
      <c r="D177" s="17">
        <v>39819</v>
      </c>
      <c r="E177" s="17">
        <v>40106</v>
      </c>
      <c r="F177" s="18" t="s">
        <v>348</v>
      </c>
      <c r="G177" s="15" t="s">
        <v>258</v>
      </c>
      <c r="H177" s="15">
        <v>0</v>
      </c>
      <c r="I177" s="15" t="s">
        <v>259</v>
      </c>
      <c r="J177" s="15">
        <v>150</v>
      </c>
      <c r="K177" s="15">
        <v>150</v>
      </c>
      <c r="L177" s="15">
        <v>2</v>
      </c>
      <c r="M177" s="15">
        <v>2</v>
      </c>
      <c r="N177" s="15" t="s">
        <v>256</v>
      </c>
      <c r="O177" s="15">
        <v>9989</v>
      </c>
      <c r="P177" s="15" t="s">
        <v>27</v>
      </c>
      <c r="Q177" s="15" t="s">
        <v>27</v>
      </c>
      <c r="R177" s="15" t="s">
        <v>32</v>
      </c>
      <c r="S177" s="15" t="s">
        <v>95</v>
      </c>
      <c r="T177" s="15" t="s">
        <v>207</v>
      </c>
      <c r="U177" s="15" t="s">
        <v>208</v>
      </c>
      <c r="V177" s="15">
        <v>10</v>
      </c>
      <c r="W177" s="15" t="s">
        <v>35</v>
      </c>
      <c r="X177" s="15">
        <v>10</v>
      </c>
      <c r="Y177" s="15" t="s">
        <v>35</v>
      </c>
      <c r="Z177" s="15">
        <v>10</v>
      </c>
      <c r="AA177" s="15" t="s">
        <v>35</v>
      </c>
      <c r="AB177" s="15">
        <v>10</v>
      </c>
      <c r="AC177" s="15" t="s">
        <v>35</v>
      </c>
      <c r="AD177" s="15">
        <f>IF(N177="ZM  ",V177-Z177,X177-Z177)</f>
        <v>0</v>
      </c>
      <c r="AE177" s="22">
        <f t="shared" ca="1" si="25"/>
        <v>0</v>
      </c>
      <c r="AF177" s="22">
        <f t="shared" ca="1" si="26"/>
        <v>46</v>
      </c>
      <c r="AG177" s="22">
        <f t="shared" ca="1" si="27"/>
        <v>0</v>
      </c>
      <c r="AH177" s="15" t="str">
        <f t="shared" ca="1" si="28"/>
        <v>ok</v>
      </c>
      <c r="AI177" s="8">
        <f ca="1">IF(AH177="ok",0,IF(AND(AH177="erreur clé ZSNC",A177="ZSNC"),0,1))</f>
        <v>0</v>
      </c>
      <c r="AJ177" s="9">
        <f>IF(AND(A177="ZSNC",N177="ZM  ",H177=0),0,IF(AND(A177="    ",N177="ZM  ",H177=0),0,IF(AND(A177="ZSNC",N177="ZL  ",H177=99.9),0,IF(AND(A177="    ",N177="ZL  ",H177=0),0,1))))</f>
        <v>0</v>
      </c>
      <c r="AK177" s="9">
        <f>IF(AND(A177="ZSNC",N177="ZM  ",L177="          "),0,IF(AND(A177="    ",N177="ZM  ",L177="          "),0,IF(AND(A177="ZSNC",N177="ZL  ",L177=1),0,IF(AND(A177="    ",N177="ZL  ",L177=2),0,1))))</f>
        <v>0</v>
      </c>
      <c r="AL177" s="9">
        <f>IF(AND(N177="ZM  ",J177+K177=0),0,IF(AND(N177="ZL  ",J177-K177=0),0,1))</f>
        <v>0</v>
      </c>
      <c r="AM177" s="10">
        <f>IF(AND(N177="ZM  ",J177+K177=0),0,IF(AND(A177="ZSNC",N177="ZL  ",J177&lt;=56,K177&lt;=56),0,IF(AND(A177="    ",N177="ZL  ",J177=150,K177=150),0,1)))</f>
        <v>0</v>
      </c>
      <c r="AN177" s="6">
        <f>IF(F177="S   ",0,(SUM(AI177:AM177)))</f>
        <v>0</v>
      </c>
      <c r="AP177" s="11">
        <f>IF(AND(N177="ZM  ",H177=0),0,IF(AND(A177="    ",N177="ZL  ",H177=0),0,IF(AND(A177="ZSNC",N177="ZL  ",H177=99.9),0,1)))</f>
        <v>0</v>
      </c>
      <c r="AQ177" s="12">
        <f>IF(AND(N177="ZM  ",L177="          "),0,IF(AND(A177="ZSNC",N177="ZL  ",L177=2),0,IF(AND(A177="    ",N177="ZL  ",L177=1),0,1)))</f>
        <v>1</v>
      </c>
      <c r="AR177" s="12">
        <f>IF(AND(N177="ZM  ",J177+K177=0),0,IF(AND(N177="ZL  ",J177-K177=0),0,1))</f>
        <v>0</v>
      </c>
      <c r="AS177" s="13">
        <f>IF(AND(N177="ZM  ",J177+K177=0),0,IF(AND(A177="ZSNC",N177="ZL  ",J177&lt;=56,K177&lt;=56),0,IF(AND(A177="    ",N177="ZL  ",J177=150,K177=150),0,1)))</f>
        <v>0</v>
      </c>
      <c r="AT177" s="6">
        <f>IF(F177="S   ",0,SUM(AP177:AS177))</f>
        <v>0</v>
      </c>
      <c r="AU177" s="7">
        <f t="shared" ca="1" si="29"/>
        <v>0</v>
      </c>
    </row>
    <row r="178" spans="1:47" x14ac:dyDescent="0.25">
      <c r="A178" s="15" t="s">
        <v>347</v>
      </c>
      <c r="B178" s="15">
        <v>5500008172</v>
      </c>
      <c r="C178" s="15">
        <v>40</v>
      </c>
      <c r="D178" s="17">
        <v>39819</v>
      </c>
      <c r="E178" s="17">
        <v>40627</v>
      </c>
      <c r="F178" s="18" t="s">
        <v>347</v>
      </c>
      <c r="G178" s="15" t="s">
        <v>260</v>
      </c>
      <c r="H178" s="15">
        <v>0</v>
      </c>
      <c r="I178" s="15" t="s">
        <v>254</v>
      </c>
      <c r="J178" s="15">
        <v>150</v>
      </c>
      <c r="K178" s="15">
        <v>150</v>
      </c>
      <c r="L178" s="15">
        <v>2</v>
      </c>
      <c r="M178" s="15">
        <v>2</v>
      </c>
      <c r="N178" s="15" t="s">
        <v>256</v>
      </c>
      <c r="O178" s="15">
        <v>9989</v>
      </c>
      <c r="P178" s="15" t="s">
        <v>27</v>
      </c>
      <c r="Q178" s="15" t="s">
        <v>27</v>
      </c>
      <c r="R178" s="15" t="s">
        <v>32</v>
      </c>
      <c r="S178" s="15" t="s">
        <v>95</v>
      </c>
      <c r="T178" s="15" t="s">
        <v>207</v>
      </c>
      <c r="U178" s="15" t="s">
        <v>231</v>
      </c>
      <c r="V178" s="15">
        <v>50</v>
      </c>
      <c r="W178" s="15" t="s">
        <v>35</v>
      </c>
      <c r="X178" s="15">
        <v>50</v>
      </c>
      <c r="Y178" s="15" t="s">
        <v>35</v>
      </c>
      <c r="Z178" s="15">
        <v>50</v>
      </c>
      <c r="AA178" s="15" t="s">
        <v>35</v>
      </c>
      <c r="AB178" s="15">
        <v>50</v>
      </c>
      <c r="AC178" s="15" t="s">
        <v>35</v>
      </c>
      <c r="AD178" s="15">
        <f>IF(N178="ZM  ",V178-Z178,X178-Z178)</f>
        <v>0</v>
      </c>
      <c r="AE178" s="22">
        <f t="shared" ca="1" si="25"/>
        <v>0</v>
      </c>
      <c r="AF178" s="22">
        <f t="shared" ca="1" si="26"/>
        <v>46</v>
      </c>
      <c r="AG178" s="22">
        <f t="shared" ca="1" si="27"/>
        <v>0</v>
      </c>
      <c r="AH178" s="15" t="str">
        <f t="shared" ca="1" si="28"/>
        <v>ok</v>
      </c>
      <c r="AI178" s="8">
        <f ca="1">IF(AH178="ok",0,IF(AND(AH178="erreur clé ZSNC",A178="ZSNC"),0,1))</f>
        <v>0</v>
      </c>
      <c r="AJ178" s="9">
        <f>IF(AND(A178="ZSNC",N178="ZM  ",H178=0),0,IF(AND(A178="    ",N178="ZM  ",H178=0),0,IF(AND(A178="ZSNC",N178="ZL  ",H178=99.9),0,IF(AND(A178="    ",N178="ZL  ",H178=0),0,1))))</f>
        <v>0</v>
      </c>
      <c r="AK178" s="9">
        <f>IF(AND(A178="ZSNC",N178="ZM  ",L178="          "),0,IF(AND(A178="    ",N178="ZM  ",L178="          "),0,IF(AND(A178="ZSNC",N178="ZL  ",L178=1),0,IF(AND(A178="    ",N178="ZL  ",L178=2),0,1))))</f>
        <v>0</v>
      </c>
      <c r="AL178" s="9">
        <f>IF(AND(N178="ZM  ",J178+K178=0),0,IF(AND(N178="ZL  ",J178-K178=0),0,1))</f>
        <v>0</v>
      </c>
      <c r="AM178" s="10">
        <f>IF(AND(N178="ZM  ",J178+K178=0),0,IF(AND(A178="ZSNC",N178="ZL  ",J178&lt;=56,K178&lt;=56),0,IF(AND(A178="    ",N178="ZL  ",J178=150,K178=150),0,1)))</f>
        <v>0</v>
      </c>
      <c r="AN178" s="6">
        <f ca="1">IF(F178="S   ",0,(SUM(AI178:AM178)))</f>
        <v>0</v>
      </c>
      <c r="AP178" s="11">
        <f>IF(AND(N178="ZM  ",H178=0),0,IF(AND(A178="    ",N178="ZL  ",H178=0),0,IF(AND(A178="ZSNC",N178="ZL  ",H178=99.9),0,1)))</f>
        <v>0</v>
      </c>
      <c r="AQ178" s="12">
        <f>IF(AND(N178="ZM  ",L178="          "),0,IF(AND(A178="ZSNC",N178="ZL  ",L178=2),0,IF(AND(A178="    ",N178="ZL  ",L178=1),0,1)))</f>
        <v>1</v>
      </c>
      <c r="AR178" s="12">
        <f>IF(AND(N178="ZM  ",J178+K178=0),0,IF(AND(N178="ZL  ",J178-K178=0),0,1))</f>
        <v>0</v>
      </c>
      <c r="AS178" s="13">
        <f>IF(AND(N178="ZM  ",J178+K178=0),0,IF(AND(A178="ZSNC",N178="ZL  ",J178&lt;=56,K178&lt;=56),0,IF(AND(A178="    ",N178="ZL  ",J178=150,K178=150),0,1)))</f>
        <v>0</v>
      </c>
      <c r="AT178" s="6">
        <f>IF(F178="S   ",0,SUM(AP178:AS178))</f>
        <v>1</v>
      </c>
      <c r="AU178" s="7">
        <f t="shared" ca="1" si="29"/>
        <v>0</v>
      </c>
    </row>
    <row r="179" spans="1:47" x14ac:dyDescent="0.25">
      <c r="A179" s="15" t="s">
        <v>347</v>
      </c>
      <c r="B179" s="15">
        <v>5500008172</v>
      </c>
      <c r="C179" s="15">
        <v>50</v>
      </c>
      <c r="D179" s="17">
        <v>39819</v>
      </c>
      <c r="E179" s="17">
        <v>40627</v>
      </c>
      <c r="F179" s="18" t="s">
        <v>347</v>
      </c>
      <c r="G179" s="15" t="s">
        <v>261</v>
      </c>
      <c r="H179" s="15">
        <v>0</v>
      </c>
      <c r="I179" s="15" t="s">
        <v>254</v>
      </c>
      <c r="J179" s="15">
        <v>150</v>
      </c>
      <c r="K179" s="15">
        <v>150</v>
      </c>
      <c r="L179" s="15">
        <v>2</v>
      </c>
      <c r="M179" s="15">
        <v>2</v>
      </c>
      <c r="N179" s="15" t="s">
        <v>256</v>
      </c>
      <c r="O179" s="15">
        <v>9989</v>
      </c>
      <c r="P179" s="15" t="s">
        <v>27</v>
      </c>
      <c r="Q179" s="15" t="s">
        <v>27</v>
      </c>
      <c r="R179" s="15" t="s">
        <v>32</v>
      </c>
      <c r="S179" s="15" t="s">
        <v>95</v>
      </c>
      <c r="T179" s="15" t="s">
        <v>207</v>
      </c>
      <c r="U179" s="15" t="s">
        <v>231</v>
      </c>
      <c r="V179" s="15">
        <v>10</v>
      </c>
      <c r="W179" s="15" t="s">
        <v>35</v>
      </c>
      <c r="X179" s="15">
        <v>10</v>
      </c>
      <c r="Y179" s="15" t="s">
        <v>35</v>
      </c>
      <c r="Z179" s="15">
        <v>10</v>
      </c>
      <c r="AA179" s="15" t="s">
        <v>35</v>
      </c>
      <c r="AB179" s="15">
        <v>10</v>
      </c>
      <c r="AC179" s="15" t="s">
        <v>35</v>
      </c>
      <c r="AD179" s="15">
        <f>IF(N179="ZM  ",V179-Z179,X179-Z179)</f>
        <v>0</v>
      </c>
      <c r="AE179" s="22">
        <f t="shared" ca="1" si="25"/>
        <v>0</v>
      </c>
      <c r="AF179" s="22">
        <f t="shared" ca="1" si="26"/>
        <v>46</v>
      </c>
      <c r="AG179" s="22">
        <f t="shared" ca="1" si="27"/>
        <v>0</v>
      </c>
      <c r="AH179" s="15" t="str">
        <f t="shared" ca="1" si="28"/>
        <v>ok</v>
      </c>
      <c r="AI179" s="8">
        <f ca="1">IF(AH179="ok",0,IF(AND(AH179="erreur clé ZSNC",A179="ZSNC"),0,1))</f>
        <v>0</v>
      </c>
      <c r="AJ179" s="9">
        <f>IF(AND(A179="ZSNC",N179="ZM  ",H179=0),0,IF(AND(A179="    ",N179="ZM  ",H179=0),0,IF(AND(A179="ZSNC",N179="ZL  ",H179=99.9),0,IF(AND(A179="    ",N179="ZL  ",H179=0),0,1))))</f>
        <v>0</v>
      </c>
      <c r="AK179" s="9">
        <f>IF(AND(A179="ZSNC",N179="ZM  ",L179="          "),0,IF(AND(A179="    ",N179="ZM  ",L179="          "),0,IF(AND(A179="ZSNC",N179="ZL  ",L179=1),0,IF(AND(A179="    ",N179="ZL  ",L179=2),0,1))))</f>
        <v>0</v>
      </c>
      <c r="AL179" s="9">
        <f>IF(AND(N179="ZM  ",J179+K179=0),0,IF(AND(N179="ZL  ",J179-K179=0),0,1))</f>
        <v>0</v>
      </c>
      <c r="AM179" s="10">
        <f>IF(AND(N179="ZM  ",J179+K179=0),0,IF(AND(A179="ZSNC",N179="ZL  ",J179&lt;=56,K179&lt;=56),0,IF(AND(A179="    ",N179="ZL  ",J179=150,K179=150),0,1)))</f>
        <v>0</v>
      </c>
      <c r="AN179" s="6">
        <f ca="1">IF(F179="S   ",0,(SUM(AI179:AM179)))</f>
        <v>0</v>
      </c>
      <c r="AP179" s="11">
        <f>IF(AND(N179="ZM  ",H179=0),0,IF(AND(A179="    ",N179="ZL  ",H179=0),0,IF(AND(A179="ZSNC",N179="ZL  ",H179=99.9),0,1)))</f>
        <v>0</v>
      </c>
      <c r="AQ179" s="12">
        <f>IF(AND(N179="ZM  ",L179="          "),0,IF(AND(A179="ZSNC",N179="ZL  ",L179=2),0,IF(AND(A179="    ",N179="ZL  ",L179=1),0,1)))</f>
        <v>1</v>
      </c>
      <c r="AR179" s="12">
        <f>IF(AND(N179="ZM  ",J179+K179=0),0,IF(AND(N179="ZL  ",J179-K179=0),0,1))</f>
        <v>0</v>
      </c>
      <c r="AS179" s="13">
        <f>IF(AND(N179="ZM  ",J179+K179=0),0,IF(AND(A179="ZSNC",N179="ZL  ",J179&lt;=56,K179&lt;=56),0,IF(AND(A179="    ",N179="ZL  ",J179=150,K179=150),0,1)))</f>
        <v>0</v>
      </c>
      <c r="AT179" s="6">
        <f>IF(F179="S   ",0,SUM(AP179:AS179))</f>
        <v>1</v>
      </c>
      <c r="AU179" s="7">
        <f t="shared" ca="1" si="29"/>
        <v>0</v>
      </c>
    </row>
    <row r="180" spans="1:47" x14ac:dyDescent="0.25">
      <c r="A180" s="15" t="s">
        <v>347</v>
      </c>
      <c r="B180" s="15">
        <v>5500008172</v>
      </c>
      <c r="C180" s="15">
        <v>60</v>
      </c>
      <c r="D180" s="17">
        <v>39819</v>
      </c>
      <c r="E180" s="17">
        <v>40627</v>
      </c>
      <c r="F180" s="18" t="s">
        <v>347</v>
      </c>
      <c r="G180" s="15" t="s">
        <v>262</v>
      </c>
      <c r="H180" s="15">
        <v>0</v>
      </c>
      <c r="I180" s="15" t="s">
        <v>254</v>
      </c>
      <c r="J180" s="15">
        <v>150</v>
      </c>
      <c r="K180" s="15">
        <v>150</v>
      </c>
      <c r="L180" s="15">
        <v>2</v>
      </c>
      <c r="M180" s="15">
        <v>2</v>
      </c>
      <c r="N180" s="15" t="s">
        <v>256</v>
      </c>
      <c r="O180" s="15">
        <v>9989</v>
      </c>
      <c r="P180" s="15" t="s">
        <v>27</v>
      </c>
      <c r="Q180" s="15" t="s">
        <v>27</v>
      </c>
      <c r="R180" s="15" t="s">
        <v>32</v>
      </c>
      <c r="S180" s="15" t="s">
        <v>95</v>
      </c>
      <c r="T180" s="15" t="s">
        <v>207</v>
      </c>
      <c r="U180" s="15" t="s">
        <v>231</v>
      </c>
      <c r="V180" s="15">
        <v>50</v>
      </c>
      <c r="W180" s="15" t="s">
        <v>35</v>
      </c>
      <c r="X180" s="15">
        <v>50</v>
      </c>
      <c r="Y180" s="15" t="s">
        <v>35</v>
      </c>
      <c r="Z180" s="15">
        <v>50</v>
      </c>
      <c r="AA180" s="15" t="s">
        <v>35</v>
      </c>
      <c r="AB180" s="15">
        <v>50</v>
      </c>
      <c r="AC180" s="15" t="s">
        <v>35</v>
      </c>
      <c r="AD180" s="15">
        <f>IF(N180="ZM  ",V180-Z180,X180-Z180)</f>
        <v>0</v>
      </c>
      <c r="AE180" s="22">
        <f t="shared" ca="1" si="25"/>
        <v>0</v>
      </c>
      <c r="AF180" s="22">
        <f t="shared" ca="1" si="26"/>
        <v>46</v>
      </c>
      <c r="AG180" s="22">
        <f t="shared" ca="1" si="27"/>
        <v>0</v>
      </c>
      <c r="AH180" s="15" t="str">
        <f t="shared" ca="1" si="28"/>
        <v>ok</v>
      </c>
      <c r="AI180" s="8">
        <f ca="1">IF(AH180="ok",0,IF(AND(AH180="erreur clé ZSNC",A180="ZSNC"),0,1))</f>
        <v>0</v>
      </c>
      <c r="AJ180" s="9">
        <f>IF(AND(A180="ZSNC",N180="ZM  ",H180=0),0,IF(AND(A180="    ",N180="ZM  ",H180=0),0,IF(AND(A180="ZSNC",N180="ZL  ",H180=99.9),0,IF(AND(A180="    ",N180="ZL  ",H180=0),0,1))))</f>
        <v>0</v>
      </c>
      <c r="AK180" s="9">
        <f>IF(AND(A180="ZSNC",N180="ZM  ",L180="          "),0,IF(AND(A180="    ",N180="ZM  ",L180="          "),0,IF(AND(A180="ZSNC",N180="ZL  ",L180=1),0,IF(AND(A180="    ",N180="ZL  ",L180=2),0,1))))</f>
        <v>0</v>
      </c>
      <c r="AL180" s="9">
        <f>IF(AND(N180="ZM  ",J180+K180=0),0,IF(AND(N180="ZL  ",J180-K180=0),0,1))</f>
        <v>0</v>
      </c>
      <c r="AM180" s="10">
        <f>IF(AND(N180="ZM  ",J180+K180=0),0,IF(AND(A180="ZSNC",N180="ZL  ",J180&lt;=56,K180&lt;=56),0,IF(AND(A180="    ",N180="ZL  ",J180=150,K180=150),0,1)))</f>
        <v>0</v>
      </c>
      <c r="AN180" s="6">
        <f ca="1">IF(F180="S   ",0,(SUM(AI180:AM180)))</f>
        <v>0</v>
      </c>
      <c r="AP180" s="11">
        <f>IF(AND(N180="ZM  ",H180=0),0,IF(AND(A180="    ",N180="ZL  ",H180=0),0,IF(AND(A180="ZSNC",N180="ZL  ",H180=99.9),0,1)))</f>
        <v>0</v>
      </c>
      <c r="AQ180" s="12">
        <f>IF(AND(N180="ZM  ",L180="          "),0,IF(AND(A180="ZSNC",N180="ZL  ",L180=2),0,IF(AND(A180="    ",N180="ZL  ",L180=1),0,1)))</f>
        <v>1</v>
      </c>
      <c r="AR180" s="12">
        <f>IF(AND(N180="ZM  ",J180+K180=0),0,IF(AND(N180="ZL  ",J180-K180=0),0,1))</f>
        <v>0</v>
      </c>
      <c r="AS180" s="13">
        <f>IF(AND(N180="ZM  ",J180+K180=0),0,IF(AND(A180="ZSNC",N180="ZL  ",J180&lt;=56,K180&lt;=56),0,IF(AND(A180="    ",N180="ZL  ",J180=150,K180=150),0,1)))</f>
        <v>0</v>
      </c>
      <c r="AT180" s="6">
        <f>IF(F180="S   ",0,SUM(AP180:AS180))</f>
        <v>1</v>
      </c>
      <c r="AU180" s="7">
        <f t="shared" ca="1" si="29"/>
        <v>0</v>
      </c>
    </row>
    <row r="181" spans="1:47" x14ac:dyDescent="0.25">
      <c r="A181" s="15" t="s">
        <v>347</v>
      </c>
      <c r="B181" s="15">
        <v>5500008172</v>
      </c>
      <c r="C181" s="15">
        <v>70</v>
      </c>
      <c r="D181" s="17">
        <v>39819</v>
      </c>
      <c r="E181" s="17">
        <v>40627</v>
      </c>
      <c r="F181" s="18" t="s">
        <v>347</v>
      </c>
      <c r="G181" s="15" t="s">
        <v>263</v>
      </c>
      <c r="H181" s="15">
        <v>0</v>
      </c>
      <c r="I181" s="15" t="s">
        <v>254</v>
      </c>
      <c r="J181" s="15">
        <v>150</v>
      </c>
      <c r="K181" s="15">
        <v>150</v>
      </c>
      <c r="L181" s="15">
        <v>2</v>
      </c>
      <c r="M181" s="15">
        <v>2</v>
      </c>
      <c r="N181" s="15" t="s">
        <v>256</v>
      </c>
      <c r="O181" s="15">
        <v>9989</v>
      </c>
      <c r="P181" s="15" t="s">
        <v>27</v>
      </c>
      <c r="Q181" s="15" t="s">
        <v>27</v>
      </c>
      <c r="R181" s="15" t="s">
        <v>32</v>
      </c>
      <c r="S181" s="15" t="s">
        <v>95</v>
      </c>
      <c r="T181" s="15" t="s">
        <v>207</v>
      </c>
      <c r="U181" s="15" t="s">
        <v>231</v>
      </c>
      <c r="V181" s="15">
        <v>10</v>
      </c>
      <c r="W181" s="15" t="s">
        <v>35</v>
      </c>
      <c r="X181" s="15">
        <v>10</v>
      </c>
      <c r="Y181" s="15" t="s">
        <v>35</v>
      </c>
      <c r="Z181" s="15">
        <v>10</v>
      </c>
      <c r="AA181" s="15" t="s">
        <v>35</v>
      </c>
      <c r="AB181" s="15">
        <v>10</v>
      </c>
      <c r="AC181" s="15" t="s">
        <v>35</v>
      </c>
      <c r="AD181" s="15">
        <f>IF(N181="ZM  ",V181-Z181,X181-Z181)</f>
        <v>0</v>
      </c>
      <c r="AE181" s="22">
        <f t="shared" ca="1" si="25"/>
        <v>0</v>
      </c>
      <c r="AF181" s="22">
        <f t="shared" ca="1" si="26"/>
        <v>46</v>
      </c>
      <c r="AG181" s="22">
        <f t="shared" ca="1" si="27"/>
        <v>0</v>
      </c>
      <c r="AH181" s="15" t="str">
        <f t="shared" ca="1" si="28"/>
        <v>ok</v>
      </c>
      <c r="AI181" s="8">
        <f ca="1">IF(AH181="ok",0,IF(AND(AH181="erreur clé ZSNC",A181="ZSNC"),0,1))</f>
        <v>0</v>
      </c>
      <c r="AJ181" s="9">
        <f>IF(AND(A181="ZSNC",N181="ZM  ",H181=0),0,IF(AND(A181="    ",N181="ZM  ",H181=0),0,IF(AND(A181="ZSNC",N181="ZL  ",H181=99.9),0,IF(AND(A181="    ",N181="ZL  ",H181=0),0,1))))</f>
        <v>0</v>
      </c>
      <c r="AK181" s="9">
        <f>IF(AND(A181="ZSNC",N181="ZM  ",L181="          "),0,IF(AND(A181="    ",N181="ZM  ",L181="          "),0,IF(AND(A181="ZSNC",N181="ZL  ",L181=1),0,IF(AND(A181="    ",N181="ZL  ",L181=2),0,1))))</f>
        <v>0</v>
      </c>
      <c r="AL181" s="9">
        <f>IF(AND(N181="ZM  ",J181+K181=0),0,IF(AND(N181="ZL  ",J181-K181=0),0,1))</f>
        <v>0</v>
      </c>
      <c r="AM181" s="10">
        <f>IF(AND(N181="ZM  ",J181+K181=0),0,IF(AND(A181="ZSNC",N181="ZL  ",J181&lt;=56,K181&lt;=56),0,IF(AND(A181="    ",N181="ZL  ",J181=150,K181=150),0,1)))</f>
        <v>0</v>
      </c>
      <c r="AN181" s="6">
        <f ca="1">IF(F181="S   ",0,(SUM(AI181:AM181)))</f>
        <v>0</v>
      </c>
      <c r="AP181" s="11">
        <f>IF(AND(N181="ZM  ",H181=0),0,IF(AND(A181="    ",N181="ZL  ",H181=0),0,IF(AND(A181="ZSNC",N181="ZL  ",H181=99.9),0,1)))</f>
        <v>0</v>
      </c>
      <c r="AQ181" s="12">
        <f>IF(AND(N181="ZM  ",L181="          "),0,IF(AND(A181="ZSNC",N181="ZL  ",L181=2),0,IF(AND(A181="    ",N181="ZL  ",L181=1),0,1)))</f>
        <v>1</v>
      </c>
      <c r="AR181" s="12">
        <f>IF(AND(N181="ZM  ",J181+K181=0),0,IF(AND(N181="ZL  ",J181-K181=0),0,1))</f>
        <v>0</v>
      </c>
      <c r="AS181" s="13">
        <f>IF(AND(N181="ZM  ",J181+K181=0),0,IF(AND(A181="ZSNC",N181="ZL  ",J181&lt;=56,K181&lt;=56),0,IF(AND(A181="    ",N181="ZL  ",J181=150,K181=150),0,1)))</f>
        <v>0</v>
      </c>
      <c r="AT181" s="6">
        <f>IF(F181="S   ",0,SUM(AP181:AS181))</f>
        <v>1</v>
      </c>
      <c r="AU181" s="7">
        <f t="shared" ca="1" si="29"/>
        <v>0</v>
      </c>
    </row>
    <row r="182" spans="1:47" x14ac:dyDescent="0.25">
      <c r="A182" s="15" t="s">
        <v>347</v>
      </c>
      <c r="B182" s="15">
        <v>5500008172</v>
      </c>
      <c r="C182" s="15">
        <v>80</v>
      </c>
      <c r="D182" s="17">
        <v>39819</v>
      </c>
      <c r="E182" s="17">
        <v>40627</v>
      </c>
      <c r="F182" s="18" t="s">
        <v>347</v>
      </c>
      <c r="G182" s="15" t="s">
        <v>264</v>
      </c>
      <c r="H182" s="15">
        <v>0</v>
      </c>
      <c r="I182" s="15" t="s">
        <v>254</v>
      </c>
      <c r="J182" s="15">
        <v>150</v>
      </c>
      <c r="K182" s="15">
        <v>150</v>
      </c>
      <c r="L182" s="15">
        <v>2</v>
      </c>
      <c r="M182" s="15">
        <v>2</v>
      </c>
      <c r="N182" s="15" t="s">
        <v>256</v>
      </c>
      <c r="O182" s="15">
        <v>9989</v>
      </c>
      <c r="P182" s="15" t="s">
        <v>27</v>
      </c>
      <c r="Q182" s="15" t="s">
        <v>27</v>
      </c>
      <c r="R182" s="15" t="s">
        <v>32</v>
      </c>
      <c r="S182" s="15" t="s">
        <v>95</v>
      </c>
      <c r="T182" s="15" t="s">
        <v>207</v>
      </c>
      <c r="U182" s="15" t="s">
        <v>231</v>
      </c>
      <c r="V182" s="15">
        <v>2</v>
      </c>
      <c r="W182" s="15" t="s">
        <v>35</v>
      </c>
      <c r="X182" s="15">
        <v>2</v>
      </c>
      <c r="Y182" s="15" t="s">
        <v>35</v>
      </c>
      <c r="Z182" s="15">
        <v>2</v>
      </c>
      <c r="AA182" s="15" t="s">
        <v>35</v>
      </c>
      <c r="AB182" s="15">
        <v>2</v>
      </c>
      <c r="AC182" s="15" t="s">
        <v>35</v>
      </c>
      <c r="AD182" s="15">
        <f>IF(N182="ZM  ",V182-Z182,X182-Z182)</f>
        <v>0</v>
      </c>
      <c r="AE182" s="22">
        <f t="shared" ca="1" si="25"/>
        <v>0</v>
      </c>
      <c r="AF182" s="22">
        <f t="shared" ca="1" si="26"/>
        <v>46</v>
      </c>
      <c r="AG182" s="22">
        <f t="shared" ca="1" si="27"/>
        <v>0</v>
      </c>
      <c r="AH182" s="15" t="str">
        <f t="shared" ca="1" si="28"/>
        <v>ok</v>
      </c>
      <c r="AI182" s="8">
        <f ca="1">IF(AH182="ok",0,IF(AND(AH182="erreur clé ZSNC",A182="ZSNC"),0,1))</f>
        <v>0</v>
      </c>
      <c r="AJ182" s="9">
        <f>IF(AND(A182="ZSNC",N182="ZM  ",H182=0),0,IF(AND(A182="    ",N182="ZM  ",H182=0),0,IF(AND(A182="ZSNC",N182="ZL  ",H182=99.9),0,IF(AND(A182="    ",N182="ZL  ",H182=0),0,1))))</f>
        <v>0</v>
      </c>
      <c r="AK182" s="9">
        <f>IF(AND(A182="ZSNC",N182="ZM  ",L182="          "),0,IF(AND(A182="    ",N182="ZM  ",L182="          "),0,IF(AND(A182="ZSNC",N182="ZL  ",L182=1),0,IF(AND(A182="    ",N182="ZL  ",L182=2),0,1))))</f>
        <v>0</v>
      </c>
      <c r="AL182" s="9">
        <f>IF(AND(N182="ZM  ",J182+K182=0),0,IF(AND(N182="ZL  ",J182-K182=0),0,1))</f>
        <v>0</v>
      </c>
      <c r="AM182" s="10">
        <f>IF(AND(N182="ZM  ",J182+K182=0),0,IF(AND(A182="ZSNC",N182="ZL  ",J182&lt;=56,K182&lt;=56),0,IF(AND(A182="    ",N182="ZL  ",J182=150,K182=150),0,1)))</f>
        <v>0</v>
      </c>
      <c r="AN182" s="6">
        <f ca="1">IF(F182="S   ",0,(SUM(AI182:AM182)))</f>
        <v>0</v>
      </c>
      <c r="AP182" s="11">
        <f>IF(AND(N182="ZM  ",H182=0),0,IF(AND(A182="    ",N182="ZL  ",H182=0),0,IF(AND(A182="ZSNC",N182="ZL  ",H182=99.9),0,1)))</f>
        <v>0</v>
      </c>
      <c r="AQ182" s="12">
        <f>IF(AND(N182="ZM  ",L182="          "),0,IF(AND(A182="ZSNC",N182="ZL  ",L182=2),0,IF(AND(A182="    ",N182="ZL  ",L182=1),0,1)))</f>
        <v>1</v>
      </c>
      <c r="AR182" s="12">
        <f>IF(AND(N182="ZM  ",J182+K182=0),0,IF(AND(N182="ZL  ",J182-K182=0),0,1))</f>
        <v>0</v>
      </c>
      <c r="AS182" s="13">
        <f>IF(AND(N182="ZM  ",J182+K182=0),0,IF(AND(A182="ZSNC",N182="ZL  ",J182&lt;=56,K182&lt;=56),0,IF(AND(A182="    ",N182="ZL  ",J182=150,K182=150),0,1)))</f>
        <v>0</v>
      </c>
      <c r="AT182" s="6">
        <f>IF(F182="S   ",0,SUM(AP182:AS182))</f>
        <v>1</v>
      </c>
      <c r="AU182" s="7">
        <f t="shared" ca="1" si="29"/>
        <v>0</v>
      </c>
    </row>
    <row r="183" spans="1:47" x14ac:dyDescent="0.25">
      <c r="A183" s="15" t="s">
        <v>347</v>
      </c>
      <c r="B183" s="15">
        <v>5500008172</v>
      </c>
      <c r="C183" s="15">
        <v>90</v>
      </c>
      <c r="D183" s="17">
        <v>39819</v>
      </c>
      <c r="E183" s="17">
        <v>40106</v>
      </c>
      <c r="F183" s="18" t="s">
        <v>348</v>
      </c>
      <c r="G183" s="15" t="s">
        <v>265</v>
      </c>
      <c r="H183" s="15">
        <v>0</v>
      </c>
      <c r="I183" s="15" t="s">
        <v>259</v>
      </c>
      <c r="J183" s="15">
        <v>150</v>
      </c>
      <c r="K183" s="15">
        <v>150</v>
      </c>
      <c r="L183" s="15">
        <v>2</v>
      </c>
      <c r="M183" s="15">
        <v>2</v>
      </c>
      <c r="N183" s="15" t="s">
        <v>256</v>
      </c>
      <c r="O183" s="15">
        <v>9989</v>
      </c>
      <c r="P183" s="15" t="s">
        <v>27</v>
      </c>
      <c r="Q183" s="15" t="s">
        <v>27</v>
      </c>
      <c r="R183" s="15" t="s">
        <v>32</v>
      </c>
      <c r="S183" s="15" t="s">
        <v>95</v>
      </c>
      <c r="T183" s="15" t="s">
        <v>207</v>
      </c>
      <c r="U183" s="15" t="s">
        <v>208</v>
      </c>
      <c r="V183" s="15">
        <v>6</v>
      </c>
      <c r="W183" s="15" t="s">
        <v>35</v>
      </c>
      <c r="X183" s="15">
        <v>6</v>
      </c>
      <c r="Y183" s="15" t="s">
        <v>35</v>
      </c>
      <c r="Z183" s="15">
        <v>6</v>
      </c>
      <c r="AA183" s="15" t="s">
        <v>35</v>
      </c>
      <c r="AB183" s="15">
        <v>6</v>
      </c>
      <c r="AC183" s="15" t="s">
        <v>35</v>
      </c>
      <c r="AD183" s="15">
        <f>IF(N183="ZM  ",V183-Z183,X183-Z183)</f>
        <v>0</v>
      </c>
      <c r="AE183" s="22">
        <f t="shared" ca="1" si="25"/>
        <v>0</v>
      </c>
      <c r="AF183" s="22">
        <f t="shared" ca="1" si="26"/>
        <v>46</v>
      </c>
      <c r="AG183" s="22">
        <f t="shared" ca="1" si="27"/>
        <v>0</v>
      </c>
      <c r="AH183" s="15" t="str">
        <f t="shared" ca="1" si="28"/>
        <v>ok</v>
      </c>
      <c r="AI183" s="8">
        <f ca="1">IF(AH183="ok",0,IF(AND(AH183="erreur clé ZSNC",A183="ZSNC"),0,1))</f>
        <v>0</v>
      </c>
      <c r="AJ183" s="9">
        <f>IF(AND(A183="ZSNC",N183="ZM  ",H183=0),0,IF(AND(A183="    ",N183="ZM  ",H183=0),0,IF(AND(A183="ZSNC",N183="ZL  ",H183=99.9),0,IF(AND(A183="    ",N183="ZL  ",H183=0),0,1))))</f>
        <v>0</v>
      </c>
      <c r="AK183" s="9">
        <f>IF(AND(A183="ZSNC",N183="ZM  ",L183="          "),0,IF(AND(A183="    ",N183="ZM  ",L183="          "),0,IF(AND(A183="ZSNC",N183="ZL  ",L183=1),0,IF(AND(A183="    ",N183="ZL  ",L183=2),0,1))))</f>
        <v>0</v>
      </c>
      <c r="AL183" s="9">
        <f>IF(AND(N183="ZM  ",J183+K183=0),0,IF(AND(N183="ZL  ",J183-K183=0),0,1))</f>
        <v>0</v>
      </c>
      <c r="AM183" s="10">
        <f>IF(AND(N183="ZM  ",J183+K183=0),0,IF(AND(A183="ZSNC",N183="ZL  ",J183&lt;=56,K183&lt;=56),0,IF(AND(A183="    ",N183="ZL  ",J183=150,K183=150),0,1)))</f>
        <v>0</v>
      </c>
      <c r="AN183" s="6">
        <f>IF(F183="S   ",0,(SUM(AI183:AM183)))</f>
        <v>0</v>
      </c>
      <c r="AP183" s="11">
        <f>IF(AND(N183="ZM  ",H183=0),0,IF(AND(A183="    ",N183="ZL  ",H183=0),0,IF(AND(A183="ZSNC",N183="ZL  ",H183=99.9),0,1)))</f>
        <v>0</v>
      </c>
      <c r="AQ183" s="12">
        <f>IF(AND(N183="ZM  ",L183="          "),0,IF(AND(A183="ZSNC",N183="ZL  ",L183=2),0,IF(AND(A183="    ",N183="ZL  ",L183=1),0,1)))</f>
        <v>1</v>
      </c>
      <c r="AR183" s="12">
        <f>IF(AND(N183="ZM  ",J183+K183=0),0,IF(AND(N183="ZL  ",J183-K183=0),0,1))</f>
        <v>0</v>
      </c>
      <c r="AS183" s="13">
        <f>IF(AND(N183="ZM  ",J183+K183=0),0,IF(AND(A183="ZSNC",N183="ZL  ",J183&lt;=56,K183&lt;=56),0,IF(AND(A183="    ",N183="ZL  ",J183=150,K183=150),0,1)))</f>
        <v>0</v>
      </c>
      <c r="AT183" s="6">
        <f>IF(F183="S   ",0,SUM(AP183:AS183))</f>
        <v>0</v>
      </c>
      <c r="AU183" s="7">
        <f t="shared" ca="1" si="29"/>
        <v>0</v>
      </c>
    </row>
    <row r="184" spans="1:47" x14ac:dyDescent="0.25">
      <c r="A184" s="15" t="s">
        <v>347</v>
      </c>
      <c r="B184" s="15">
        <v>5500008172</v>
      </c>
      <c r="C184" s="15">
        <v>100</v>
      </c>
      <c r="D184" s="17">
        <v>39819</v>
      </c>
      <c r="E184" s="17">
        <v>40627</v>
      </c>
      <c r="F184" s="18" t="s">
        <v>347</v>
      </c>
      <c r="G184" s="15" t="s">
        <v>266</v>
      </c>
      <c r="H184" s="15">
        <v>0</v>
      </c>
      <c r="I184" s="15" t="s">
        <v>254</v>
      </c>
      <c r="J184" s="15">
        <v>150</v>
      </c>
      <c r="K184" s="15">
        <v>150</v>
      </c>
      <c r="L184" s="15">
        <v>2</v>
      </c>
      <c r="M184" s="15">
        <v>2</v>
      </c>
      <c r="N184" s="15" t="s">
        <v>256</v>
      </c>
      <c r="O184" s="15">
        <v>9989</v>
      </c>
      <c r="P184" s="15" t="s">
        <v>27</v>
      </c>
      <c r="Q184" s="15" t="s">
        <v>27</v>
      </c>
      <c r="R184" s="15" t="s">
        <v>32</v>
      </c>
      <c r="S184" s="15" t="s">
        <v>95</v>
      </c>
      <c r="T184" s="15" t="s">
        <v>207</v>
      </c>
      <c r="U184" s="15" t="s">
        <v>231</v>
      </c>
      <c r="V184" s="15">
        <v>35</v>
      </c>
      <c r="W184" s="15" t="s">
        <v>35</v>
      </c>
      <c r="X184" s="15">
        <v>35</v>
      </c>
      <c r="Y184" s="15" t="s">
        <v>35</v>
      </c>
      <c r="Z184" s="15">
        <v>35</v>
      </c>
      <c r="AA184" s="15" t="s">
        <v>35</v>
      </c>
      <c r="AB184" s="15">
        <v>35</v>
      </c>
      <c r="AC184" s="15" t="s">
        <v>35</v>
      </c>
      <c r="AD184" s="15">
        <f>IF(N184="ZM  ",V184-Z184,X184-Z184)</f>
        <v>0</v>
      </c>
      <c r="AE184" s="22">
        <f t="shared" ca="1" si="25"/>
        <v>0</v>
      </c>
      <c r="AF184" s="22">
        <f t="shared" ca="1" si="26"/>
        <v>46</v>
      </c>
      <c r="AG184" s="22">
        <f t="shared" ca="1" si="27"/>
        <v>0</v>
      </c>
      <c r="AH184" s="15" t="str">
        <f t="shared" ca="1" si="28"/>
        <v>ok</v>
      </c>
      <c r="AI184" s="8">
        <f ca="1">IF(AH184="ok",0,IF(AND(AH184="erreur clé ZSNC",A184="ZSNC"),0,1))</f>
        <v>0</v>
      </c>
      <c r="AJ184" s="9">
        <f>IF(AND(A184="ZSNC",N184="ZM  ",H184=0),0,IF(AND(A184="    ",N184="ZM  ",H184=0),0,IF(AND(A184="ZSNC",N184="ZL  ",H184=99.9),0,IF(AND(A184="    ",N184="ZL  ",H184=0),0,1))))</f>
        <v>0</v>
      </c>
      <c r="AK184" s="9">
        <f>IF(AND(A184="ZSNC",N184="ZM  ",L184="          "),0,IF(AND(A184="    ",N184="ZM  ",L184="          "),0,IF(AND(A184="ZSNC",N184="ZL  ",L184=1),0,IF(AND(A184="    ",N184="ZL  ",L184=2),0,1))))</f>
        <v>0</v>
      </c>
      <c r="AL184" s="9">
        <f>IF(AND(N184="ZM  ",J184+K184=0),0,IF(AND(N184="ZL  ",J184-K184=0),0,1))</f>
        <v>0</v>
      </c>
      <c r="AM184" s="10">
        <f>IF(AND(N184="ZM  ",J184+K184=0),0,IF(AND(A184="ZSNC",N184="ZL  ",J184&lt;=56,K184&lt;=56),0,IF(AND(A184="    ",N184="ZL  ",J184=150,K184=150),0,1)))</f>
        <v>0</v>
      </c>
      <c r="AN184" s="6">
        <f ca="1">IF(F184="S   ",0,(SUM(AI184:AM184)))</f>
        <v>0</v>
      </c>
      <c r="AP184" s="11">
        <f>IF(AND(N184="ZM  ",H184=0),0,IF(AND(A184="    ",N184="ZL  ",H184=0),0,IF(AND(A184="ZSNC",N184="ZL  ",H184=99.9),0,1)))</f>
        <v>0</v>
      </c>
      <c r="AQ184" s="12">
        <f>IF(AND(N184="ZM  ",L184="          "),0,IF(AND(A184="ZSNC",N184="ZL  ",L184=2),0,IF(AND(A184="    ",N184="ZL  ",L184=1),0,1)))</f>
        <v>1</v>
      </c>
      <c r="AR184" s="12">
        <f>IF(AND(N184="ZM  ",J184+K184=0),0,IF(AND(N184="ZL  ",J184-K184=0),0,1))</f>
        <v>0</v>
      </c>
      <c r="AS184" s="13">
        <f>IF(AND(N184="ZM  ",J184+K184=0),0,IF(AND(A184="ZSNC",N184="ZL  ",J184&lt;=56,K184&lt;=56),0,IF(AND(A184="    ",N184="ZL  ",J184=150,K184=150),0,1)))</f>
        <v>0</v>
      </c>
      <c r="AT184" s="6">
        <f>IF(F184="S   ",0,SUM(AP184:AS184))</f>
        <v>1</v>
      </c>
      <c r="AU184" s="7">
        <f t="shared" ca="1" si="29"/>
        <v>0</v>
      </c>
    </row>
    <row r="185" spans="1:47" x14ac:dyDescent="0.25">
      <c r="A185" s="15" t="s">
        <v>347</v>
      </c>
      <c r="B185" s="15">
        <v>5500008172</v>
      </c>
      <c r="C185" s="15">
        <v>110</v>
      </c>
      <c r="D185" s="17">
        <v>39819</v>
      </c>
      <c r="E185" s="17">
        <v>40627</v>
      </c>
      <c r="F185" s="18" t="s">
        <v>347</v>
      </c>
      <c r="G185" s="15" t="s">
        <v>267</v>
      </c>
      <c r="H185" s="15">
        <v>0</v>
      </c>
      <c r="I185" s="15" t="s">
        <v>254</v>
      </c>
      <c r="J185" s="15">
        <v>150</v>
      </c>
      <c r="K185" s="15">
        <v>150</v>
      </c>
      <c r="L185" s="15">
        <v>2</v>
      </c>
      <c r="M185" s="15">
        <v>2</v>
      </c>
      <c r="N185" s="15" t="s">
        <v>256</v>
      </c>
      <c r="O185" s="15">
        <v>9989</v>
      </c>
      <c r="P185" s="15" t="s">
        <v>27</v>
      </c>
      <c r="Q185" s="15" t="s">
        <v>27</v>
      </c>
      <c r="R185" s="15" t="s">
        <v>32</v>
      </c>
      <c r="S185" s="15" t="s">
        <v>95</v>
      </c>
      <c r="T185" s="15" t="s">
        <v>207</v>
      </c>
      <c r="U185" s="15" t="s">
        <v>231</v>
      </c>
      <c r="V185" s="15">
        <v>10</v>
      </c>
      <c r="W185" s="15" t="s">
        <v>35</v>
      </c>
      <c r="X185" s="15">
        <v>10</v>
      </c>
      <c r="Y185" s="15" t="s">
        <v>35</v>
      </c>
      <c r="Z185" s="15">
        <v>10</v>
      </c>
      <c r="AA185" s="15" t="s">
        <v>35</v>
      </c>
      <c r="AB185" s="15">
        <v>10</v>
      </c>
      <c r="AC185" s="15" t="s">
        <v>35</v>
      </c>
      <c r="AD185" s="15">
        <f>IF(N185="ZM  ",V185-Z185,X185-Z185)</f>
        <v>0</v>
      </c>
      <c r="AE185" s="22">
        <f t="shared" ca="1" si="25"/>
        <v>0</v>
      </c>
      <c r="AF185" s="22">
        <f t="shared" ca="1" si="26"/>
        <v>46</v>
      </c>
      <c r="AG185" s="22">
        <f t="shared" ca="1" si="27"/>
        <v>0</v>
      </c>
      <c r="AH185" s="15" t="str">
        <f t="shared" ca="1" si="28"/>
        <v>ok</v>
      </c>
      <c r="AI185" s="8">
        <f ca="1">IF(AH185="ok",0,IF(AND(AH185="erreur clé ZSNC",A185="ZSNC"),0,1))</f>
        <v>0</v>
      </c>
      <c r="AJ185" s="9">
        <f>IF(AND(A185="ZSNC",N185="ZM  ",H185=0),0,IF(AND(A185="    ",N185="ZM  ",H185=0),0,IF(AND(A185="ZSNC",N185="ZL  ",H185=99.9),0,IF(AND(A185="    ",N185="ZL  ",H185=0),0,1))))</f>
        <v>0</v>
      </c>
      <c r="AK185" s="9">
        <f>IF(AND(A185="ZSNC",N185="ZM  ",L185="          "),0,IF(AND(A185="    ",N185="ZM  ",L185="          "),0,IF(AND(A185="ZSNC",N185="ZL  ",L185=1),0,IF(AND(A185="    ",N185="ZL  ",L185=2),0,1))))</f>
        <v>0</v>
      </c>
      <c r="AL185" s="9">
        <f>IF(AND(N185="ZM  ",J185+K185=0),0,IF(AND(N185="ZL  ",J185-K185=0),0,1))</f>
        <v>0</v>
      </c>
      <c r="AM185" s="10">
        <f>IF(AND(N185="ZM  ",J185+K185=0),0,IF(AND(A185="ZSNC",N185="ZL  ",J185&lt;=56,K185&lt;=56),0,IF(AND(A185="    ",N185="ZL  ",J185=150,K185=150),0,1)))</f>
        <v>0</v>
      </c>
      <c r="AN185" s="6">
        <f ca="1">IF(F185="S   ",0,(SUM(AI185:AM185)))</f>
        <v>0</v>
      </c>
      <c r="AP185" s="11">
        <f>IF(AND(N185="ZM  ",H185=0),0,IF(AND(A185="    ",N185="ZL  ",H185=0),0,IF(AND(A185="ZSNC",N185="ZL  ",H185=99.9),0,1)))</f>
        <v>0</v>
      </c>
      <c r="AQ185" s="12">
        <f>IF(AND(N185="ZM  ",L185="          "),0,IF(AND(A185="ZSNC",N185="ZL  ",L185=2),0,IF(AND(A185="    ",N185="ZL  ",L185=1),0,1)))</f>
        <v>1</v>
      </c>
      <c r="AR185" s="12">
        <f>IF(AND(N185="ZM  ",J185+K185=0),0,IF(AND(N185="ZL  ",J185-K185=0),0,1))</f>
        <v>0</v>
      </c>
      <c r="AS185" s="13">
        <f>IF(AND(N185="ZM  ",J185+K185=0),0,IF(AND(A185="ZSNC",N185="ZL  ",J185&lt;=56,K185&lt;=56),0,IF(AND(A185="    ",N185="ZL  ",J185=150,K185=150),0,1)))</f>
        <v>0</v>
      </c>
      <c r="AT185" s="6">
        <f>IF(F185="S   ",0,SUM(AP185:AS185))</f>
        <v>1</v>
      </c>
      <c r="AU185" s="7">
        <f t="shared" ca="1" si="29"/>
        <v>0</v>
      </c>
    </row>
    <row r="186" spans="1:47" x14ac:dyDescent="0.25">
      <c r="A186" s="15" t="s">
        <v>347</v>
      </c>
      <c r="B186" s="15">
        <v>5500008172</v>
      </c>
      <c r="C186" s="15">
        <v>120</v>
      </c>
      <c r="D186" s="17">
        <v>39819</v>
      </c>
      <c r="E186" s="17">
        <v>40627</v>
      </c>
      <c r="F186" s="18" t="s">
        <v>347</v>
      </c>
      <c r="G186" s="15" t="s">
        <v>268</v>
      </c>
      <c r="H186" s="15">
        <v>0</v>
      </c>
      <c r="I186" s="15" t="s">
        <v>254</v>
      </c>
      <c r="J186" s="15">
        <v>150</v>
      </c>
      <c r="K186" s="15">
        <v>150</v>
      </c>
      <c r="L186" s="15">
        <v>2</v>
      </c>
      <c r="M186" s="15">
        <v>2</v>
      </c>
      <c r="N186" s="15" t="s">
        <v>256</v>
      </c>
      <c r="O186" s="15">
        <v>9989</v>
      </c>
      <c r="P186" s="15" t="s">
        <v>27</v>
      </c>
      <c r="Q186" s="15" t="s">
        <v>27</v>
      </c>
      <c r="R186" s="15" t="s">
        <v>32</v>
      </c>
      <c r="S186" s="15">
        <v>240068</v>
      </c>
      <c r="T186" s="15" t="s">
        <v>207</v>
      </c>
      <c r="U186" s="15" t="s">
        <v>239</v>
      </c>
      <c r="V186" s="19">
        <v>1124</v>
      </c>
      <c r="W186" s="15" t="s">
        <v>35</v>
      </c>
      <c r="X186" s="19">
        <v>1124</v>
      </c>
      <c r="Y186" s="15" t="s">
        <v>35</v>
      </c>
      <c r="Z186" s="19">
        <v>1124</v>
      </c>
      <c r="AA186" s="15" t="s">
        <v>35</v>
      </c>
      <c r="AB186" s="19">
        <v>1124</v>
      </c>
      <c r="AC186" s="15" t="s">
        <v>35</v>
      </c>
      <c r="AD186" s="15">
        <f>IF(N186="ZM  ",V186-Z186,X186-Z186)</f>
        <v>0</v>
      </c>
      <c r="AE186" s="22">
        <f t="shared" ca="1" si="25"/>
        <v>0</v>
      </c>
      <c r="AF186" s="22">
        <f t="shared" ca="1" si="26"/>
        <v>46</v>
      </c>
      <c r="AG186" s="22">
        <f t="shared" ca="1" si="27"/>
        <v>0</v>
      </c>
      <c r="AH186" s="15" t="str">
        <f t="shared" ca="1" si="28"/>
        <v>ok</v>
      </c>
      <c r="AI186" s="8">
        <f ca="1">IF(AH186="ok",0,IF(AND(AH186="erreur clé ZSNC",A186="ZSNC"),0,1))</f>
        <v>0</v>
      </c>
      <c r="AJ186" s="9">
        <f>IF(AND(A186="ZSNC",N186="ZM  ",H186=0),0,IF(AND(A186="    ",N186="ZM  ",H186=0),0,IF(AND(A186="ZSNC",N186="ZL  ",H186=99.9),0,IF(AND(A186="    ",N186="ZL  ",H186=0),0,1))))</f>
        <v>0</v>
      </c>
      <c r="AK186" s="9">
        <f>IF(AND(A186="ZSNC",N186="ZM  ",L186="          "),0,IF(AND(A186="    ",N186="ZM  ",L186="          "),0,IF(AND(A186="ZSNC",N186="ZL  ",L186=1),0,IF(AND(A186="    ",N186="ZL  ",L186=2),0,1))))</f>
        <v>0</v>
      </c>
      <c r="AL186" s="9">
        <f>IF(AND(N186="ZM  ",J186+K186=0),0,IF(AND(N186="ZL  ",J186-K186=0),0,1))</f>
        <v>0</v>
      </c>
      <c r="AM186" s="10">
        <f>IF(AND(N186="ZM  ",J186+K186=0),0,IF(AND(A186="ZSNC",N186="ZL  ",J186&lt;=56,K186&lt;=56),0,IF(AND(A186="    ",N186="ZL  ",J186=150,K186=150),0,1)))</f>
        <v>0</v>
      </c>
      <c r="AN186" s="6">
        <f ca="1">IF(F186="S   ",0,(SUM(AI186:AM186)))</f>
        <v>0</v>
      </c>
      <c r="AP186" s="11">
        <f>IF(AND(N186="ZM  ",H186=0),0,IF(AND(A186="    ",N186="ZL  ",H186=0),0,IF(AND(A186="ZSNC",N186="ZL  ",H186=99.9),0,1)))</f>
        <v>0</v>
      </c>
      <c r="AQ186" s="12">
        <f>IF(AND(N186="ZM  ",L186="          "),0,IF(AND(A186="ZSNC",N186="ZL  ",L186=2),0,IF(AND(A186="    ",N186="ZL  ",L186=1),0,1)))</f>
        <v>1</v>
      </c>
      <c r="AR186" s="12">
        <f>IF(AND(N186="ZM  ",J186+K186=0),0,IF(AND(N186="ZL  ",J186-K186=0),0,1))</f>
        <v>0</v>
      </c>
      <c r="AS186" s="13">
        <f>IF(AND(N186="ZM  ",J186+K186=0),0,IF(AND(A186="ZSNC",N186="ZL  ",J186&lt;=56,K186&lt;=56),0,IF(AND(A186="    ",N186="ZL  ",J186=150,K186=150),0,1)))</f>
        <v>0</v>
      </c>
      <c r="AT186" s="6">
        <f>IF(F186="S   ",0,SUM(AP186:AS186))</f>
        <v>1</v>
      </c>
      <c r="AU186" s="7">
        <f t="shared" ca="1" si="29"/>
        <v>0</v>
      </c>
    </row>
    <row r="187" spans="1:47" x14ac:dyDescent="0.25">
      <c r="A187" s="15" t="s">
        <v>347</v>
      </c>
      <c r="B187" s="15">
        <v>5500008172</v>
      </c>
      <c r="C187" s="15">
        <v>130</v>
      </c>
      <c r="D187" s="17">
        <v>39819</v>
      </c>
      <c r="E187" s="17">
        <v>40627</v>
      </c>
      <c r="F187" s="18" t="s">
        <v>347</v>
      </c>
      <c r="G187" s="15" t="s">
        <v>269</v>
      </c>
      <c r="H187" s="15">
        <v>0</v>
      </c>
      <c r="I187" s="15" t="s">
        <v>254</v>
      </c>
      <c r="J187" s="15">
        <v>150</v>
      </c>
      <c r="K187" s="15">
        <v>150</v>
      </c>
      <c r="L187" s="15">
        <v>2</v>
      </c>
      <c r="M187" s="15">
        <v>2</v>
      </c>
      <c r="N187" s="15" t="s">
        <v>256</v>
      </c>
      <c r="O187" s="15">
        <v>9989</v>
      </c>
      <c r="P187" s="15" t="s">
        <v>27</v>
      </c>
      <c r="Q187" s="15" t="s">
        <v>27</v>
      </c>
      <c r="R187" s="15" t="s">
        <v>32</v>
      </c>
      <c r="S187" s="15" t="s">
        <v>95</v>
      </c>
      <c r="T187" s="15" t="s">
        <v>207</v>
      </c>
      <c r="U187" s="15" t="s">
        <v>239</v>
      </c>
      <c r="V187" s="15">
        <v>20</v>
      </c>
      <c r="W187" s="15" t="s">
        <v>35</v>
      </c>
      <c r="X187" s="15">
        <v>20</v>
      </c>
      <c r="Y187" s="15" t="s">
        <v>35</v>
      </c>
      <c r="Z187" s="15">
        <v>20</v>
      </c>
      <c r="AA187" s="15" t="s">
        <v>35</v>
      </c>
      <c r="AB187" s="15">
        <v>20</v>
      </c>
      <c r="AC187" s="15" t="s">
        <v>35</v>
      </c>
      <c r="AD187" s="15">
        <f>IF(N187="ZM  ",V187-Z187,X187-Z187)</f>
        <v>0</v>
      </c>
      <c r="AE187" s="22">
        <f t="shared" ca="1" si="25"/>
        <v>0</v>
      </c>
      <c r="AF187" s="22">
        <f t="shared" ca="1" si="26"/>
        <v>46</v>
      </c>
      <c r="AG187" s="22">
        <f t="shared" ca="1" si="27"/>
        <v>0</v>
      </c>
      <c r="AH187" s="15" t="str">
        <f t="shared" ca="1" si="28"/>
        <v>ok</v>
      </c>
      <c r="AI187" s="8">
        <f ca="1">IF(AH187="ok",0,IF(AND(AH187="erreur clé ZSNC",A187="ZSNC"),0,1))</f>
        <v>0</v>
      </c>
      <c r="AJ187" s="9">
        <f>IF(AND(A187="ZSNC",N187="ZM  ",H187=0),0,IF(AND(A187="    ",N187="ZM  ",H187=0),0,IF(AND(A187="ZSNC",N187="ZL  ",H187=99.9),0,IF(AND(A187="    ",N187="ZL  ",H187=0),0,1))))</f>
        <v>0</v>
      </c>
      <c r="AK187" s="9">
        <f>IF(AND(A187="ZSNC",N187="ZM  ",L187="          "),0,IF(AND(A187="    ",N187="ZM  ",L187="          "),0,IF(AND(A187="ZSNC",N187="ZL  ",L187=1),0,IF(AND(A187="    ",N187="ZL  ",L187=2),0,1))))</f>
        <v>0</v>
      </c>
      <c r="AL187" s="9">
        <f>IF(AND(N187="ZM  ",J187+K187=0),0,IF(AND(N187="ZL  ",J187-K187=0),0,1))</f>
        <v>0</v>
      </c>
      <c r="AM187" s="10">
        <f>IF(AND(N187="ZM  ",J187+K187=0),0,IF(AND(A187="ZSNC",N187="ZL  ",J187&lt;=56,K187&lt;=56),0,IF(AND(A187="    ",N187="ZL  ",J187=150,K187=150),0,1)))</f>
        <v>0</v>
      </c>
      <c r="AN187" s="6">
        <f ca="1">IF(F187="S   ",0,(SUM(AI187:AM187)))</f>
        <v>0</v>
      </c>
      <c r="AP187" s="11">
        <f>IF(AND(N187="ZM  ",H187=0),0,IF(AND(A187="    ",N187="ZL  ",H187=0),0,IF(AND(A187="ZSNC",N187="ZL  ",H187=99.9),0,1)))</f>
        <v>0</v>
      </c>
      <c r="AQ187" s="12">
        <f>IF(AND(N187="ZM  ",L187="          "),0,IF(AND(A187="ZSNC",N187="ZL  ",L187=2),0,IF(AND(A187="    ",N187="ZL  ",L187=1),0,1)))</f>
        <v>1</v>
      </c>
      <c r="AR187" s="12">
        <f>IF(AND(N187="ZM  ",J187+K187=0),0,IF(AND(N187="ZL  ",J187-K187=0),0,1))</f>
        <v>0</v>
      </c>
      <c r="AS187" s="13">
        <f>IF(AND(N187="ZM  ",J187+K187=0),0,IF(AND(A187="ZSNC",N187="ZL  ",J187&lt;=56,K187&lt;=56),0,IF(AND(A187="    ",N187="ZL  ",J187=150,K187=150),0,1)))</f>
        <v>0</v>
      </c>
      <c r="AT187" s="6">
        <f>IF(F187="S   ",0,SUM(AP187:AS187))</f>
        <v>1</v>
      </c>
      <c r="AU187" s="7">
        <f t="shared" ca="1" si="29"/>
        <v>0</v>
      </c>
    </row>
    <row r="188" spans="1:47" x14ac:dyDescent="0.25">
      <c r="A188" s="15" t="s">
        <v>347</v>
      </c>
      <c r="B188" s="15">
        <v>5500008172</v>
      </c>
      <c r="C188" s="15">
        <v>140</v>
      </c>
      <c r="D188" s="17">
        <v>39819</v>
      </c>
      <c r="E188" s="17">
        <v>40627</v>
      </c>
      <c r="F188" s="18" t="s">
        <v>347</v>
      </c>
      <c r="G188" s="15" t="s">
        <v>270</v>
      </c>
      <c r="H188" s="15">
        <v>0</v>
      </c>
      <c r="I188" s="15" t="s">
        <v>254</v>
      </c>
      <c r="J188" s="15">
        <v>150</v>
      </c>
      <c r="K188" s="15">
        <v>150</v>
      </c>
      <c r="L188" s="15">
        <v>2</v>
      </c>
      <c r="M188" s="15">
        <v>2</v>
      </c>
      <c r="N188" s="15" t="s">
        <v>256</v>
      </c>
      <c r="O188" s="15">
        <v>9989</v>
      </c>
      <c r="P188" s="15" t="s">
        <v>27</v>
      </c>
      <c r="Q188" s="15" t="s">
        <v>27</v>
      </c>
      <c r="R188" s="15" t="s">
        <v>32</v>
      </c>
      <c r="S188" s="15" t="s">
        <v>95</v>
      </c>
      <c r="T188" s="15" t="s">
        <v>207</v>
      </c>
      <c r="U188" s="15" t="s">
        <v>239</v>
      </c>
      <c r="V188" s="15">
        <v>20</v>
      </c>
      <c r="W188" s="15" t="s">
        <v>35</v>
      </c>
      <c r="X188" s="15">
        <v>20</v>
      </c>
      <c r="Y188" s="15" t="s">
        <v>35</v>
      </c>
      <c r="Z188" s="15">
        <v>20</v>
      </c>
      <c r="AA188" s="15" t="s">
        <v>35</v>
      </c>
      <c r="AB188" s="15">
        <v>20</v>
      </c>
      <c r="AC188" s="15" t="s">
        <v>35</v>
      </c>
      <c r="AD188" s="15">
        <f>IF(N188="ZM  ",V188-Z188,X188-Z188)</f>
        <v>0</v>
      </c>
      <c r="AE188" s="22">
        <f t="shared" ca="1" si="25"/>
        <v>0</v>
      </c>
      <c r="AF188" s="22">
        <f t="shared" ca="1" si="26"/>
        <v>46</v>
      </c>
      <c r="AG188" s="22">
        <f t="shared" ca="1" si="27"/>
        <v>0</v>
      </c>
      <c r="AH188" s="15" t="str">
        <f t="shared" ca="1" si="28"/>
        <v>ok</v>
      </c>
      <c r="AI188" s="8">
        <f ca="1">IF(AH188="ok",0,IF(AND(AH188="erreur clé ZSNC",A188="ZSNC"),0,1))</f>
        <v>0</v>
      </c>
      <c r="AJ188" s="9">
        <f>IF(AND(A188="ZSNC",N188="ZM  ",H188=0),0,IF(AND(A188="    ",N188="ZM  ",H188=0),0,IF(AND(A188="ZSNC",N188="ZL  ",H188=99.9),0,IF(AND(A188="    ",N188="ZL  ",H188=0),0,1))))</f>
        <v>0</v>
      </c>
      <c r="AK188" s="9">
        <f>IF(AND(A188="ZSNC",N188="ZM  ",L188="          "),0,IF(AND(A188="    ",N188="ZM  ",L188="          "),0,IF(AND(A188="ZSNC",N188="ZL  ",L188=1),0,IF(AND(A188="    ",N188="ZL  ",L188=2),0,1))))</f>
        <v>0</v>
      </c>
      <c r="AL188" s="9">
        <f>IF(AND(N188="ZM  ",J188+K188=0),0,IF(AND(N188="ZL  ",J188-K188=0),0,1))</f>
        <v>0</v>
      </c>
      <c r="AM188" s="10">
        <f>IF(AND(N188="ZM  ",J188+K188=0),0,IF(AND(A188="ZSNC",N188="ZL  ",J188&lt;=56,K188&lt;=56),0,IF(AND(A188="    ",N188="ZL  ",J188=150,K188=150),0,1)))</f>
        <v>0</v>
      </c>
      <c r="AN188" s="6">
        <f ca="1">IF(F188="S   ",0,(SUM(AI188:AM188)))</f>
        <v>0</v>
      </c>
      <c r="AP188" s="11">
        <f>IF(AND(N188="ZM  ",H188=0),0,IF(AND(A188="    ",N188="ZL  ",H188=0),0,IF(AND(A188="ZSNC",N188="ZL  ",H188=99.9),0,1)))</f>
        <v>0</v>
      </c>
      <c r="AQ188" s="12">
        <f>IF(AND(N188="ZM  ",L188="          "),0,IF(AND(A188="ZSNC",N188="ZL  ",L188=2),0,IF(AND(A188="    ",N188="ZL  ",L188=1),0,1)))</f>
        <v>1</v>
      </c>
      <c r="AR188" s="12">
        <f>IF(AND(N188="ZM  ",J188+K188=0),0,IF(AND(N188="ZL  ",J188-K188=0),0,1))</f>
        <v>0</v>
      </c>
      <c r="AS188" s="13">
        <f>IF(AND(N188="ZM  ",J188+K188=0),0,IF(AND(A188="ZSNC",N188="ZL  ",J188&lt;=56,K188&lt;=56),0,IF(AND(A188="    ",N188="ZL  ",J188=150,K188=150),0,1)))</f>
        <v>0</v>
      </c>
      <c r="AT188" s="6">
        <f>IF(F188="S   ",0,SUM(AP188:AS188))</f>
        <v>1</v>
      </c>
      <c r="AU188" s="7">
        <f t="shared" ca="1" si="29"/>
        <v>0</v>
      </c>
    </row>
    <row r="189" spans="1:47" x14ac:dyDescent="0.25">
      <c r="A189" s="15" t="s">
        <v>347</v>
      </c>
      <c r="B189" s="15">
        <v>5500008172</v>
      </c>
      <c r="C189" s="15">
        <v>150</v>
      </c>
      <c r="D189" s="17">
        <v>39819</v>
      </c>
      <c r="E189" s="17">
        <v>40106</v>
      </c>
      <c r="F189" s="18" t="s">
        <v>348</v>
      </c>
      <c r="G189" s="15" t="s">
        <v>271</v>
      </c>
      <c r="H189" s="15">
        <v>0</v>
      </c>
      <c r="I189" s="15" t="s">
        <v>259</v>
      </c>
      <c r="J189" s="15">
        <v>150</v>
      </c>
      <c r="K189" s="15">
        <v>150</v>
      </c>
      <c r="L189" s="15">
        <v>2</v>
      </c>
      <c r="M189" s="15">
        <v>2</v>
      </c>
      <c r="N189" s="15" t="s">
        <v>256</v>
      </c>
      <c r="O189" s="15">
        <v>9989</v>
      </c>
      <c r="P189" s="15" t="s">
        <v>27</v>
      </c>
      <c r="Q189" s="15" t="s">
        <v>27</v>
      </c>
      <c r="R189" s="15" t="s">
        <v>32</v>
      </c>
      <c r="S189" s="15" t="s">
        <v>95</v>
      </c>
      <c r="T189" s="15" t="s">
        <v>207</v>
      </c>
      <c r="U189" s="15" t="s">
        <v>237</v>
      </c>
      <c r="V189" s="15">
        <v>42</v>
      </c>
      <c r="W189" s="15" t="s">
        <v>35</v>
      </c>
      <c r="X189" s="15">
        <v>42</v>
      </c>
      <c r="Y189" s="15" t="s">
        <v>35</v>
      </c>
      <c r="Z189" s="15">
        <v>42</v>
      </c>
      <c r="AA189" s="15" t="s">
        <v>35</v>
      </c>
      <c r="AB189" s="15">
        <v>42</v>
      </c>
      <c r="AC189" s="15" t="s">
        <v>35</v>
      </c>
      <c r="AD189" s="15">
        <f>IF(N189="ZM  ",V189-Z189,X189-Z189)</f>
        <v>0</v>
      </c>
      <c r="AE189" s="22">
        <f t="shared" ca="1" si="25"/>
        <v>0</v>
      </c>
      <c r="AF189" s="22">
        <f t="shared" ca="1" si="26"/>
        <v>46</v>
      </c>
      <c r="AG189" s="22">
        <f t="shared" ca="1" si="27"/>
        <v>0</v>
      </c>
      <c r="AH189" s="15" t="str">
        <f t="shared" ca="1" si="28"/>
        <v>ok</v>
      </c>
      <c r="AI189" s="8">
        <f ca="1">IF(AH189="ok",0,IF(AND(AH189="erreur clé ZSNC",A189="ZSNC"),0,1))</f>
        <v>0</v>
      </c>
      <c r="AJ189" s="9">
        <f>IF(AND(A189="ZSNC",N189="ZM  ",H189=0),0,IF(AND(A189="    ",N189="ZM  ",H189=0),0,IF(AND(A189="ZSNC",N189="ZL  ",H189=99.9),0,IF(AND(A189="    ",N189="ZL  ",H189=0),0,1))))</f>
        <v>0</v>
      </c>
      <c r="AK189" s="9">
        <f>IF(AND(A189="ZSNC",N189="ZM  ",L189="          "),0,IF(AND(A189="    ",N189="ZM  ",L189="          "),0,IF(AND(A189="ZSNC",N189="ZL  ",L189=1),0,IF(AND(A189="    ",N189="ZL  ",L189=2),0,1))))</f>
        <v>0</v>
      </c>
      <c r="AL189" s="9">
        <f>IF(AND(N189="ZM  ",J189+K189=0),0,IF(AND(N189="ZL  ",J189-K189=0),0,1))</f>
        <v>0</v>
      </c>
      <c r="AM189" s="10">
        <f>IF(AND(N189="ZM  ",J189+K189=0),0,IF(AND(A189="ZSNC",N189="ZL  ",J189&lt;=56,K189&lt;=56),0,IF(AND(A189="    ",N189="ZL  ",J189=150,K189=150),0,1)))</f>
        <v>0</v>
      </c>
      <c r="AN189" s="6">
        <f>IF(F189="S   ",0,(SUM(AI189:AM189)))</f>
        <v>0</v>
      </c>
      <c r="AP189" s="11">
        <f>IF(AND(N189="ZM  ",H189=0),0,IF(AND(A189="    ",N189="ZL  ",H189=0),0,IF(AND(A189="ZSNC",N189="ZL  ",H189=99.9),0,1)))</f>
        <v>0</v>
      </c>
      <c r="AQ189" s="12">
        <f>IF(AND(N189="ZM  ",L189="          "),0,IF(AND(A189="ZSNC",N189="ZL  ",L189=2),0,IF(AND(A189="    ",N189="ZL  ",L189=1),0,1)))</f>
        <v>1</v>
      </c>
      <c r="AR189" s="12">
        <f>IF(AND(N189="ZM  ",J189+K189=0),0,IF(AND(N189="ZL  ",J189-K189=0),0,1))</f>
        <v>0</v>
      </c>
      <c r="AS189" s="13">
        <f>IF(AND(N189="ZM  ",J189+K189=0),0,IF(AND(A189="ZSNC",N189="ZL  ",J189&lt;=56,K189&lt;=56),0,IF(AND(A189="    ",N189="ZL  ",J189=150,K189=150),0,1)))</f>
        <v>0</v>
      </c>
      <c r="AT189" s="6">
        <f>IF(F189="S   ",0,SUM(AP189:AS189))</f>
        <v>0</v>
      </c>
      <c r="AU189" s="7">
        <f t="shared" ca="1" si="29"/>
        <v>0</v>
      </c>
    </row>
    <row r="190" spans="1:47" x14ac:dyDescent="0.25">
      <c r="A190" s="15" t="s">
        <v>347</v>
      </c>
      <c r="B190" s="15">
        <v>5500008172</v>
      </c>
      <c r="C190" s="15">
        <v>160</v>
      </c>
      <c r="D190" s="17">
        <v>39819</v>
      </c>
      <c r="E190" s="17">
        <v>40627</v>
      </c>
      <c r="F190" s="18" t="s">
        <v>347</v>
      </c>
      <c r="G190" s="15" t="s">
        <v>272</v>
      </c>
      <c r="H190" s="15">
        <v>0</v>
      </c>
      <c r="I190" s="15" t="s">
        <v>254</v>
      </c>
      <c r="J190" s="15">
        <v>150</v>
      </c>
      <c r="K190" s="15">
        <v>150</v>
      </c>
      <c r="L190" s="15">
        <v>2</v>
      </c>
      <c r="M190" s="15">
        <v>2</v>
      </c>
      <c r="N190" s="15" t="s">
        <v>256</v>
      </c>
      <c r="O190" s="15">
        <v>9989</v>
      </c>
      <c r="P190" s="15" t="s">
        <v>27</v>
      </c>
      <c r="Q190" s="15" t="s">
        <v>27</v>
      </c>
      <c r="R190" s="15" t="s">
        <v>32</v>
      </c>
      <c r="S190" s="15" t="s">
        <v>95</v>
      </c>
      <c r="T190" s="15" t="s">
        <v>207</v>
      </c>
      <c r="U190" s="15" t="s">
        <v>239</v>
      </c>
      <c r="V190" s="15">
        <v>136</v>
      </c>
      <c r="W190" s="15" t="s">
        <v>35</v>
      </c>
      <c r="X190" s="15">
        <v>136</v>
      </c>
      <c r="Y190" s="15" t="s">
        <v>35</v>
      </c>
      <c r="Z190" s="15">
        <v>136</v>
      </c>
      <c r="AA190" s="15" t="s">
        <v>35</v>
      </c>
      <c r="AB190" s="15">
        <v>136</v>
      </c>
      <c r="AC190" s="15" t="s">
        <v>35</v>
      </c>
      <c r="AD190" s="15">
        <f>IF(N190="ZM  ",V190-Z190,X190-Z190)</f>
        <v>0</v>
      </c>
      <c r="AE190" s="22">
        <f t="shared" ca="1" si="25"/>
        <v>0</v>
      </c>
      <c r="AF190" s="22">
        <f t="shared" ca="1" si="26"/>
        <v>46</v>
      </c>
      <c r="AG190" s="22">
        <f t="shared" ca="1" si="27"/>
        <v>0</v>
      </c>
      <c r="AH190" s="15" t="str">
        <f t="shared" ca="1" si="28"/>
        <v>ok</v>
      </c>
      <c r="AI190" s="8">
        <f ca="1">IF(AH190="ok",0,IF(AND(AH190="erreur clé ZSNC",A190="ZSNC"),0,1))</f>
        <v>0</v>
      </c>
      <c r="AJ190" s="9">
        <f>IF(AND(A190="ZSNC",N190="ZM  ",H190=0),0,IF(AND(A190="    ",N190="ZM  ",H190=0),0,IF(AND(A190="ZSNC",N190="ZL  ",H190=99.9),0,IF(AND(A190="    ",N190="ZL  ",H190=0),0,1))))</f>
        <v>0</v>
      </c>
      <c r="AK190" s="9">
        <f>IF(AND(A190="ZSNC",N190="ZM  ",L190="          "),0,IF(AND(A190="    ",N190="ZM  ",L190="          "),0,IF(AND(A190="ZSNC",N190="ZL  ",L190=1),0,IF(AND(A190="    ",N190="ZL  ",L190=2),0,1))))</f>
        <v>0</v>
      </c>
      <c r="AL190" s="9">
        <f>IF(AND(N190="ZM  ",J190+K190=0),0,IF(AND(N190="ZL  ",J190-K190=0),0,1))</f>
        <v>0</v>
      </c>
      <c r="AM190" s="10">
        <f>IF(AND(N190="ZM  ",J190+K190=0),0,IF(AND(A190="ZSNC",N190="ZL  ",J190&lt;=56,K190&lt;=56),0,IF(AND(A190="    ",N190="ZL  ",J190=150,K190=150),0,1)))</f>
        <v>0</v>
      </c>
      <c r="AN190" s="6">
        <f ca="1">IF(F190="S   ",0,(SUM(AI190:AM190)))</f>
        <v>0</v>
      </c>
      <c r="AP190" s="11">
        <f>IF(AND(N190="ZM  ",H190=0),0,IF(AND(A190="    ",N190="ZL  ",H190=0),0,IF(AND(A190="ZSNC",N190="ZL  ",H190=99.9),0,1)))</f>
        <v>0</v>
      </c>
      <c r="AQ190" s="12">
        <f>IF(AND(N190="ZM  ",L190="          "),0,IF(AND(A190="ZSNC",N190="ZL  ",L190=2),0,IF(AND(A190="    ",N190="ZL  ",L190=1),0,1)))</f>
        <v>1</v>
      </c>
      <c r="AR190" s="12">
        <f>IF(AND(N190="ZM  ",J190+K190=0),0,IF(AND(N190="ZL  ",J190-K190=0),0,1))</f>
        <v>0</v>
      </c>
      <c r="AS190" s="13">
        <f>IF(AND(N190="ZM  ",J190+K190=0),0,IF(AND(A190="ZSNC",N190="ZL  ",J190&lt;=56,K190&lt;=56),0,IF(AND(A190="    ",N190="ZL  ",J190=150,K190=150),0,1)))</f>
        <v>0</v>
      </c>
      <c r="AT190" s="6">
        <f>IF(F190="S   ",0,SUM(AP190:AS190))</f>
        <v>1</v>
      </c>
      <c r="AU190" s="7">
        <f t="shared" ca="1" si="29"/>
        <v>0</v>
      </c>
    </row>
    <row r="191" spans="1:47" x14ac:dyDescent="0.25">
      <c r="A191" s="15" t="s">
        <v>347</v>
      </c>
      <c r="B191" s="15">
        <v>5500008172</v>
      </c>
      <c r="C191" s="15">
        <v>170</v>
      </c>
      <c r="D191" s="17">
        <v>39819</v>
      </c>
      <c r="E191" s="17">
        <v>40106</v>
      </c>
      <c r="F191" s="18" t="s">
        <v>348</v>
      </c>
      <c r="G191" s="15" t="s">
        <v>273</v>
      </c>
      <c r="H191" s="15">
        <v>0</v>
      </c>
      <c r="I191" s="15" t="s">
        <v>259</v>
      </c>
      <c r="J191" s="15">
        <v>150</v>
      </c>
      <c r="K191" s="15">
        <v>150</v>
      </c>
      <c r="L191" s="15">
        <v>2</v>
      </c>
      <c r="M191" s="15">
        <v>2</v>
      </c>
      <c r="N191" s="15" t="s">
        <v>256</v>
      </c>
      <c r="O191" s="15">
        <v>9989</v>
      </c>
      <c r="P191" s="15" t="s">
        <v>27</v>
      </c>
      <c r="Q191" s="15" t="s">
        <v>27</v>
      </c>
      <c r="R191" s="15" t="s">
        <v>32</v>
      </c>
      <c r="S191" s="15" t="s">
        <v>95</v>
      </c>
      <c r="T191" s="15" t="s">
        <v>207</v>
      </c>
      <c r="U191" s="15" t="s">
        <v>237</v>
      </c>
      <c r="V191" s="15">
        <v>10</v>
      </c>
      <c r="W191" s="15" t="s">
        <v>35</v>
      </c>
      <c r="X191" s="15">
        <v>10</v>
      </c>
      <c r="Y191" s="15" t="s">
        <v>35</v>
      </c>
      <c r="Z191" s="15">
        <v>10</v>
      </c>
      <c r="AA191" s="15" t="s">
        <v>35</v>
      </c>
      <c r="AB191" s="15">
        <v>10</v>
      </c>
      <c r="AC191" s="15" t="s">
        <v>35</v>
      </c>
      <c r="AD191" s="15">
        <f>IF(N191="ZM  ",V191-Z191,X191-Z191)</f>
        <v>0</v>
      </c>
      <c r="AE191" s="22">
        <f t="shared" ca="1" si="25"/>
        <v>0</v>
      </c>
      <c r="AF191" s="22">
        <f t="shared" ca="1" si="26"/>
        <v>46</v>
      </c>
      <c r="AG191" s="22">
        <f t="shared" ca="1" si="27"/>
        <v>0</v>
      </c>
      <c r="AH191" s="15" t="str">
        <f t="shared" ca="1" si="28"/>
        <v>ok</v>
      </c>
      <c r="AI191" s="8">
        <f ca="1">IF(AH191="ok",0,IF(AND(AH191="erreur clé ZSNC",A191="ZSNC"),0,1))</f>
        <v>0</v>
      </c>
      <c r="AJ191" s="9">
        <f>IF(AND(A191="ZSNC",N191="ZM  ",H191=0),0,IF(AND(A191="    ",N191="ZM  ",H191=0),0,IF(AND(A191="ZSNC",N191="ZL  ",H191=99.9),0,IF(AND(A191="    ",N191="ZL  ",H191=0),0,1))))</f>
        <v>0</v>
      </c>
      <c r="AK191" s="9">
        <f>IF(AND(A191="ZSNC",N191="ZM  ",L191="          "),0,IF(AND(A191="    ",N191="ZM  ",L191="          "),0,IF(AND(A191="ZSNC",N191="ZL  ",L191=1),0,IF(AND(A191="    ",N191="ZL  ",L191=2),0,1))))</f>
        <v>0</v>
      </c>
      <c r="AL191" s="9">
        <f>IF(AND(N191="ZM  ",J191+K191=0),0,IF(AND(N191="ZL  ",J191-K191=0),0,1))</f>
        <v>0</v>
      </c>
      <c r="AM191" s="10">
        <f>IF(AND(N191="ZM  ",J191+K191=0),0,IF(AND(A191="ZSNC",N191="ZL  ",J191&lt;=56,K191&lt;=56),0,IF(AND(A191="    ",N191="ZL  ",J191=150,K191=150),0,1)))</f>
        <v>0</v>
      </c>
      <c r="AN191" s="6">
        <f>IF(F191="S   ",0,(SUM(AI191:AM191)))</f>
        <v>0</v>
      </c>
      <c r="AP191" s="11">
        <f>IF(AND(N191="ZM  ",H191=0),0,IF(AND(A191="    ",N191="ZL  ",H191=0),0,IF(AND(A191="ZSNC",N191="ZL  ",H191=99.9),0,1)))</f>
        <v>0</v>
      </c>
      <c r="AQ191" s="12">
        <f>IF(AND(N191="ZM  ",L191="          "),0,IF(AND(A191="ZSNC",N191="ZL  ",L191=2),0,IF(AND(A191="    ",N191="ZL  ",L191=1),0,1)))</f>
        <v>1</v>
      </c>
      <c r="AR191" s="12">
        <f>IF(AND(N191="ZM  ",J191+K191=0),0,IF(AND(N191="ZL  ",J191-K191=0),0,1))</f>
        <v>0</v>
      </c>
      <c r="AS191" s="13">
        <f>IF(AND(N191="ZM  ",J191+K191=0),0,IF(AND(A191="ZSNC",N191="ZL  ",J191&lt;=56,K191&lt;=56),0,IF(AND(A191="    ",N191="ZL  ",J191=150,K191=150),0,1)))</f>
        <v>0</v>
      </c>
      <c r="AT191" s="6">
        <f>IF(F191="S   ",0,SUM(AP191:AS191))</f>
        <v>0</v>
      </c>
      <c r="AU191" s="7">
        <f t="shared" ca="1" si="29"/>
        <v>0</v>
      </c>
    </row>
    <row r="192" spans="1:47" x14ac:dyDescent="0.25">
      <c r="A192" s="15" t="s">
        <v>347</v>
      </c>
      <c r="B192" s="15">
        <v>5500008172</v>
      </c>
      <c r="C192" s="15">
        <v>180</v>
      </c>
      <c r="D192" s="17">
        <v>39819</v>
      </c>
      <c r="E192" s="17">
        <v>40627</v>
      </c>
      <c r="F192" s="18" t="s">
        <v>347</v>
      </c>
      <c r="G192" s="15" t="s">
        <v>240</v>
      </c>
      <c r="H192" s="15">
        <v>0</v>
      </c>
      <c r="I192" s="15" t="s">
        <v>254</v>
      </c>
      <c r="J192" s="15">
        <v>150</v>
      </c>
      <c r="K192" s="15">
        <v>150</v>
      </c>
      <c r="L192" s="15">
        <v>2</v>
      </c>
      <c r="M192" s="15">
        <v>2</v>
      </c>
      <c r="N192" s="15" t="s">
        <v>256</v>
      </c>
      <c r="O192" s="15">
        <v>9989</v>
      </c>
      <c r="P192" s="15" t="s">
        <v>27</v>
      </c>
      <c r="Q192" s="15" t="s">
        <v>27</v>
      </c>
      <c r="R192" s="15" t="s">
        <v>32</v>
      </c>
      <c r="S192" s="15" t="s">
        <v>95</v>
      </c>
      <c r="T192" s="15" t="s">
        <v>207</v>
      </c>
      <c r="U192" s="15" t="s">
        <v>229</v>
      </c>
      <c r="V192" s="15">
        <v>130</v>
      </c>
      <c r="W192" s="15" t="s">
        <v>35</v>
      </c>
      <c r="X192" s="15">
        <v>130</v>
      </c>
      <c r="Y192" s="15" t="s">
        <v>35</v>
      </c>
      <c r="Z192" s="15">
        <v>130</v>
      </c>
      <c r="AA192" s="15" t="s">
        <v>35</v>
      </c>
      <c r="AB192" s="15">
        <v>130</v>
      </c>
      <c r="AC192" s="15" t="s">
        <v>35</v>
      </c>
      <c r="AD192" s="15">
        <f>IF(N192="ZM  ",V192-Z192,X192-Z192)</f>
        <v>0</v>
      </c>
      <c r="AE192" s="22">
        <f t="shared" ca="1" si="25"/>
        <v>0</v>
      </c>
      <c r="AF192" s="22">
        <f t="shared" ca="1" si="26"/>
        <v>46</v>
      </c>
      <c r="AG192" s="22">
        <f t="shared" ca="1" si="27"/>
        <v>0</v>
      </c>
      <c r="AH192" s="15" t="str">
        <f t="shared" ca="1" si="28"/>
        <v>ok</v>
      </c>
      <c r="AI192" s="8">
        <f ca="1">IF(AH192="ok",0,IF(AND(AH192="erreur clé ZSNC",A192="ZSNC"),0,1))</f>
        <v>0</v>
      </c>
      <c r="AJ192" s="9">
        <f>IF(AND(A192="ZSNC",N192="ZM  ",H192=0),0,IF(AND(A192="    ",N192="ZM  ",H192=0),0,IF(AND(A192="ZSNC",N192="ZL  ",H192=99.9),0,IF(AND(A192="    ",N192="ZL  ",H192=0),0,1))))</f>
        <v>0</v>
      </c>
      <c r="AK192" s="9">
        <f>IF(AND(A192="ZSNC",N192="ZM  ",L192="          "),0,IF(AND(A192="    ",N192="ZM  ",L192="          "),0,IF(AND(A192="ZSNC",N192="ZL  ",L192=1),0,IF(AND(A192="    ",N192="ZL  ",L192=2),0,1))))</f>
        <v>0</v>
      </c>
      <c r="AL192" s="9">
        <f>IF(AND(N192="ZM  ",J192+K192=0),0,IF(AND(N192="ZL  ",J192-K192=0),0,1))</f>
        <v>0</v>
      </c>
      <c r="AM192" s="10">
        <f>IF(AND(N192="ZM  ",J192+K192=0),0,IF(AND(A192="ZSNC",N192="ZL  ",J192&lt;=56,K192&lt;=56),0,IF(AND(A192="    ",N192="ZL  ",J192=150,K192=150),0,1)))</f>
        <v>0</v>
      </c>
      <c r="AN192" s="6">
        <f ca="1">IF(F192="S   ",0,(SUM(AI192:AM192)))</f>
        <v>0</v>
      </c>
      <c r="AP192" s="11">
        <f>IF(AND(N192="ZM  ",H192=0),0,IF(AND(A192="    ",N192="ZL  ",H192=0),0,IF(AND(A192="ZSNC",N192="ZL  ",H192=99.9),0,1)))</f>
        <v>0</v>
      </c>
      <c r="AQ192" s="12">
        <f>IF(AND(N192="ZM  ",L192="          "),0,IF(AND(A192="ZSNC",N192="ZL  ",L192=2),0,IF(AND(A192="    ",N192="ZL  ",L192=1),0,1)))</f>
        <v>1</v>
      </c>
      <c r="AR192" s="12">
        <f>IF(AND(N192="ZM  ",J192+K192=0),0,IF(AND(N192="ZL  ",J192-K192=0),0,1))</f>
        <v>0</v>
      </c>
      <c r="AS192" s="13">
        <f>IF(AND(N192="ZM  ",J192+K192=0),0,IF(AND(A192="ZSNC",N192="ZL  ",J192&lt;=56,K192&lt;=56),0,IF(AND(A192="    ",N192="ZL  ",J192=150,K192=150),0,1)))</f>
        <v>0</v>
      </c>
      <c r="AT192" s="6">
        <f>IF(F192="S   ",0,SUM(AP192:AS192))</f>
        <v>1</v>
      </c>
      <c r="AU192" s="7">
        <f t="shared" ca="1" si="29"/>
        <v>0</v>
      </c>
    </row>
    <row r="193" spans="1:47" x14ac:dyDescent="0.25">
      <c r="A193" s="15" t="s">
        <v>347</v>
      </c>
      <c r="B193" s="15">
        <v>5500008172</v>
      </c>
      <c r="C193" s="15">
        <v>190</v>
      </c>
      <c r="D193" s="17">
        <v>39819</v>
      </c>
      <c r="E193" s="17">
        <v>40627</v>
      </c>
      <c r="F193" s="18" t="s">
        <v>347</v>
      </c>
      <c r="G193" s="15" t="s">
        <v>274</v>
      </c>
      <c r="H193" s="15">
        <v>0</v>
      </c>
      <c r="I193" s="15" t="s">
        <v>254</v>
      </c>
      <c r="J193" s="15">
        <v>150</v>
      </c>
      <c r="K193" s="15">
        <v>150</v>
      </c>
      <c r="L193" s="15">
        <v>2</v>
      </c>
      <c r="M193" s="15">
        <v>2</v>
      </c>
      <c r="N193" s="15" t="s">
        <v>256</v>
      </c>
      <c r="O193" s="15">
        <v>9989</v>
      </c>
      <c r="P193" s="15" t="s">
        <v>27</v>
      </c>
      <c r="Q193" s="15" t="s">
        <v>27</v>
      </c>
      <c r="R193" s="15" t="s">
        <v>32</v>
      </c>
      <c r="S193" s="15" t="s">
        <v>95</v>
      </c>
      <c r="T193" s="15" t="s">
        <v>207</v>
      </c>
      <c r="U193" s="15" t="s">
        <v>237</v>
      </c>
      <c r="V193" s="15">
        <v>168</v>
      </c>
      <c r="W193" s="15" t="s">
        <v>35</v>
      </c>
      <c r="X193" s="15">
        <v>168</v>
      </c>
      <c r="Y193" s="15" t="s">
        <v>35</v>
      </c>
      <c r="Z193" s="15">
        <v>168</v>
      </c>
      <c r="AA193" s="15" t="s">
        <v>35</v>
      </c>
      <c r="AB193" s="15">
        <v>168</v>
      </c>
      <c r="AC193" s="15" t="s">
        <v>35</v>
      </c>
      <c r="AD193" s="15">
        <f>IF(N193="ZM  ",V193-Z193,X193-Z193)</f>
        <v>0</v>
      </c>
      <c r="AE193" s="22">
        <f t="shared" ca="1" si="25"/>
        <v>0</v>
      </c>
      <c r="AF193" s="22">
        <f t="shared" ca="1" si="26"/>
        <v>46</v>
      </c>
      <c r="AG193" s="22">
        <f t="shared" ca="1" si="27"/>
        <v>0</v>
      </c>
      <c r="AH193" s="15" t="str">
        <f t="shared" ca="1" si="28"/>
        <v>ok</v>
      </c>
      <c r="AI193" s="8">
        <f ca="1">IF(AH193="ok",0,IF(AND(AH193="erreur clé ZSNC",A193="ZSNC"),0,1))</f>
        <v>0</v>
      </c>
      <c r="AJ193" s="9">
        <f>IF(AND(A193="ZSNC",N193="ZM  ",H193=0),0,IF(AND(A193="    ",N193="ZM  ",H193=0),0,IF(AND(A193="ZSNC",N193="ZL  ",H193=99.9),0,IF(AND(A193="    ",N193="ZL  ",H193=0),0,1))))</f>
        <v>0</v>
      </c>
      <c r="AK193" s="9">
        <f>IF(AND(A193="ZSNC",N193="ZM  ",L193="          "),0,IF(AND(A193="    ",N193="ZM  ",L193="          "),0,IF(AND(A193="ZSNC",N193="ZL  ",L193=1),0,IF(AND(A193="    ",N193="ZL  ",L193=2),0,1))))</f>
        <v>0</v>
      </c>
      <c r="AL193" s="9">
        <f>IF(AND(N193="ZM  ",J193+K193=0),0,IF(AND(N193="ZL  ",J193-K193=0),0,1))</f>
        <v>0</v>
      </c>
      <c r="AM193" s="10">
        <f>IF(AND(N193="ZM  ",J193+K193=0),0,IF(AND(A193="ZSNC",N193="ZL  ",J193&lt;=56,K193&lt;=56),0,IF(AND(A193="    ",N193="ZL  ",J193=150,K193=150),0,1)))</f>
        <v>0</v>
      </c>
      <c r="AN193" s="6">
        <f ca="1">IF(F193="S   ",0,(SUM(AI193:AM193)))</f>
        <v>0</v>
      </c>
      <c r="AP193" s="11">
        <f>IF(AND(N193="ZM  ",H193=0),0,IF(AND(A193="    ",N193="ZL  ",H193=0),0,IF(AND(A193="ZSNC",N193="ZL  ",H193=99.9),0,1)))</f>
        <v>0</v>
      </c>
      <c r="AQ193" s="12">
        <f>IF(AND(N193="ZM  ",L193="          "),0,IF(AND(A193="ZSNC",N193="ZL  ",L193=2),0,IF(AND(A193="    ",N193="ZL  ",L193=1),0,1)))</f>
        <v>1</v>
      </c>
      <c r="AR193" s="12">
        <f>IF(AND(N193="ZM  ",J193+K193=0),0,IF(AND(N193="ZL  ",J193-K193=0),0,1))</f>
        <v>0</v>
      </c>
      <c r="AS193" s="13">
        <f>IF(AND(N193="ZM  ",J193+K193=0),0,IF(AND(A193="ZSNC",N193="ZL  ",J193&lt;=56,K193&lt;=56),0,IF(AND(A193="    ",N193="ZL  ",J193=150,K193=150),0,1)))</f>
        <v>0</v>
      </c>
      <c r="AT193" s="6">
        <f>IF(F193="S   ",0,SUM(AP193:AS193))</f>
        <v>1</v>
      </c>
      <c r="AU193" s="7">
        <f t="shared" ca="1" si="29"/>
        <v>0</v>
      </c>
    </row>
    <row r="194" spans="1:47" x14ac:dyDescent="0.25">
      <c r="A194" s="15" t="s">
        <v>347</v>
      </c>
      <c r="B194" s="15">
        <v>5500008172</v>
      </c>
      <c r="C194" s="15">
        <v>200</v>
      </c>
      <c r="D194" s="17">
        <v>39819</v>
      </c>
      <c r="E194" s="17">
        <v>40627</v>
      </c>
      <c r="F194" s="18" t="s">
        <v>347</v>
      </c>
      <c r="G194" s="15" t="s">
        <v>241</v>
      </c>
      <c r="H194" s="15">
        <v>0</v>
      </c>
      <c r="I194" s="15" t="s">
        <v>254</v>
      </c>
      <c r="J194" s="15">
        <v>150</v>
      </c>
      <c r="K194" s="15">
        <v>150</v>
      </c>
      <c r="L194" s="15">
        <v>2</v>
      </c>
      <c r="M194" s="15">
        <v>2</v>
      </c>
      <c r="N194" s="15" t="s">
        <v>256</v>
      </c>
      <c r="O194" s="15">
        <v>9989</v>
      </c>
      <c r="P194" s="15" t="s">
        <v>27</v>
      </c>
      <c r="Q194" s="15" t="s">
        <v>27</v>
      </c>
      <c r="R194" s="15" t="s">
        <v>32</v>
      </c>
      <c r="S194" s="15" t="s">
        <v>95</v>
      </c>
      <c r="T194" s="15" t="s">
        <v>207</v>
      </c>
      <c r="U194" s="15" t="s">
        <v>229</v>
      </c>
      <c r="V194" s="15">
        <v>12</v>
      </c>
      <c r="W194" s="15" t="s">
        <v>35</v>
      </c>
      <c r="X194" s="15">
        <v>12</v>
      </c>
      <c r="Y194" s="15" t="s">
        <v>35</v>
      </c>
      <c r="Z194" s="15">
        <v>12</v>
      </c>
      <c r="AA194" s="15" t="s">
        <v>35</v>
      </c>
      <c r="AB194" s="15">
        <v>12</v>
      </c>
      <c r="AC194" s="15" t="s">
        <v>35</v>
      </c>
      <c r="AD194" s="15">
        <f>IF(N194="ZM  ",V194-Z194,X194-Z194)</f>
        <v>0</v>
      </c>
      <c r="AE194" s="22">
        <f t="shared" ca="1" si="25"/>
        <v>0</v>
      </c>
      <c r="AF194" s="22">
        <f t="shared" ca="1" si="26"/>
        <v>46</v>
      </c>
      <c r="AG194" s="22">
        <f t="shared" ca="1" si="27"/>
        <v>0</v>
      </c>
      <c r="AH194" s="15" t="str">
        <f t="shared" ca="1" si="28"/>
        <v>ok</v>
      </c>
      <c r="AI194" s="8">
        <f ca="1">IF(AH194="ok",0,IF(AND(AH194="erreur clé ZSNC",A194="ZSNC"),0,1))</f>
        <v>0</v>
      </c>
      <c r="AJ194" s="9">
        <f>IF(AND(A194="ZSNC",N194="ZM  ",H194=0),0,IF(AND(A194="    ",N194="ZM  ",H194=0),0,IF(AND(A194="ZSNC",N194="ZL  ",H194=99.9),0,IF(AND(A194="    ",N194="ZL  ",H194=0),0,1))))</f>
        <v>0</v>
      </c>
      <c r="AK194" s="9">
        <f>IF(AND(A194="ZSNC",N194="ZM  ",L194="          "),0,IF(AND(A194="    ",N194="ZM  ",L194="          "),0,IF(AND(A194="ZSNC",N194="ZL  ",L194=1),0,IF(AND(A194="    ",N194="ZL  ",L194=2),0,1))))</f>
        <v>0</v>
      </c>
      <c r="AL194" s="9">
        <f>IF(AND(N194="ZM  ",J194+K194=0),0,IF(AND(N194="ZL  ",J194-K194=0),0,1))</f>
        <v>0</v>
      </c>
      <c r="AM194" s="10">
        <f>IF(AND(N194="ZM  ",J194+K194=0),0,IF(AND(A194="ZSNC",N194="ZL  ",J194&lt;=56,K194&lt;=56),0,IF(AND(A194="    ",N194="ZL  ",J194=150,K194=150),0,1)))</f>
        <v>0</v>
      </c>
      <c r="AN194" s="6">
        <f ca="1">IF(F194="S   ",0,(SUM(AI194:AM194)))</f>
        <v>0</v>
      </c>
      <c r="AP194" s="11">
        <f>IF(AND(N194="ZM  ",H194=0),0,IF(AND(A194="    ",N194="ZL  ",H194=0),0,IF(AND(A194="ZSNC",N194="ZL  ",H194=99.9),0,1)))</f>
        <v>0</v>
      </c>
      <c r="AQ194" s="12">
        <f>IF(AND(N194="ZM  ",L194="          "),0,IF(AND(A194="ZSNC",N194="ZL  ",L194=2),0,IF(AND(A194="    ",N194="ZL  ",L194=1),0,1)))</f>
        <v>1</v>
      </c>
      <c r="AR194" s="12">
        <f>IF(AND(N194="ZM  ",J194+K194=0),0,IF(AND(N194="ZL  ",J194-K194=0),0,1))</f>
        <v>0</v>
      </c>
      <c r="AS194" s="13">
        <f>IF(AND(N194="ZM  ",J194+K194=0),0,IF(AND(A194="ZSNC",N194="ZL  ",J194&lt;=56,K194&lt;=56),0,IF(AND(A194="    ",N194="ZL  ",J194=150,K194=150),0,1)))</f>
        <v>0</v>
      </c>
      <c r="AT194" s="6">
        <f>IF(F194="S   ",0,SUM(AP194:AS194))</f>
        <v>1</v>
      </c>
      <c r="AU194" s="7">
        <f t="shared" ca="1" si="29"/>
        <v>0</v>
      </c>
    </row>
    <row r="195" spans="1:47" x14ac:dyDescent="0.25">
      <c r="A195" s="15" t="s">
        <v>347</v>
      </c>
      <c r="B195" s="15">
        <v>5500008172</v>
      </c>
      <c r="C195" s="15">
        <v>210</v>
      </c>
      <c r="D195" s="17">
        <v>39819</v>
      </c>
      <c r="E195" s="17">
        <v>40627</v>
      </c>
      <c r="F195" s="18" t="s">
        <v>347</v>
      </c>
      <c r="G195" s="15" t="s">
        <v>275</v>
      </c>
      <c r="H195" s="15">
        <v>0</v>
      </c>
      <c r="I195" s="15" t="s">
        <v>254</v>
      </c>
      <c r="J195" s="15">
        <v>150</v>
      </c>
      <c r="K195" s="15">
        <v>150</v>
      </c>
      <c r="L195" s="15">
        <v>2</v>
      </c>
      <c r="M195" s="15">
        <v>2</v>
      </c>
      <c r="N195" s="15" t="s">
        <v>256</v>
      </c>
      <c r="O195" s="15">
        <v>9989</v>
      </c>
      <c r="P195" s="15" t="s">
        <v>27</v>
      </c>
      <c r="Q195" s="15" t="s">
        <v>27</v>
      </c>
      <c r="R195" s="15" t="s">
        <v>32</v>
      </c>
      <c r="S195" s="15" t="s">
        <v>95</v>
      </c>
      <c r="T195" s="15" t="s">
        <v>207</v>
      </c>
      <c r="U195" s="15" t="s">
        <v>231</v>
      </c>
      <c r="V195" s="15">
        <v>12</v>
      </c>
      <c r="W195" s="15" t="s">
        <v>35</v>
      </c>
      <c r="X195" s="15">
        <v>12</v>
      </c>
      <c r="Y195" s="15" t="s">
        <v>35</v>
      </c>
      <c r="Z195" s="15">
        <v>12</v>
      </c>
      <c r="AA195" s="15" t="s">
        <v>35</v>
      </c>
      <c r="AB195" s="15">
        <v>12</v>
      </c>
      <c r="AC195" s="15" t="s">
        <v>35</v>
      </c>
      <c r="AD195" s="15">
        <f>IF(N195="ZM  ",V195-Z195,X195-Z195)</f>
        <v>0</v>
      </c>
      <c r="AE195" s="22">
        <f t="shared" ca="1" si="25"/>
        <v>0</v>
      </c>
      <c r="AF195" s="22">
        <f t="shared" ca="1" si="26"/>
        <v>46</v>
      </c>
      <c r="AG195" s="22">
        <f t="shared" ca="1" si="27"/>
        <v>0</v>
      </c>
      <c r="AH195" s="15" t="str">
        <f t="shared" ca="1" si="28"/>
        <v>ok</v>
      </c>
      <c r="AI195" s="8">
        <f ca="1">IF(AH195="ok",0,IF(AND(AH195="erreur clé ZSNC",A195="ZSNC"),0,1))</f>
        <v>0</v>
      </c>
      <c r="AJ195" s="9">
        <f>IF(AND(A195="ZSNC",N195="ZM  ",H195=0),0,IF(AND(A195="    ",N195="ZM  ",H195=0),0,IF(AND(A195="ZSNC",N195="ZL  ",H195=99.9),0,IF(AND(A195="    ",N195="ZL  ",H195=0),0,1))))</f>
        <v>0</v>
      </c>
      <c r="AK195" s="9">
        <f>IF(AND(A195="ZSNC",N195="ZM  ",L195="          "),0,IF(AND(A195="    ",N195="ZM  ",L195="          "),0,IF(AND(A195="ZSNC",N195="ZL  ",L195=1),0,IF(AND(A195="    ",N195="ZL  ",L195=2),0,1))))</f>
        <v>0</v>
      </c>
      <c r="AL195" s="9">
        <f>IF(AND(N195="ZM  ",J195+K195=0),0,IF(AND(N195="ZL  ",J195-K195=0),0,1))</f>
        <v>0</v>
      </c>
      <c r="AM195" s="10">
        <f>IF(AND(N195="ZM  ",J195+K195=0),0,IF(AND(A195="ZSNC",N195="ZL  ",J195&lt;=56,K195&lt;=56),0,IF(AND(A195="    ",N195="ZL  ",J195=150,K195=150),0,1)))</f>
        <v>0</v>
      </c>
      <c r="AN195" s="6">
        <f ca="1">IF(F195="S   ",0,(SUM(AI195:AM195)))</f>
        <v>0</v>
      </c>
      <c r="AP195" s="11">
        <f>IF(AND(N195="ZM  ",H195=0),0,IF(AND(A195="    ",N195="ZL  ",H195=0),0,IF(AND(A195="ZSNC",N195="ZL  ",H195=99.9),0,1)))</f>
        <v>0</v>
      </c>
      <c r="AQ195" s="12">
        <f>IF(AND(N195="ZM  ",L195="          "),0,IF(AND(A195="ZSNC",N195="ZL  ",L195=2),0,IF(AND(A195="    ",N195="ZL  ",L195=1),0,1)))</f>
        <v>1</v>
      </c>
      <c r="AR195" s="12">
        <f>IF(AND(N195="ZM  ",J195+K195=0),0,IF(AND(N195="ZL  ",J195-K195=0),0,1))</f>
        <v>0</v>
      </c>
      <c r="AS195" s="13">
        <f>IF(AND(N195="ZM  ",J195+K195=0),0,IF(AND(A195="ZSNC",N195="ZL  ",J195&lt;=56,K195&lt;=56),0,IF(AND(A195="    ",N195="ZL  ",J195=150,K195=150),0,1)))</f>
        <v>0</v>
      </c>
      <c r="AT195" s="6">
        <f>IF(F195="S   ",0,SUM(AP195:AS195))</f>
        <v>1</v>
      </c>
      <c r="AU195" s="7">
        <f t="shared" ca="1" si="29"/>
        <v>0</v>
      </c>
    </row>
    <row r="196" spans="1:47" x14ac:dyDescent="0.25">
      <c r="A196" s="15" t="s">
        <v>347</v>
      </c>
      <c r="B196" s="15">
        <v>5500008172</v>
      </c>
      <c r="C196" s="15">
        <v>220</v>
      </c>
      <c r="D196" s="17">
        <v>39819</v>
      </c>
      <c r="E196" s="17">
        <v>40627</v>
      </c>
      <c r="F196" s="18" t="s">
        <v>347</v>
      </c>
      <c r="G196" s="15" t="s">
        <v>242</v>
      </c>
      <c r="H196" s="15">
        <v>0</v>
      </c>
      <c r="I196" s="15" t="s">
        <v>254</v>
      </c>
      <c r="J196" s="15">
        <v>150</v>
      </c>
      <c r="K196" s="15">
        <v>150</v>
      </c>
      <c r="L196" s="15">
        <v>2</v>
      </c>
      <c r="M196" s="15">
        <v>2</v>
      </c>
      <c r="N196" s="15" t="s">
        <v>256</v>
      </c>
      <c r="O196" s="15">
        <v>9989</v>
      </c>
      <c r="P196" s="15" t="s">
        <v>27</v>
      </c>
      <c r="Q196" s="15" t="s">
        <v>27</v>
      </c>
      <c r="R196" s="15" t="s">
        <v>32</v>
      </c>
      <c r="S196" s="15" t="s">
        <v>95</v>
      </c>
      <c r="T196" s="15" t="s">
        <v>207</v>
      </c>
      <c r="U196" s="15" t="s">
        <v>229</v>
      </c>
      <c r="V196" s="15">
        <v>16</v>
      </c>
      <c r="W196" s="15" t="s">
        <v>35</v>
      </c>
      <c r="X196" s="15">
        <v>16</v>
      </c>
      <c r="Y196" s="15" t="s">
        <v>35</v>
      </c>
      <c r="Z196" s="15">
        <v>16</v>
      </c>
      <c r="AA196" s="15" t="s">
        <v>35</v>
      </c>
      <c r="AB196" s="15">
        <v>16</v>
      </c>
      <c r="AC196" s="15" t="s">
        <v>35</v>
      </c>
      <c r="AD196" s="15">
        <f>IF(N196="ZM  ",V196-Z196,X196-Z196)</f>
        <v>0</v>
      </c>
      <c r="AE196" s="22">
        <f t="shared" ca="1" si="25"/>
        <v>0</v>
      </c>
      <c r="AF196" s="22">
        <f t="shared" ca="1" si="26"/>
        <v>46</v>
      </c>
      <c r="AG196" s="22">
        <f t="shared" ca="1" si="27"/>
        <v>0</v>
      </c>
      <c r="AH196" s="15" t="str">
        <f t="shared" ca="1" si="28"/>
        <v>ok</v>
      </c>
      <c r="AI196" s="8">
        <f ca="1">IF(AH196="ok",0,IF(AND(AH196="erreur clé ZSNC",A196="ZSNC"),0,1))</f>
        <v>0</v>
      </c>
      <c r="AJ196" s="9">
        <f>IF(AND(A196="ZSNC",N196="ZM  ",H196=0),0,IF(AND(A196="    ",N196="ZM  ",H196=0),0,IF(AND(A196="ZSNC",N196="ZL  ",H196=99.9),0,IF(AND(A196="    ",N196="ZL  ",H196=0),0,1))))</f>
        <v>0</v>
      </c>
      <c r="AK196" s="9">
        <f>IF(AND(A196="ZSNC",N196="ZM  ",L196="          "),0,IF(AND(A196="    ",N196="ZM  ",L196="          "),0,IF(AND(A196="ZSNC",N196="ZL  ",L196=1),0,IF(AND(A196="    ",N196="ZL  ",L196=2),0,1))))</f>
        <v>0</v>
      </c>
      <c r="AL196" s="9">
        <f>IF(AND(N196="ZM  ",J196+K196=0),0,IF(AND(N196="ZL  ",J196-K196=0),0,1))</f>
        <v>0</v>
      </c>
      <c r="AM196" s="10">
        <f>IF(AND(N196="ZM  ",J196+K196=0),0,IF(AND(A196="ZSNC",N196="ZL  ",J196&lt;=56,K196&lt;=56),0,IF(AND(A196="    ",N196="ZL  ",J196=150,K196=150),0,1)))</f>
        <v>0</v>
      </c>
      <c r="AN196" s="6">
        <f ca="1">IF(F196="S   ",0,(SUM(AI196:AM196)))</f>
        <v>0</v>
      </c>
      <c r="AP196" s="11">
        <f>IF(AND(N196="ZM  ",H196=0),0,IF(AND(A196="    ",N196="ZL  ",H196=0),0,IF(AND(A196="ZSNC",N196="ZL  ",H196=99.9),0,1)))</f>
        <v>0</v>
      </c>
      <c r="AQ196" s="12">
        <f>IF(AND(N196="ZM  ",L196="          "),0,IF(AND(A196="ZSNC",N196="ZL  ",L196=2),0,IF(AND(A196="    ",N196="ZL  ",L196=1),0,1)))</f>
        <v>1</v>
      </c>
      <c r="AR196" s="12">
        <f>IF(AND(N196="ZM  ",J196+K196=0),0,IF(AND(N196="ZL  ",J196-K196=0),0,1))</f>
        <v>0</v>
      </c>
      <c r="AS196" s="13">
        <f>IF(AND(N196="ZM  ",J196+K196=0),0,IF(AND(A196="ZSNC",N196="ZL  ",J196&lt;=56,K196&lt;=56),0,IF(AND(A196="    ",N196="ZL  ",J196=150,K196=150),0,1)))</f>
        <v>0</v>
      </c>
      <c r="AT196" s="6">
        <f>IF(F196="S   ",0,SUM(AP196:AS196))</f>
        <v>1</v>
      </c>
      <c r="AU196" s="7">
        <f t="shared" ca="1" si="29"/>
        <v>0</v>
      </c>
    </row>
    <row r="197" spans="1:47" x14ac:dyDescent="0.25">
      <c r="A197" s="15" t="s">
        <v>347</v>
      </c>
      <c r="B197" s="15">
        <v>5500008172</v>
      </c>
      <c r="C197" s="15">
        <v>230</v>
      </c>
      <c r="D197" s="17">
        <v>39819</v>
      </c>
      <c r="E197" s="17">
        <v>40106</v>
      </c>
      <c r="F197" s="18" t="s">
        <v>348</v>
      </c>
      <c r="G197" s="15" t="s">
        <v>276</v>
      </c>
      <c r="H197" s="15">
        <v>0</v>
      </c>
      <c r="I197" s="15" t="s">
        <v>259</v>
      </c>
      <c r="J197" s="15">
        <v>150</v>
      </c>
      <c r="K197" s="15">
        <v>150</v>
      </c>
      <c r="L197" s="15">
        <v>2</v>
      </c>
      <c r="M197" s="15">
        <v>2</v>
      </c>
      <c r="N197" s="15" t="s">
        <v>256</v>
      </c>
      <c r="O197" s="15">
        <v>9989</v>
      </c>
      <c r="P197" s="15" t="s">
        <v>27</v>
      </c>
      <c r="Q197" s="15" t="s">
        <v>27</v>
      </c>
      <c r="R197" s="15" t="s">
        <v>32</v>
      </c>
      <c r="S197" s="15" t="s">
        <v>95</v>
      </c>
      <c r="T197" s="15" t="s">
        <v>207</v>
      </c>
      <c r="U197" s="15" t="s">
        <v>237</v>
      </c>
      <c r="V197" s="15">
        <v>14</v>
      </c>
      <c r="W197" s="15" t="s">
        <v>35</v>
      </c>
      <c r="X197" s="15">
        <v>14</v>
      </c>
      <c r="Y197" s="15" t="s">
        <v>35</v>
      </c>
      <c r="Z197" s="15">
        <v>14</v>
      </c>
      <c r="AA197" s="15" t="s">
        <v>35</v>
      </c>
      <c r="AB197" s="15">
        <v>14</v>
      </c>
      <c r="AC197" s="15" t="s">
        <v>35</v>
      </c>
      <c r="AD197" s="15">
        <f>IF(N197="ZM  ",V197-Z197,X197-Z197)</f>
        <v>0</v>
      </c>
      <c r="AE197" s="22">
        <f t="shared" ca="1" si="25"/>
        <v>0</v>
      </c>
      <c r="AF197" s="22">
        <f t="shared" ca="1" si="26"/>
        <v>46</v>
      </c>
      <c r="AG197" s="22">
        <f t="shared" ca="1" si="27"/>
        <v>0</v>
      </c>
      <c r="AH197" s="15" t="str">
        <f t="shared" ca="1" si="28"/>
        <v>ok</v>
      </c>
      <c r="AI197" s="8">
        <f ca="1">IF(AH197="ok",0,IF(AND(AH197="erreur clé ZSNC",A197="ZSNC"),0,1))</f>
        <v>0</v>
      </c>
      <c r="AJ197" s="9">
        <f>IF(AND(A197="ZSNC",N197="ZM  ",H197=0),0,IF(AND(A197="    ",N197="ZM  ",H197=0),0,IF(AND(A197="ZSNC",N197="ZL  ",H197=99.9),0,IF(AND(A197="    ",N197="ZL  ",H197=0),0,1))))</f>
        <v>0</v>
      </c>
      <c r="AK197" s="9">
        <f>IF(AND(A197="ZSNC",N197="ZM  ",L197="          "),0,IF(AND(A197="    ",N197="ZM  ",L197="          "),0,IF(AND(A197="ZSNC",N197="ZL  ",L197=1),0,IF(AND(A197="    ",N197="ZL  ",L197=2),0,1))))</f>
        <v>0</v>
      </c>
      <c r="AL197" s="9">
        <f>IF(AND(N197="ZM  ",J197+K197=0),0,IF(AND(N197="ZL  ",J197-K197=0),0,1))</f>
        <v>0</v>
      </c>
      <c r="AM197" s="10">
        <f>IF(AND(N197="ZM  ",J197+K197=0),0,IF(AND(A197="ZSNC",N197="ZL  ",J197&lt;=56,K197&lt;=56),0,IF(AND(A197="    ",N197="ZL  ",J197=150,K197=150),0,1)))</f>
        <v>0</v>
      </c>
      <c r="AN197" s="6">
        <f>IF(F197="S   ",0,(SUM(AI197:AM197)))</f>
        <v>0</v>
      </c>
      <c r="AP197" s="11">
        <f>IF(AND(N197="ZM  ",H197=0),0,IF(AND(A197="    ",N197="ZL  ",H197=0),0,IF(AND(A197="ZSNC",N197="ZL  ",H197=99.9),0,1)))</f>
        <v>0</v>
      </c>
      <c r="AQ197" s="12">
        <f>IF(AND(N197="ZM  ",L197="          "),0,IF(AND(A197="ZSNC",N197="ZL  ",L197=2),0,IF(AND(A197="    ",N197="ZL  ",L197=1),0,1)))</f>
        <v>1</v>
      </c>
      <c r="AR197" s="12">
        <f>IF(AND(N197="ZM  ",J197+K197=0),0,IF(AND(N197="ZL  ",J197-K197=0),0,1))</f>
        <v>0</v>
      </c>
      <c r="AS197" s="13">
        <f>IF(AND(N197="ZM  ",J197+K197=0),0,IF(AND(A197="ZSNC",N197="ZL  ",J197&lt;=56,K197&lt;=56),0,IF(AND(A197="    ",N197="ZL  ",J197=150,K197=150),0,1)))</f>
        <v>0</v>
      </c>
      <c r="AT197" s="6">
        <f>IF(F197="S   ",0,SUM(AP197:AS197))</f>
        <v>0</v>
      </c>
      <c r="AU197" s="7">
        <f t="shared" ca="1" si="29"/>
        <v>0</v>
      </c>
    </row>
    <row r="198" spans="1:47" x14ac:dyDescent="0.25">
      <c r="A198" s="15" t="s">
        <v>347</v>
      </c>
      <c r="B198" s="15">
        <v>5500008172</v>
      </c>
      <c r="C198" s="15">
        <v>250</v>
      </c>
      <c r="D198" s="17">
        <v>39819</v>
      </c>
      <c r="E198" s="17">
        <v>40627</v>
      </c>
      <c r="F198" s="18" t="s">
        <v>347</v>
      </c>
      <c r="G198" s="15" t="s">
        <v>243</v>
      </c>
      <c r="H198" s="15">
        <v>0</v>
      </c>
      <c r="I198" s="15" t="s">
        <v>254</v>
      </c>
      <c r="J198" s="15">
        <v>150</v>
      </c>
      <c r="K198" s="15">
        <v>150</v>
      </c>
      <c r="L198" s="15">
        <v>2</v>
      </c>
      <c r="M198" s="15">
        <v>2</v>
      </c>
      <c r="N198" s="15" t="s">
        <v>256</v>
      </c>
      <c r="O198" s="15">
        <v>9989</v>
      </c>
      <c r="P198" s="15" t="s">
        <v>27</v>
      </c>
      <c r="Q198" s="15" t="s">
        <v>27</v>
      </c>
      <c r="R198" s="15" t="s">
        <v>32</v>
      </c>
      <c r="S198" s="15" t="s">
        <v>95</v>
      </c>
      <c r="T198" s="15" t="s">
        <v>207</v>
      </c>
      <c r="U198" s="15" t="s">
        <v>229</v>
      </c>
      <c r="V198" s="15">
        <v>16</v>
      </c>
      <c r="W198" s="15" t="s">
        <v>35</v>
      </c>
      <c r="X198" s="15">
        <v>16</v>
      </c>
      <c r="Y198" s="15" t="s">
        <v>35</v>
      </c>
      <c r="Z198" s="15">
        <v>16</v>
      </c>
      <c r="AA198" s="15" t="s">
        <v>35</v>
      </c>
      <c r="AB198" s="15">
        <v>16</v>
      </c>
      <c r="AC198" s="15" t="s">
        <v>35</v>
      </c>
      <c r="AD198" s="15">
        <f>IF(N198="ZM  ",V198-Z198,X198-Z198)</f>
        <v>0</v>
      </c>
      <c r="AE198" s="22">
        <f t="shared" ca="1" si="25"/>
        <v>0</v>
      </c>
      <c r="AF198" s="22">
        <f t="shared" ca="1" si="26"/>
        <v>46</v>
      </c>
      <c r="AG198" s="22">
        <f t="shared" ca="1" si="27"/>
        <v>0</v>
      </c>
      <c r="AH198" s="15" t="str">
        <f t="shared" ca="1" si="28"/>
        <v>ok</v>
      </c>
      <c r="AI198" s="8">
        <f ca="1">IF(AH198="ok",0,IF(AND(AH198="erreur clé ZSNC",A198="ZSNC"),0,1))</f>
        <v>0</v>
      </c>
      <c r="AJ198" s="9">
        <f>IF(AND(A198="ZSNC",N198="ZM  ",H198=0),0,IF(AND(A198="    ",N198="ZM  ",H198=0),0,IF(AND(A198="ZSNC",N198="ZL  ",H198=99.9),0,IF(AND(A198="    ",N198="ZL  ",H198=0),0,1))))</f>
        <v>0</v>
      </c>
      <c r="AK198" s="9">
        <f>IF(AND(A198="ZSNC",N198="ZM  ",L198="          "),0,IF(AND(A198="    ",N198="ZM  ",L198="          "),0,IF(AND(A198="ZSNC",N198="ZL  ",L198=1),0,IF(AND(A198="    ",N198="ZL  ",L198=2),0,1))))</f>
        <v>0</v>
      </c>
      <c r="AL198" s="9">
        <f>IF(AND(N198="ZM  ",J198+K198=0),0,IF(AND(N198="ZL  ",J198-K198=0),0,1))</f>
        <v>0</v>
      </c>
      <c r="AM198" s="10">
        <f>IF(AND(N198="ZM  ",J198+K198=0),0,IF(AND(A198="ZSNC",N198="ZL  ",J198&lt;=56,K198&lt;=56),0,IF(AND(A198="    ",N198="ZL  ",J198=150,K198=150),0,1)))</f>
        <v>0</v>
      </c>
      <c r="AN198" s="6">
        <f ca="1">IF(F198="S   ",0,(SUM(AI198:AM198)))</f>
        <v>0</v>
      </c>
      <c r="AP198" s="11">
        <f>IF(AND(N198="ZM  ",H198=0),0,IF(AND(A198="    ",N198="ZL  ",H198=0),0,IF(AND(A198="ZSNC",N198="ZL  ",H198=99.9),0,1)))</f>
        <v>0</v>
      </c>
      <c r="AQ198" s="12">
        <f>IF(AND(N198="ZM  ",L198="          "),0,IF(AND(A198="ZSNC",N198="ZL  ",L198=2),0,IF(AND(A198="    ",N198="ZL  ",L198=1),0,1)))</f>
        <v>1</v>
      </c>
      <c r="AR198" s="12">
        <f>IF(AND(N198="ZM  ",J198+K198=0),0,IF(AND(N198="ZL  ",J198-K198=0),0,1))</f>
        <v>0</v>
      </c>
      <c r="AS198" s="13">
        <f>IF(AND(N198="ZM  ",J198+K198=0),0,IF(AND(A198="ZSNC",N198="ZL  ",J198&lt;=56,K198&lt;=56),0,IF(AND(A198="    ",N198="ZL  ",J198=150,K198=150),0,1)))</f>
        <v>0</v>
      </c>
      <c r="AT198" s="6">
        <f>IF(F198="S   ",0,SUM(AP198:AS198))</f>
        <v>1</v>
      </c>
      <c r="AU198" s="7">
        <f t="shared" ca="1" si="29"/>
        <v>0</v>
      </c>
    </row>
    <row r="199" spans="1:47" x14ac:dyDescent="0.25">
      <c r="A199" s="15" t="s">
        <v>347</v>
      </c>
      <c r="B199" s="15">
        <v>5500008172</v>
      </c>
      <c r="C199" s="15">
        <v>260</v>
      </c>
      <c r="D199" s="17">
        <v>39819</v>
      </c>
      <c r="E199" s="17">
        <v>40627</v>
      </c>
      <c r="F199" s="18" t="s">
        <v>347</v>
      </c>
      <c r="G199" s="15" t="s">
        <v>244</v>
      </c>
      <c r="H199" s="15">
        <v>0</v>
      </c>
      <c r="I199" s="15" t="s">
        <v>254</v>
      </c>
      <c r="J199" s="15">
        <v>150</v>
      </c>
      <c r="K199" s="15">
        <v>150</v>
      </c>
      <c r="L199" s="15">
        <v>2</v>
      </c>
      <c r="M199" s="15">
        <v>2</v>
      </c>
      <c r="N199" s="15" t="s">
        <v>256</v>
      </c>
      <c r="O199" s="15">
        <v>9989</v>
      </c>
      <c r="P199" s="15" t="s">
        <v>27</v>
      </c>
      <c r="Q199" s="15" t="s">
        <v>27</v>
      </c>
      <c r="R199" s="15" t="s">
        <v>32</v>
      </c>
      <c r="S199" s="15" t="s">
        <v>95</v>
      </c>
      <c r="T199" s="15" t="s">
        <v>207</v>
      </c>
      <c r="U199" s="15" t="s">
        <v>229</v>
      </c>
      <c r="V199" s="15">
        <v>16</v>
      </c>
      <c r="W199" s="15" t="s">
        <v>35</v>
      </c>
      <c r="X199" s="15">
        <v>16</v>
      </c>
      <c r="Y199" s="15" t="s">
        <v>35</v>
      </c>
      <c r="Z199" s="15">
        <v>16</v>
      </c>
      <c r="AA199" s="15" t="s">
        <v>35</v>
      </c>
      <c r="AB199" s="15">
        <v>16</v>
      </c>
      <c r="AC199" s="15" t="s">
        <v>35</v>
      </c>
      <c r="AD199" s="15">
        <f>IF(N199="ZM  ",V199-Z199,X199-Z199)</f>
        <v>0</v>
      </c>
      <c r="AE199" s="22">
        <f t="shared" ca="1" si="25"/>
        <v>0</v>
      </c>
      <c r="AF199" s="22">
        <f t="shared" ca="1" si="26"/>
        <v>46</v>
      </c>
      <c r="AG199" s="22">
        <f t="shared" ca="1" si="27"/>
        <v>0</v>
      </c>
      <c r="AH199" s="15" t="str">
        <f t="shared" ca="1" si="28"/>
        <v>ok</v>
      </c>
      <c r="AI199" s="8">
        <f ca="1">IF(AH199="ok",0,IF(AND(AH199="erreur clé ZSNC",A199="ZSNC"),0,1))</f>
        <v>0</v>
      </c>
      <c r="AJ199" s="9">
        <f>IF(AND(A199="ZSNC",N199="ZM  ",H199=0),0,IF(AND(A199="    ",N199="ZM  ",H199=0),0,IF(AND(A199="ZSNC",N199="ZL  ",H199=99.9),0,IF(AND(A199="    ",N199="ZL  ",H199=0),0,1))))</f>
        <v>0</v>
      </c>
      <c r="AK199" s="9">
        <f>IF(AND(A199="ZSNC",N199="ZM  ",L199="          "),0,IF(AND(A199="    ",N199="ZM  ",L199="          "),0,IF(AND(A199="ZSNC",N199="ZL  ",L199=1),0,IF(AND(A199="    ",N199="ZL  ",L199=2),0,1))))</f>
        <v>0</v>
      </c>
      <c r="AL199" s="9">
        <f>IF(AND(N199="ZM  ",J199+K199=0),0,IF(AND(N199="ZL  ",J199-K199=0),0,1))</f>
        <v>0</v>
      </c>
      <c r="AM199" s="10">
        <f>IF(AND(N199="ZM  ",J199+K199=0),0,IF(AND(A199="ZSNC",N199="ZL  ",J199&lt;=56,K199&lt;=56),0,IF(AND(A199="    ",N199="ZL  ",J199=150,K199=150),0,1)))</f>
        <v>0</v>
      </c>
      <c r="AN199" s="6">
        <f ca="1">IF(F199="S   ",0,(SUM(AI199:AM199)))</f>
        <v>0</v>
      </c>
      <c r="AP199" s="11">
        <f>IF(AND(N199="ZM  ",H199=0),0,IF(AND(A199="    ",N199="ZL  ",H199=0),0,IF(AND(A199="ZSNC",N199="ZL  ",H199=99.9),0,1)))</f>
        <v>0</v>
      </c>
      <c r="AQ199" s="12">
        <f>IF(AND(N199="ZM  ",L199="          "),0,IF(AND(A199="ZSNC",N199="ZL  ",L199=2),0,IF(AND(A199="    ",N199="ZL  ",L199=1),0,1)))</f>
        <v>1</v>
      </c>
      <c r="AR199" s="12">
        <f>IF(AND(N199="ZM  ",J199+K199=0),0,IF(AND(N199="ZL  ",J199-K199=0),0,1))</f>
        <v>0</v>
      </c>
      <c r="AS199" s="13">
        <f>IF(AND(N199="ZM  ",J199+K199=0),0,IF(AND(A199="ZSNC",N199="ZL  ",J199&lt;=56,K199&lt;=56),0,IF(AND(A199="    ",N199="ZL  ",J199=150,K199=150),0,1)))</f>
        <v>0</v>
      </c>
      <c r="AT199" s="6">
        <f>IF(F199="S   ",0,SUM(AP199:AS199))</f>
        <v>1</v>
      </c>
      <c r="AU199" s="7">
        <f t="shared" ca="1" si="29"/>
        <v>0</v>
      </c>
    </row>
    <row r="200" spans="1:47" x14ac:dyDescent="0.25">
      <c r="A200" s="15" t="s">
        <v>347</v>
      </c>
      <c r="B200" s="15">
        <v>5500008172</v>
      </c>
      <c r="C200" s="15">
        <v>270</v>
      </c>
      <c r="D200" s="17">
        <v>39819</v>
      </c>
      <c r="E200" s="17">
        <v>40106</v>
      </c>
      <c r="F200" s="18" t="s">
        <v>348</v>
      </c>
      <c r="G200" s="15" t="s">
        <v>277</v>
      </c>
      <c r="H200" s="15">
        <v>0</v>
      </c>
      <c r="I200" s="15" t="s">
        <v>259</v>
      </c>
      <c r="J200" s="15">
        <v>150</v>
      </c>
      <c r="K200" s="15">
        <v>150</v>
      </c>
      <c r="L200" s="15">
        <v>2</v>
      </c>
      <c r="M200" s="15">
        <v>2</v>
      </c>
      <c r="N200" s="15" t="s">
        <v>256</v>
      </c>
      <c r="O200" s="15">
        <v>9989</v>
      </c>
      <c r="P200" s="15" t="s">
        <v>27</v>
      </c>
      <c r="Q200" s="15" t="s">
        <v>27</v>
      </c>
      <c r="R200" s="15" t="s">
        <v>32</v>
      </c>
      <c r="S200" s="15" t="s">
        <v>95</v>
      </c>
      <c r="T200" s="15" t="s">
        <v>207</v>
      </c>
      <c r="U200" s="15" t="s">
        <v>237</v>
      </c>
      <c r="V200" s="15">
        <v>14</v>
      </c>
      <c r="W200" s="15" t="s">
        <v>35</v>
      </c>
      <c r="X200" s="15">
        <v>14</v>
      </c>
      <c r="Y200" s="15" t="s">
        <v>35</v>
      </c>
      <c r="Z200" s="15">
        <v>14</v>
      </c>
      <c r="AA200" s="15" t="s">
        <v>35</v>
      </c>
      <c r="AB200" s="15">
        <v>14</v>
      </c>
      <c r="AC200" s="15" t="s">
        <v>35</v>
      </c>
      <c r="AD200" s="15">
        <f>IF(N200="ZM  ",V200-Z200,X200-Z200)</f>
        <v>0</v>
      </c>
      <c r="AE200" s="22">
        <f t="shared" ca="1" si="25"/>
        <v>0</v>
      </c>
      <c r="AF200" s="22">
        <f t="shared" ca="1" si="26"/>
        <v>46</v>
      </c>
      <c r="AG200" s="22">
        <f t="shared" ca="1" si="27"/>
        <v>0</v>
      </c>
      <c r="AH200" s="15" t="str">
        <f t="shared" ca="1" si="28"/>
        <v>ok</v>
      </c>
      <c r="AI200" s="8">
        <f ca="1">IF(AH200="ok",0,IF(AND(AH200="erreur clé ZSNC",A200="ZSNC"),0,1))</f>
        <v>0</v>
      </c>
      <c r="AJ200" s="9">
        <f>IF(AND(A200="ZSNC",N200="ZM  ",H200=0),0,IF(AND(A200="    ",N200="ZM  ",H200=0),0,IF(AND(A200="ZSNC",N200="ZL  ",H200=99.9),0,IF(AND(A200="    ",N200="ZL  ",H200=0),0,1))))</f>
        <v>0</v>
      </c>
      <c r="AK200" s="9">
        <f>IF(AND(A200="ZSNC",N200="ZM  ",L200="          "),0,IF(AND(A200="    ",N200="ZM  ",L200="          "),0,IF(AND(A200="ZSNC",N200="ZL  ",L200=1),0,IF(AND(A200="    ",N200="ZL  ",L200=2),0,1))))</f>
        <v>0</v>
      </c>
      <c r="AL200" s="9">
        <f>IF(AND(N200="ZM  ",J200+K200=0),0,IF(AND(N200="ZL  ",J200-K200=0),0,1))</f>
        <v>0</v>
      </c>
      <c r="AM200" s="10">
        <f>IF(AND(N200="ZM  ",J200+K200=0),0,IF(AND(A200="ZSNC",N200="ZL  ",J200&lt;=56,K200&lt;=56),0,IF(AND(A200="    ",N200="ZL  ",J200=150,K200=150),0,1)))</f>
        <v>0</v>
      </c>
      <c r="AN200" s="6">
        <f>IF(F200="S   ",0,(SUM(AI200:AM200)))</f>
        <v>0</v>
      </c>
      <c r="AP200" s="11">
        <f>IF(AND(N200="ZM  ",H200=0),0,IF(AND(A200="    ",N200="ZL  ",H200=0),0,IF(AND(A200="ZSNC",N200="ZL  ",H200=99.9),0,1)))</f>
        <v>0</v>
      </c>
      <c r="AQ200" s="12">
        <f>IF(AND(N200="ZM  ",L200="          "),0,IF(AND(A200="ZSNC",N200="ZL  ",L200=2),0,IF(AND(A200="    ",N200="ZL  ",L200=1),0,1)))</f>
        <v>1</v>
      </c>
      <c r="AR200" s="12">
        <f>IF(AND(N200="ZM  ",J200+K200=0),0,IF(AND(N200="ZL  ",J200-K200=0),0,1))</f>
        <v>0</v>
      </c>
      <c r="AS200" s="13">
        <f>IF(AND(N200="ZM  ",J200+K200=0),0,IF(AND(A200="ZSNC",N200="ZL  ",J200&lt;=56,K200&lt;=56),0,IF(AND(A200="    ",N200="ZL  ",J200=150,K200=150),0,1)))</f>
        <v>0</v>
      </c>
      <c r="AT200" s="6">
        <f>IF(F200="S   ",0,SUM(AP200:AS200))</f>
        <v>0</v>
      </c>
      <c r="AU200" s="7">
        <f t="shared" ca="1" si="29"/>
        <v>0</v>
      </c>
    </row>
    <row r="201" spans="1:47" x14ac:dyDescent="0.25">
      <c r="A201" s="15" t="s">
        <v>347</v>
      </c>
      <c r="B201" s="15">
        <v>5500008172</v>
      </c>
      <c r="C201" s="15">
        <v>280</v>
      </c>
      <c r="D201" s="17">
        <v>39819</v>
      </c>
      <c r="E201" s="17">
        <v>40106</v>
      </c>
      <c r="F201" s="18" t="s">
        <v>348</v>
      </c>
      <c r="G201" s="15" t="s">
        <v>278</v>
      </c>
      <c r="H201" s="15">
        <v>0</v>
      </c>
      <c r="I201" s="15" t="s">
        <v>259</v>
      </c>
      <c r="J201" s="15">
        <v>150</v>
      </c>
      <c r="K201" s="15">
        <v>150</v>
      </c>
      <c r="L201" s="15">
        <v>2</v>
      </c>
      <c r="M201" s="15">
        <v>2</v>
      </c>
      <c r="N201" s="15" t="s">
        <v>256</v>
      </c>
      <c r="O201" s="15">
        <v>9989</v>
      </c>
      <c r="P201" s="15" t="s">
        <v>27</v>
      </c>
      <c r="Q201" s="15" t="s">
        <v>27</v>
      </c>
      <c r="R201" s="15" t="s">
        <v>32</v>
      </c>
      <c r="S201" s="15" t="s">
        <v>95</v>
      </c>
      <c r="T201" s="15" t="s">
        <v>207</v>
      </c>
      <c r="U201" s="15" t="s">
        <v>237</v>
      </c>
      <c r="V201" s="15">
        <v>6</v>
      </c>
      <c r="W201" s="15" t="s">
        <v>35</v>
      </c>
      <c r="X201" s="15">
        <v>6</v>
      </c>
      <c r="Y201" s="15" t="s">
        <v>35</v>
      </c>
      <c r="Z201" s="15">
        <v>6</v>
      </c>
      <c r="AA201" s="15" t="s">
        <v>35</v>
      </c>
      <c r="AB201" s="15">
        <v>6</v>
      </c>
      <c r="AC201" s="15" t="s">
        <v>35</v>
      </c>
      <c r="AD201" s="15">
        <f>IF(N201="ZM  ",V201-Z201,X201-Z201)</f>
        <v>0</v>
      </c>
      <c r="AE201" s="22">
        <f t="shared" ca="1" si="25"/>
        <v>0</v>
      </c>
      <c r="AF201" s="22">
        <f t="shared" ca="1" si="26"/>
        <v>46</v>
      </c>
      <c r="AG201" s="22">
        <f t="shared" ca="1" si="27"/>
        <v>0</v>
      </c>
      <c r="AH201" s="15" t="str">
        <f t="shared" ca="1" si="28"/>
        <v>ok</v>
      </c>
      <c r="AI201" s="8">
        <f ca="1">IF(AH201="ok",0,IF(AND(AH201="erreur clé ZSNC",A201="ZSNC"),0,1))</f>
        <v>0</v>
      </c>
      <c r="AJ201" s="9">
        <f>IF(AND(A201="ZSNC",N201="ZM  ",H201=0),0,IF(AND(A201="    ",N201="ZM  ",H201=0),0,IF(AND(A201="ZSNC",N201="ZL  ",H201=99.9),0,IF(AND(A201="    ",N201="ZL  ",H201=0),0,1))))</f>
        <v>0</v>
      </c>
      <c r="AK201" s="9">
        <f>IF(AND(A201="ZSNC",N201="ZM  ",L201="          "),0,IF(AND(A201="    ",N201="ZM  ",L201="          "),0,IF(AND(A201="ZSNC",N201="ZL  ",L201=1),0,IF(AND(A201="    ",N201="ZL  ",L201=2),0,1))))</f>
        <v>0</v>
      </c>
      <c r="AL201" s="9">
        <f>IF(AND(N201="ZM  ",J201+K201=0),0,IF(AND(N201="ZL  ",J201-K201=0),0,1))</f>
        <v>0</v>
      </c>
      <c r="AM201" s="10">
        <f>IF(AND(N201="ZM  ",J201+K201=0),0,IF(AND(A201="ZSNC",N201="ZL  ",J201&lt;=56,K201&lt;=56),0,IF(AND(A201="    ",N201="ZL  ",J201=150,K201=150),0,1)))</f>
        <v>0</v>
      </c>
      <c r="AN201" s="6">
        <f>IF(F201="S   ",0,(SUM(AI201:AM201)))</f>
        <v>0</v>
      </c>
      <c r="AP201" s="11">
        <f>IF(AND(N201="ZM  ",H201=0),0,IF(AND(A201="    ",N201="ZL  ",H201=0),0,IF(AND(A201="ZSNC",N201="ZL  ",H201=99.9),0,1)))</f>
        <v>0</v>
      </c>
      <c r="AQ201" s="12">
        <f>IF(AND(N201="ZM  ",L201="          "),0,IF(AND(A201="ZSNC",N201="ZL  ",L201=2),0,IF(AND(A201="    ",N201="ZL  ",L201=1),0,1)))</f>
        <v>1</v>
      </c>
      <c r="AR201" s="12">
        <f>IF(AND(N201="ZM  ",J201+K201=0),0,IF(AND(N201="ZL  ",J201-K201=0),0,1))</f>
        <v>0</v>
      </c>
      <c r="AS201" s="13">
        <f>IF(AND(N201="ZM  ",J201+K201=0),0,IF(AND(A201="ZSNC",N201="ZL  ",J201&lt;=56,K201&lt;=56),0,IF(AND(A201="    ",N201="ZL  ",J201=150,K201=150),0,1)))</f>
        <v>0</v>
      </c>
      <c r="AT201" s="6">
        <f>IF(F201="S   ",0,SUM(AP201:AS201))</f>
        <v>0</v>
      </c>
      <c r="AU201" s="7">
        <f t="shared" ca="1" si="29"/>
        <v>0</v>
      </c>
    </row>
    <row r="202" spans="1:47" x14ac:dyDescent="0.25">
      <c r="A202" s="15" t="s">
        <v>347</v>
      </c>
      <c r="B202" s="15">
        <v>5500008172</v>
      </c>
      <c r="C202" s="15">
        <v>290</v>
      </c>
      <c r="D202" s="17">
        <v>39819</v>
      </c>
      <c r="E202" s="17">
        <v>40627</v>
      </c>
      <c r="F202" s="18" t="s">
        <v>347</v>
      </c>
      <c r="G202" s="15" t="s">
        <v>245</v>
      </c>
      <c r="H202" s="15">
        <v>0</v>
      </c>
      <c r="I202" s="15" t="s">
        <v>254</v>
      </c>
      <c r="J202" s="15">
        <v>150</v>
      </c>
      <c r="K202" s="15">
        <v>150</v>
      </c>
      <c r="L202" s="15">
        <v>2</v>
      </c>
      <c r="M202" s="15">
        <v>2</v>
      </c>
      <c r="N202" s="15" t="s">
        <v>256</v>
      </c>
      <c r="O202" s="15">
        <v>9989</v>
      </c>
      <c r="P202" s="15" t="s">
        <v>27</v>
      </c>
      <c r="Q202" s="15" t="s">
        <v>27</v>
      </c>
      <c r="R202" s="15" t="s">
        <v>32</v>
      </c>
      <c r="S202" s="15" t="s">
        <v>95</v>
      </c>
      <c r="T202" s="15" t="s">
        <v>207</v>
      </c>
      <c r="U202" s="15" t="s">
        <v>229</v>
      </c>
      <c r="V202" s="15">
        <v>26</v>
      </c>
      <c r="W202" s="15" t="s">
        <v>35</v>
      </c>
      <c r="X202" s="15">
        <v>26</v>
      </c>
      <c r="Y202" s="15" t="s">
        <v>35</v>
      </c>
      <c r="Z202" s="15">
        <v>26</v>
      </c>
      <c r="AA202" s="15" t="s">
        <v>35</v>
      </c>
      <c r="AB202" s="15">
        <v>26</v>
      </c>
      <c r="AC202" s="15" t="s">
        <v>35</v>
      </c>
      <c r="AD202" s="15">
        <f>IF(N202="ZM  ",V202-Z202,X202-Z202)</f>
        <v>0</v>
      </c>
      <c r="AE202" s="22">
        <f t="shared" ca="1" si="25"/>
        <v>0</v>
      </c>
      <c r="AF202" s="22">
        <f t="shared" ca="1" si="26"/>
        <v>46</v>
      </c>
      <c r="AG202" s="22">
        <f t="shared" ca="1" si="27"/>
        <v>0</v>
      </c>
      <c r="AH202" s="15" t="str">
        <f t="shared" ca="1" si="28"/>
        <v>ok</v>
      </c>
      <c r="AI202" s="8">
        <f ca="1">IF(AH202="ok",0,IF(AND(AH202="erreur clé ZSNC",A202="ZSNC"),0,1))</f>
        <v>0</v>
      </c>
      <c r="AJ202" s="9">
        <f>IF(AND(A202="ZSNC",N202="ZM  ",H202=0),0,IF(AND(A202="    ",N202="ZM  ",H202=0),0,IF(AND(A202="ZSNC",N202="ZL  ",H202=99.9),0,IF(AND(A202="    ",N202="ZL  ",H202=0),0,1))))</f>
        <v>0</v>
      </c>
      <c r="AK202" s="9">
        <f>IF(AND(A202="ZSNC",N202="ZM  ",L202="          "),0,IF(AND(A202="    ",N202="ZM  ",L202="          "),0,IF(AND(A202="ZSNC",N202="ZL  ",L202=1),0,IF(AND(A202="    ",N202="ZL  ",L202=2),0,1))))</f>
        <v>0</v>
      </c>
      <c r="AL202" s="9">
        <f>IF(AND(N202="ZM  ",J202+K202=0),0,IF(AND(N202="ZL  ",J202-K202=0),0,1))</f>
        <v>0</v>
      </c>
      <c r="AM202" s="10">
        <f>IF(AND(N202="ZM  ",J202+K202=0),0,IF(AND(A202="ZSNC",N202="ZL  ",J202&lt;=56,K202&lt;=56),0,IF(AND(A202="    ",N202="ZL  ",J202=150,K202=150),0,1)))</f>
        <v>0</v>
      </c>
      <c r="AN202" s="6">
        <f ca="1">IF(F202="S   ",0,(SUM(AI202:AM202)))</f>
        <v>0</v>
      </c>
      <c r="AP202" s="11">
        <f>IF(AND(N202="ZM  ",H202=0),0,IF(AND(A202="    ",N202="ZL  ",H202=0),0,IF(AND(A202="ZSNC",N202="ZL  ",H202=99.9),0,1)))</f>
        <v>0</v>
      </c>
      <c r="AQ202" s="12">
        <f>IF(AND(N202="ZM  ",L202="          "),0,IF(AND(A202="ZSNC",N202="ZL  ",L202=2),0,IF(AND(A202="    ",N202="ZL  ",L202=1),0,1)))</f>
        <v>1</v>
      </c>
      <c r="AR202" s="12">
        <f>IF(AND(N202="ZM  ",J202+K202=0),0,IF(AND(N202="ZL  ",J202-K202=0),0,1))</f>
        <v>0</v>
      </c>
      <c r="AS202" s="13">
        <f>IF(AND(N202="ZM  ",J202+K202=0),0,IF(AND(A202="ZSNC",N202="ZL  ",J202&lt;=56,K202&lt;=56),0,IF(AND(A202="    ",N202="ZL  ",J202=150,K202=150),0,1)))</f>
        <v>0</v>
      </c>
      <c r="AT202" s="6">
        <f>IF(F202="S   ",0,SUM(AP202:AS202))</f>
        <v>1</v>
      </c>
      <c r="AU202" s="7">
        <f t="shared" ca="1" si="29"/>
        <v>0</v>
      </c>
    </row>
    <row r="203" spans="1:47" x14ac:dyDescent="0.25">
      <c r="A203" s="15" t="s">
        <v>347</v>
      </c>
      <c r="B203" s="15">
        <v>5500008172</v>
      </c>
      <c r="C203" s="15">
        <v>300</v>
      </c>
      <c r="D203" s="17">
        <v>39819</v>
      </c>
      <c r="E203" s="17">
        <v>40627</v>
      </c>
      <c r="F203" s="18" t="s">
        <v>347</v>
      </c>
      <c r="G203" s="15" t="s">
        <v>246</v>
      </c>
      <c r="H203" s="15">
        <v>0</v>
      </c>
      <c r="I203" s="15" t="s">
        <v>254</v>
      </c>
      <c r="J203" s="15">
        <v>150</v>
      </c>
      <c r="K203" s="15">
        <v>150</v>
      </c>
      <c r="L203" s="15">
        <v>2</v>
      </c>
      <c r="M203" s="15">
        <v>2</v>
      </c>
      <c r="N203" s="15" t="s">
        <v>256</v>
      </c>
      <c r="O203" s="15">
        <v>9989</v>
      </c>
      <c r="P203" s="15" t="s">
        <v>27</v>
      </c>
      <c r="Q203" s="15" t="s">
        <v>27</v>
      </c>
      <c r="R203" s="15" t="s">
        <v>32</v>
      </c>
      <c r="S203" s="15" t="s">
        <v>95</v>
      </c>
      <c r="T203" s="15" t="s">
        <v>207</v>
      </c>
      <c r="U203" s="15" t="s">
        <v>229</v>
      </c>
      <c r="V203" s="15">
        <v>78</v>
      </c>
      <c r="W203" s="15" t="s">
        <v>35</v>
      </c>
      <c r="X203" s="15">
        <v>78</v>
      </c>
      <c r="Y203" s="15" t="s">
        <v>35</v>
      </c>
      <c r="Z203" s="15">
        <v>78</v>
      </c>
      <c r="AA203" s="15" t="s">
        <v>35</v>
      </c>
      <c r="AB203" s="15">
        <v>78</v>
      </c>
      <c r="AC203" s="15" t="s">
        <v>35</v>
      </c>
      <c r="AD203" s="15">
        <f>IF(N203="ZM  ",V203-Z203,X203-Z203)</f>
        <v>0</v>
      </c>
      <c r="AE203" s="22">
        <f t="shared" ca="1" si="25"/>
        <v>0</v>
      </c>
      <c r="AF203" s="22">
        <f t="shared" ca="1" si="26"/>
        <v>46</v>
      </c>
      <c r="AG203" s="22">
        <f t="shared" ca="1" si="27"/>
        <v>0</v>
      </c>
      <c r="AH203" s="15" t="str">
        <f t="shared" ca="1" si="28"/>
        <v>ok</v>
      </c>
      <c r="AI203" s="8">
        <f ca="1">IF(AH203="ok",0,IF(AND(AH203="erreur clé ZSNC",A203="ZSNC"),0,1))</f>
        <v>0</v>
      </c>
      <c r="AJ203" s="9">
        <f>IF(AND(A203="ZSNC",N203="ZM  ",H203=0),0,IF(AND(A203="    ",N203="ZM  ",H203=0),0,IF(AND(A203="ZSNC",N203="ZL  ",H203=99.9),0,IF(AND(A203="    ",N203="ZL  ",H203=0),0,1))))</f>
        <v>0</v>
      </c>
      <c r="AK203" s="9">
        <f>IF(AND(A203="ZSNC",N203="ZM  ",L203="          "),0,IF(AND(A203="    ",N203="ZM  ",L203="          "),0,IF(AND(A203="ZSNC",N203="ZL  ",L203=1),0,IF(AND(A203="    ",N203="ZL  ",L203=2),0,1))))</f>
        <v>0</v>
      </c>
      <c r="AL203" s="9">
        <f>IF(AND(N203="ZM  ",J203+K203=0),0,IF(AND(N203="ZL  ",J203-K203=0),0,1))</f>
        <v>0</v>
      </c>
      <c r="AM203" s="10">
        <f>IF(AND(N203="ZM  ",J203+K203=0),0,IF(AND(A203="ZSNC",N203="ZL  ",J203&lt;=56,K203&lt;=56),0,IF(AND(A203="    ",N203="ZL  ",J203=150,K203=150),0,1)))</f>
        <v>0</v>
      </c>
      <c r="AN203" s="6">
        <f ca="1">IF(F203="S   ",0,(SUM(AI203:AM203)))</f>
        <v>0</v>
      </c>
      <c r="AP203" s="11">
        <f>IF(AND(N203="ZM  ",H203=0),0,IF(AND(A203="    ",N203="ZL  ",H203=0),0,IF(AND(A203="ZSNC",N203="ZL  ",H203=99.9),0,1)))</f>
        <v>0</v>
      </c>
      <c r="AQ203" s="12">
        <f>IF(AND(N203="ZM  ",L203="          "),0,IF(AND(A203="ZSNC",N203="ZL  ",L203=2),0,IF(AND(A203="    ",N203="ZL  ",L203=1),0,1)))</f>
        <v>1</v>
      </c>
      <c r="AR203" s="12">
        <f>IF(AND(N203="ZM  ",J203+K203=0),0,IF(AND(N203="ZL  ",J203-K203=0),0,1))</f>
        <v>0</v>
      </c>
      <c r="AS203" s="13">
        <f>IF(AND(N203="ZM  ",J203+K203=0),0,IF(AND(A203="ZSNC",N203="ZL  ",J203&lt;=56,K203&lt;=56),0,IF(AND(A203="    ",N203="ZL  ",J203=150,K203=150),0,1)))</f>
        <v>0</v>
      </c>
      <c r="AT203" s="6">
        <f>IF(F203="S   ",0,SUM(AP203:AS203))</f>
        <v>1</v>
      </c>
      <c r="AU203" s="7">
        <f t="shared" ca="1" si="29"/>
        <v>0</v>
      </c>
    </row>
    <row r="204" spans="1:47" x14ac:dyDescent="0.25">
      <c r="A204" s="15" t="s">
        <v>347</v>
      </c>
      <c r="B204" s="15">
        <v>5500008172</v>
      </c>
      <c r="C204" s="15">
        <v>310</v>
      </c>
      <c r="D204" s="17">
        <v>39819</v>
      </c>
      <c r="E204" s="17">
        <v>40627</v>
      </c>
      <c r="F204" s="18" t="s">
        <v>347</v>
      </c>
      <c r="G204" s="15" t="s">
        <v>238</v>
      </c>
      <c r="H204" s="15">
        <v>0</v>
      </c>
      <c r="I204" s="15" t="s">
        <v>254</v>
      </c>
      <c r="J204" s="15">
        <v>150</v>
      </c>
      <c r="K204" s="15">
        <v>150</v>
      </c>
      <c r="L204" s="15">
        <v>2</v>
      </c>
      <c r="M204" s="15">
        <v>2</v>
      </c>
      <c r="N204" s="15" t="s">
        <v>256</v>
      </c>
      <c r="O204" s="15">
        <v>9989</v>
      </c>
      <c r="P204" s="15" t="s">
        <v>27</v>
      </c>
      <c r="Q204" s="15" t="s">
        <v>27</v>
      </c>
      <c r="R204" s="15" t="s">
        <v>32</v>
      </c>
      <c r="S204" s="15" t="s">
        <v>95</v>
      </c>
      <c r="T204" s="15" t="s">
        <v>207</v>
      </c>
      <c r="U204" s="15" t="s">
        <v>229</v>
      </c>
      <c r="V204" s="15">
        <v>20</v>
      </c>
      <c r="W204" s="15" t="s">
        <v>35</v>
      </c>
      <c r="X204" s="15">
        <v>20</v>
      </c>
      <c r="Y204" s="15" t="s">
        <v>35</v>
      </c>
      <c r="Z204" s="15">
        <v>20</v>
      </c>
      <c r="AA204" s="15" t="s">
        <v>35</v>
      </c>
      <c r="AB204" s="15">
        <v>20</v>
      </c>
      <c r="AC204" s="15" t="s">
        <v>35</v>
      </c>
      <c r="AD204" s="15">
        <f>IF(N204="ZM  ",V204-Z204,X204-Z204)</f>
        <v>0</v>
      </c>
      <c r="AE204" s="22">
        <f t="shared" ca="1" si="25"/>
        <v>0</v>
      </c>
      <c r="AF204" s="22">
        <f t="shared" ca="1" si="26"/>
        <v>46</v>
      </c>
      <c r="AG204" s="22">
        <f t="shared" ca="1" si="27"/>
        <v>0</v>
      </c>
      <c r="AH204" s="15" t="str">
        <f t="shared" ca="1" si="28"/>
        <v>ok</v>
      </c>
      <c r="AI204" s="8">
        <f ca="1">IF(AH204="ok",0,IF(AND(AH204="erreur clé ZSNC",A204="ZSNC"),0,1))</f>
        <v>0</v>
      </c>
      <c r="AJ204" s="9">
        <f>IF(AND(A204="ZSNC",N204="ZM  ",H204=0),0,IF(AND(A204="    ",N204="ZM  ",H204=0),0,IF(AND(A204="ZSNC",N204="ZL  ",H204=99.9),0,IF(AND(A204="    ",N204="ZL  ",H204=0),0,1))))</f>
        <v>0</v>
      </c>
      <c r="AK204" s="9">
        <f>IF(AND(A204="ZSNC",N204="ZM  ",L204="          "),0,IF(AND(A204="    ",N204="ZM  ",L204="          "),0,IF(AND(A204="ZSNC",N204="ZL  ",L204=1),0,IF(AND(A204="    ",N204="ZL  ",L204=2),0,1))))</f>
        <v>0</v>
      </c>
      <c r="AL204" s="9">
        <f>IF(AND(N204="ZM  ",J204+K204=0),0,IF(AND(N204="ZL  ",J204-K204=0),0,1))</f>
        <v>0</v>
      </c>
      <c r="AM204" s="10">
        <f>IF(AND(N204="ZM  ",J204+K204=0),0,IF(AND(A204="ZSNC",N204="ZL  ",J204&lt;=56,K204&lt;=56),0,IF(AND(A204="    ",N204="ZL  ",J204=150,K204=150),0,1)))</f>
        <v>0</v>
      </c>
      <c r="AN204" s="6">
        <f ca="1">IF(F204="S   ",0,(SUM(AI204:AM204)))</f>
        <v>0</v>
      </c>
      <c r="AP204" s="11">
        <f>IF(AND(N204="ZM  ",H204=0),0,IF(AND(A204="    ",N204="ZL  ",H204=0),0,IF(AND(A204="ZSNC",N204="ZL  ",H204=99.9),0,1)))</f>
        <v>0</v>
      </c>
      <c r="AQ204" s="12">
        <f>IF(AND(N204="ZM  ",L204="          "),0,IF(AND(A204="ZSNC",N204="ZL  ",L204=2),0,IF(AND(A204="    ",N204="ZL  ",L204=1),0,1)))</f>
        <v>1</v>
      </c>
      <c r="AR204" s="12">
        <f>IF(AND(N204="ZM  ",J204+K204=0),0,IF(AND(N204="ZL  ",J204-K204=0),0,1))</f>
        <v>0</v>
      </c>
      <c r="AS204" s="13">
        <f>IF(AND(N204="ZM  ",J204+K204=0),0,IF(AND(A204="ZSNC",N204="ZL  ",J204&lt;=56,K204&lt;=56),0,IF(AND(A204="    ",N204="ZL  ",J204=150,K204=150),0,1)))</f>
        <v>0</v>
      </c>
      <c r="AT204" s="6">
        <f>IF(F204="S   ",0,SUM(AP204:AS204))</f>
        <v>1</v>
      </c>
      <c r="AU204" s="7">
        <f t="shared" ca="1" si="29"/>
        <v>0</v>
      </c>
    </row>
    <row r="205" spans="1:47" x14ac:dyDescent="0.25">
      <c r="A205" s="15" t="s">
        <v>347</v>
      </c>
      <c r="B205" s="15">
        <v>5500008172</v>
      </c>
      <c r="C205" s="15">
        <v>320</v>
      </c>
      <c r="D205" s="17">
        <v>39819</v>
      </c>
      <c r="E205" s="17">
        <v>40627</v>
      </c>
      <c r="F205" s="18" t="s">
        <v>347</v>
      </c>
      <c r="G205" s="15" t="s">
        <v>252</v>
      </c>
      <c r="H205" s="15">
        <v>0</v>
      </c>
      <c r="I205" s="15" t="s">
        <v>254</v>
      </c>
      <c r="J205" s="15">
        <v>150</v>
      </c>
      <c r="K205" s="15">
        <v>150</v>
      </c>
      <c r="L205" s="15">
        <v>2</v>
      </c>
      <c r="M205" s="15">
        <v>2</v>
      </c>
      <c r="N205" s="15" t="s">
        <v>256</v>
      </c>
      <c r="O205" s="15">
        <v>9989</v>
      </c>
      <c r="P205" s="15" t="s">
        <v>27</v>
      </c>
      <c r="Q205" s="15" t="s">
        <v>27</v>
      </c>
      <c r="R205" s="15" t="s">
        <v>32</v>
      </c>
      <c r="S205" s="15" t="s">
        <v>95</v>
      </c>
      <c r="T205" s="15" t="s">
        <v>207</v>
      </c>
      <c r="U205" s="15" t="s">
        <v>229</v>
      </c>
      <c r="V205" s="15">
        <v>31</v>
      </c>
      <c r="W205" s="15" t="s">
        <v>35</v>
      </c>
      <c r="X205" s="15">
        <v>31</v>
      </c>
      <c r="Y205" s="15" t="s">
        <v>35</v>
      </c>
      <c r="Z205" s="15">
        <v>31</v>
      </c>
      <c r="AA205" s="15" t="s">
        <v>35</v>
      </c>
      <c r="AB205" s="15">
        <v>31</v>
      </c>
      <c r="AC205" s="15" t="s">
        <v>35</v>
      </c>
      <c r="AD205" s="15">
        <f>IF(N205="ZM  ",V205-Z205,X205-Z205)</f>
        <v>0</v>
      </c>
      <c r="AE205" s="22">
        <f t="shared" ca="1" si="25"/>
        <v>0</v>
      </c>
      <c r="AF205" s="22">
        <f t="shared" ca="1" si="26"/>
        <v>46</v>
      </c>
      <c r="AG205" s="22">
        <f t="shared" ca="1" si="27"/>
        <v>0</v>
      </c>
      <c r="AH205" s="15" t="str">
        <f t="shared" ca="1" si="28"/>
        <v>ok</v>
      </c>
      <c r="AI205" s="8">
        <f ca="1">IF(AH205="ok",0,IF(AND(AH205="erreur clé ZSNC",A205="ZSNC"),0,1))</f>
        <v>0</v>
      </c>
      <c r="AJ205" s="9">
        <f>IF(AND(A205="ZSNC",N205="ZM  ",H205=0),0,IF(AND(A205="    ",N205="ZM  ",H205=0),0,IF(AND(A205="ZSNC",N205="ZL  ",H205=99.9),0,IF(AND(A205="    ",N205="ZL  ",H205=0),0,1))))</f>
        <v>0</v>
      </c>
      <c r="AK205" s="9">
        <f>IF(AND(A205="ZSNC",N205="ZM  ",L205="          "),0,IF(AND(A205="    ",N205="ZM  ",L205="          "),0,IF(AND(A205="ZSNC",N205="ZL  ",L205=1),0,IF(AND(A205="    ",N205="ZL  ",L205=2),0,1))))</f>
        <v>0</v>
      </c>
      <c r="AL205" s="9">
        <f>IF(AND(N205="ZM  ",J205+K205=0),0,IF(AND(N205="ZL  ",J205-K205=0),0,1))</f>
        <v>0</v>
      </c>
      <c r="AM205" s="10">
        <f>IF(AND(N205="ZM  ",J205+K205=0),0,IF(AND(A205="ZSNC",N205="ZL  ",J205&lt;=56,K205&lt;=56),0,IF(AND(A205="    ",N205="ZL  ",J205=150,K205=150),0,1)))</f>
        <v>0</v>
      </c>
      <c r="AN205" s="6">
        <f ca="1">IF(F205="S   ",0,(SUM(AI205:AM205)))</f>
        <v>0</v>
      </c>
      <c r="AP205" s="11">
        <f>IF(AND(N205="ZM  ",H205=0),0,IF(AND(A205="    ",N205="ZL  ",H205=0),0,IF(AND(A205="ZSNC",N205="ZL  ",H205=99.9),0,1)))</f>
        <v>0</v>
      </c>
      <c r="AQ205" s="12">
        <f>IF(AND(N205="ZM  ",L205="          "),0,IF(AND(A205="ZSNC",N205="ZL  ",L205=2),0,IF(AND(A205="    ",N205="ZL  ",L205=1),0,1)))</f>
        <v>1</v>
      </c>
      <c r="AR205" s="12">
        <f>IF(AND(N205="ZM  ",J205+K205=0),0,IF(AND(N205="ZL  ",J205-K205=0),0,1))</f>
        <v>0</v>
      </c>
      <c r="AS205" s="13">
        <f>IF(AND(N205="ZM  ",J205+K205=0),0,IF(AND(A205="ZSNC",N205="ZL  ",J205&lt;=56,K205&lt;=56),0,IF(AND(A205="    ",N205="ZL  ",J205=150,K205=150),0,1)))</f>
        <v>0</v>
      </c>
      <c r="AT205" s="6">
        <f>IF(F205="S   ",0,SUM(AP205:AS205))</f>
        <v>1</v>
      </c>
      <c r="AU205" s="7">
        <f t="shared" ca="1" si="29"/>
        <v>0</v>
      </c>
    </row>
    <row r="206" spans="1:47" x14ac:dyDescent="0.25">
      <c r="A206" s="15" t="s">
        <v>347</v>
      </c>
      <c r="B206" s="15">
        <v>5500008172</v>
      </c>
      <c r="C206" s="15">
        <v>330</v>
      </c>
      <c r="D206" s="17">
        <v>39819</v>
      </c>
      <c r="E206" s="17">
        <v>40627</v>
      </c>
      <c r="F206" s="18" t="s">
        <v>347</v>
      </c>
      <c r="G206" s="15" t="s">
        <v>247</v>
      </c>
      <c r="H206" s="15">
        <v>0</v>
      </c>
      <c r="I206" s="15" t="s">
        <v>254</v>
      </c>
      <c r="J206" s="15">
        <v>150</v>
      </c>
      <c r="K206" s="15">
        <v>150</v>
      </c>
      <c r="L206" s="15">
        <v>2</v>
      </c>
      <c r="M206" s="15">
        <v>2</v>
      </c>
      <c r="N206" s="15" t="s">
        <v>256</v>
      </c>
      <c r="O206" s="15">
        <v>9989</v>
      </c>
      <c r="P206" s="15" t="s">
        <v>27</v>
      </c>
      <c r="Q206" s="15" t="s">
        <v>27</v>
      </c>
      <c r="R206" s="15" t="s">
        <v>32</v>
      </c>
      <c r="S206" s="15" t="s">
        <v>95</v>
      </c>
      <c r="T206" s="15" t="s">
        <v>207</v>
      </c>
      <c r="U206" s="15" t="s">
        <v>229</v>
      </c>
      <c r="V206" s="15">
        <v>100</v>
      </c>
      <c r="W206" s="15" t="s">
        <v>35</v>
      </c>
      <c r="X206" s="15">
        <v>100</v>
      </c>
      <c r="Y206" s="15" t="s">
        <v>35</v>
      </c>
      <c r="Z206" s="15">
        <v>100</v>
      </c>
      <c r="AA206" s="15" t="s">
        <v>35</v>
      </c>
      <c r="AB206" s="15">
        <v>100</v>
      </c>
      <c r="AC206" s="15" t="s">
        <v>35</v>
      </c>
      <c r="AD206" s="15">
        <f>IF(N206="ZM  ",V206-Z206,X206-Z206)</f>
        <v>0</v>
      </c>
      <c r="AE206" s="22">
        <f t="shared" ca="1" si="25"/>
        <v>0</v>
      </c>
      <c r="AF206" s="22">
        <f t="shared" ca="1" si="26"/>
        <v>46</v>
      </c>
      <c r="AG206" s="22">
        <f t="shared" ca="1" si="27"/>
        <v>0</v>
      </c>
      <c r="AH206" s="15" t="str">
        <f t="shared" ca="1" si="28"/>
        <v>ok</v>
      </c>
      <c r="AI206" s="8">
        <f ca="1">IF(AH206="ok",0,IF(AND(AH206="erreur clé ZSNC",A206="ZSNC"),0,1))</f>
        <v>0</v>
      </c>
      <c r="AJ206" s="9">
        <f>IF(AND(A206="ZSNC",N206="ZM  ",H206=0),0,IF(AND(A206="    ",N206="ZM  ",H206=0),0,IF(AND(A206="ZSNC",N206="ZL  ",H206=99.9),0,IF(AND(A206="    ",N206="ZL  ",H206=0),0,1))))</f>
        <v>0</v>
      </c>
      <c r="AK206" s="9">
        <f>IF(AND(A206="ZSNC",N206="ZM  ",L206="          "),0,IF(AND(A206="    ",N206="ZM  ",L206="          "),0,IF(AND(A206="ZSNC",N206="ZL  ",L206=1),0,IF(AND(A206="    ",N206="ZL  ",L206=2),0,1))))</f>
        <v>0</v>
      </c>
      <c r="AL206" s="9">
        <f>IF(AND(N206="ZM  ",J206+K206=0),0,IF(AND(N206="ZL  ",J206-K206=0),0,1))</f>
        <v>0</v>
      </c>
      <c r="AM206" s="10">
        <f>IF(AND(N206="ZM  ",J206+K206=0),0,IF(AND(A206="ZSNC",N206="ZL  ",J206&lt;=56,K206&lt;=56),0,IF(AND(A206="    ",N206="ZL  ",J206=150,K206=150),0,1)))</f>
        <v>0</v>
      </c>
      <c r="AN206" s="6">
        <f ca="1">IF(F206="S   ",0,(SUM(AI206:AM206)))</f>
        <v>0</v>
      </c>
      <c r="AP206" s="11">
        <f>IF(AND(N206="ZM  ",H206=0),0,IF(AND(A206="    ",N206="ZL  ",H206=0),0,IF(AND(A206="ZSNC",N206="ZL  ",H206=99.9),0,1)))</f>
        <v>0</v>
      </c>
      <c r="AQ206" s="12">
        <f>IF(AND(N206="ZM  ",L206="          "),0,IF(AND(A206="ZSNC",N206="ZL  ",L206=2),0,IF(AND(A206="    ",N206="ZL  ",L206=1),0,1)))</f>
        <v>1</v>
      </c>
      <c r="AR206" s="12">
        <f>IF(AND(N206="ZM  ",J206+K206=0),0,IF(AND(N206="ZL  ",J206-K206=0),0,1))</f>
        <v>0</v>
      </c>
      <c r="AS206" s="13">
        <f>IF(AND(N206="ZM  ",J206+K206=0),0,IF(AND(A206="ZSNC",N206="ZL  ",J206&lt;=56,K206&lt;=56),0,IF(AND(A206="    ",N206="ZL  ",J206=150,K206=150),0,1)))</f>
        <v>0</v>
      </c>
      <c r="AT206" s="6">
        <f>IF(F206="S   ",0,SUM(AP206:AS206))</f>
        <v>1</v>
      </c>
      <c r="AU206" s="7">
        <f t="shared" ca="1" si="29"/>
        <v>0</v>
      </c>
    </row>
    <row r="207" spans="1:47" x14ac:dyDescent="0.25">
      <c r="A207" s="15" t="s">
        <v>347</v>
      </c>
      <c r="B207" s="15">
        <v>5500008172</v>
      </c>
      <c r="C207" s="15">
        <v>340</v>
      </c>
      <c r="D207" s="17">
        <v>39819</v>
      </c>
      <c r="E207" s="17">
        <v>40627</v>
      </c>
      <c r="F207" s="18" t="s">
        <v>347</v>
      </c>
      <c r="G207" s="15" t="s">
        <v>248</v>
      </c>
      <c r="H207" s="15">
        <v>0</v>
      </c>
      <c r="I207" s="15" t="s">
        <v>254</v>
      </c>
      <c r="J207" s="15">
        <v>150</v>
      </c>
      <c r="K207" s="15">
        <v>150</v>
      </c>
      <c r="L207" s="15">
        <v>2</v>
      </c>
      <c r="M207" s="15">
        <v>2</v>
      </c>
      <c r="N207" s="15" t="s">
        <v>256</v>
      </c>
      <c r="O207" s="15">
        <v>9989</v>
      </c>
      <c r="P207" s="15" t="s">
        <v>27</v>
      </c>
      <c r="Q207" s="15" t="s">
        <v>27</v>
      </c>
      <c r="R207" s="15" t="s">
        <v>32</v>
      </c>
      <c r="S207" s="15" t="s">
        <v>95</v>
      </c>
      <c r="T207" s="15" t="s">
        <v>207</v>
      </c>
      <c r="U207" s="15" t="s">
        <v>229</v>
      </c>
      <c r="V207" s="15">
        <v>21</v>
      </c>
      <c r="W207" s="15" t="s">
        <v>35</v>
      </c>
      <c r="X207" s="15">
        <v>21</v>
      </c>
      <c r="Y207" s="15" t="s">
        <v>35</v>
      </c>
      <c r="Z207" s="15">
        <v>21</v>
      </c>
      <c r="AA207" s="15" t="s">
        <v>35</v>
      </c>
      <c r="AB207" s="15">
        <v>21</v>
      </c>
      <c r="AC207" s="15" t="s">
        <v>35</v>
      </c>
      <c r="AD207" s="15">
        <f>IF(N207="ZM  ",V207-Z207,X207-Z207)</f>
        <v>0</v>
      </c>
      <c r="AE207" s="22">
        <f t="shared" ca="1" si="25"/>
        <v>0</v>
      </c>
      <c r="AF207" s="22">
        <f t="shared" ca="1" si="26"/>
        <v>46</v>
      </c>
      <c r="AG207" s="22">
        <f t="shared" ca="1" si="27"/>
        <v>0</v>
      </c>
      <c r="AH207" s="15" t="str">
        <f t="shared" ca="1" si="28"/>
        <v>ok</v>
      </c>
      <c r="AI207" s="8">
        <f ca="1">IF(AH207="ok",0,IF(AND(AH207="erreur clé ZSNC",A207="ZSNC"),0,1))</f>
        <v>0</v>
      </c>
      <c r="AJ207" s="9">
        <f>IF(AND(A207="ZSNC",N207="ZM  ",H207=0),0,IF(AND(A207="    ",N207="ZM  ",H207=0),0,IF(AND(A207="ZSNC",N207="ZL  ",H207=99.9),0,IF(AND(A207="    ",N207="ZL  ",H207=0),0,1))))</f>
        <v>0</v>
      </c>
      <c r="AK207" s="9">
        <f>IF(AND(A207="ZSNC",N207="ZM  ",L207="          "),0,IF(AND(A207="    ",N207="ZM  ",L207="          "),0,IF(AND(A207="ZSNC",N207="ZL  ",L207=1),0,IF(AND(A207="    ",N207="ZL  ",L207=2),0,1))))</f>
        <v>0</v>
      </c>
      <c r="AL207" s="9">
        <f>IF(AND(N207="ZM  ",J207+K207=0),0,IF(AND(N207="ZL  ",J207-K207=0),0,1))</f>
        <v>0</v>
      </c>
      <c r="AM207" s="10">
        <f>IF(AND(N207="ZM  ",J207+K207=0),0,IF(AND(A207="ZSNC",N207="ZL  ",J207&lt;=56,K207&lt;=56),0,IF(AND(A207="    ",N207="ZL  ",J207=150,K207=150),0,1)))</f>
        <v>0</v>
      </c>
      <c r="AN207" s="6">
        <f ca="1">IF(F207="S   ",0,(SUM(AI207:AM207)))</f>
        <v>0</v>
      </c>
      <c r="AP207" s="11">
        <f>IF(AND(N207="ZM  ",H207=0),0,IF(AND(A207="    ",N207="ZL  ",H207=0),0,IF(AND(A207="ZSNC",N207="ZL  ",H207=99.9),0,1)))</f>
        <v>0</v>
      </c>
      <c r="AQ207" s="12">
        <f>IF(AND(N207="ZM  ",L207="          "),0,IF(AND(A207="ZSNC",N207="ZL  ",L207=2),0,IF(AND(A207="    ",N207="ZL  ",L207=1),0,1)))</f>
        <v>1</v>
      </c>
      <c r="AR207" s="12">
        <f>IF(AND(N207="ZM  ",J207+K207=0),0,IF(AND(N207="ZL  ",J207-K207=0),0,1))</f>
        <v>0</v>
      </c>
      <c r="AS207" s="13">
        <f>IF(AND(N207="ZM  ",J207+K207=0),0,IF(AND(A207="ZSNC",N207="ZL  ",J207&lt;=56,K207&lt;=56),0,IF(AND(A207="    ",N207="ZL  ",J207=150,K207=150),0,1)))</f>
        <v>0</v>
      </c>
      <c r="AT207" s="6">
        <f>IF(F207="S   ",0,SUM(AP207:AS207))</f>
        <v>1</v>
      </c>
      <c r="AU207" s="7">
        <f t="shared" ca="1" si="29"/>
        <v>0</v>
      </c>
    </row>
    <row r="208" spans="1:47" x14ac:dyDescent="0.25">
      <c r="A208" s="15" t="s">
        <v>347</v>
      </c>
      <c r="B208" s="15">
        <v>5500008172</v>
      </c>
      <c r="C208" s="15">
        <v>350</v>
      </c>
      <c r="D208" s="17">
        <v>39819</v>
      </c>
      <c r="E208" s="17">
        <v>40627</v>
      </c>
      <c r="F208" s="18" t="s">
        <v>347</v>
      </c>
      <c r="G208" s="15" t="s">
        <v>249</v>
      </c>
      <c r="H208" s="15">
        <v>0</v>
      </c>
      <c r="I208" s="15" t="s">
        <v>254</v>
      </c>
      <c r="J208" s="15">
        <v>150</v>
      </c>
      <c r="K208" s="15">
        <v>150</v>
      </c>
      <c r="L208" s="15">
        <v>2</v>
      </c>
      <c r="M208" s="15">
        <v>2</v>
      </c>
      <c r="N208" s="15" t="s">
        <v>256</v>
      </c>
      <c r="O208" s="15">
        <v>9989</v>
      </c>
      <c r="P208" s="15" t="s">
        <v>27</v>
      </c>
      <c r="Q208" s="15" t="s">
        <v>27</v>
      </c>
      <c r="R208" s="15" t="s">
        <v>32</v>
      </c>
      <c r="S208" s="15" t="s">
        <v>95</v>
      </c>
      <c r="T208" s="15" t="s">
        <v>207</v>
      </c>
      <c r="U208" s="15" t="s">
        <v>229</v>
      </c>
      <c r="V208" s="15">
        <v>14</v>
      </c>
      <c r="W208" s="15" t="s">
        <v>35</v>
      </c>
      <c r="X208" s="15">
        <v>14</v>
      </c>
      <c r="Y208" s="15" t="s">
        <v>35</v>
      </c>
      <c r="Z208" s="15">
        <v>14</v>
      </c>
      <c r="AA208" s="15" t="s">
        <v>35</v>
      </c>
      <c r="AB208" s="15">
        <v>14</v>
      </c>
      <c r="AC208" s="15" t="s">
        <v>35</v>
      </c>
      <c r="AD208" s="15">
        <f>IF(N208="ZM  ",V208-Z208,X208-Z208)</f>
        <v>0</v>
      </c>
      <c r="AE208" s="22">
        <f t="shared" ca="1" si="25"/>
        <v>0</v>
      </c>
      <c r="AF208" s="22">
        <f t="shared" ca="1" si="26"/>
        <v>46</v>
      </c>
      <c r="AG208" s="22">
        <f t="shared" ca="1" si="27"/>
        <v>0</v>
      </c>
      <c r="AH208" s="15" t="str">
        <f t="shared" ca="1" si="28"/>
        <v>ok</v>
      </c>
      <c r="AI208" s="8">
        <f ca="1">IF(AH208="ok",0,IF(AND(AH208="erreur clé ZSNC",A208="ZSNC"),0,1))</f>
        <v>0</v>
      </c>
      <c r="AJ208" s="9">
        <f>IF(AND(A208="ZSNC",N208="ZM  ",H208=0),0,IF(AND(A208="    ",N208="ZM  ",H208=0),0,IF(AND(A208="ZSNC",N208="ZL  ",H208=99.9),0,IF(AND(A208="    ",N208="ZL  ",H208=0),0,1))))</f>
        <v>0</v>
      </c>
      <c r="AK208" s="9">
        <f>IF(AND(A208="ZSNC",N208="ZM  ",L208="          "),0,IF(AND(A208="    ",N208="ZM  ",L208="          "),0,IF(AND(A208="ZSNC",N208="ZL  ",L208=1),0,IF(AND(A208="    ",N208="ZL  ",L208=2),0,1))))</f>
        <v>0</v>
      </c>
      <c r="AL208" s="9">
        <f>IF(AND(N208="ZM  ",J208+K208=0),0,IF(AND(N208="ZL  ",J208-K208=0),0,1))</f>
        <v>0</v>
      </c>
      <c r="AM208" s="10">
        <f>IF(AND(N208="ZM  ",J208+K208=0),0,IF(AND(A208="ZSNC",N208="ZL  ",J208&lt;=56,K208&lt;=56),0,IF(AND(A208="    ",N208="ZL  ",J208=150,K208=150),0,1)))</f>
        <v>0</v>
      </c>
      <c r="AN208" s="6">
        <f ca="1">IF(F208="S   ",0,(SUM(AI208:AM208)))</f>
        <v>0</v>
      </c>
      <c r="AP208" s="11">
        <f>IF(AND(N208="ZM  ",H208=0),0,IF(AND(A208="    ",N208="ZL  ",H208=0),0,IF(AND(A208="ZSNC",N208="ZL  ",H208=99.9),0,1)))</f>
        <v>0</v>
      </c>
      <c r="AQ208" s="12">
        <f>IF(AND(N208="ZM  ",L208="          "),0,IF(AND(A208="ZSNC",N208="ZL  ",L208=2),0,IF(AND(A208="    ",N208="ZL  ",L208=1),0,1)))</f>
        <v>1</v>
      </c>
      <c r="AR208" s="12">
        <f>IF(AND(N208="ZM  ",J208+K208=0),0,IF(AND(N208="ZL  ",J208-K208=0),0,1))</f>
        <v>0</v>
      </c>
      <c r="AS208" s="13">
        <f>IF(AND(N208="ZM  ",J208+K208=0),0,IF(AND(A208="ZSNC",N208="ZL  ",J208&lt;=56,K208&lt;=56),0,IF(AND(A208="    ",N208="ZL  ",J208=150,K208=150),0,1)))</f>
        <v>0</v>
      </c>
      <c r="AT208" s="6">
        <f>IF(F208="S   ",0,SUM(AP208:AS208))</f>
        <v>1</v>
      </c>
      <c r="AU208" s="7">
        <f t="shared" ca="1" si="29"/>
        <v>0</v>
      </c>
    </row>
    <row r="209" spans="1:47" x14ac:dyDescent="0.25">
      <c r="A209" s="15" t="s">
        <v>347</v>
      </c>
      <c r="B209" s="15">
        <v>5500008172</v>
      </c>
      <c r="C209" s="15">
        <v>360</v>
      </c>
      <c r="D209" s="17">
        <v>39819</v>
      </c>
      <c r="E209" s="17">
        <v>40627</v>
      </c>
      <c r="F209" s="18" t="s">
        <v>347</v>
      </c>
      <c r="G209" s="15" t="s">
        <v>250</v>
      </c>
      <c r="H209" s="15">
        <v>0</v>
      </c>
      <c r="I209" s="15" t="s">
        <v>254</v>
      </c>
      <c r="J209" s="15">
        <v>150</v>
      </c>
      <c r="K209" s="15">
        <v>150</v>
      </c>
      <c r="L209" s="15">
        <v>2</v>
      </c>
      <c r="M209" s="15">
        <v>2</v>
      </c>
      <c r="N209" s="15" t="s">
        <v>256</v>
      </c>
      <c r="O209" s="15">
        <v>9989</v>
      </c>
      <c r="P209" s="15" t="s">
        <v>27</v>
      </c>
      <c r="Q209" s="15" t="s">
        <v>27</v>
      </c>
      <c r="R209" s="15" t="s">
        <v>32</v>
      </c>
      <c r="S209" s="15" t="s">
        <v>95</v>
      </c>
      <c r="T209" s="15" t="s">
        <v>207</v>
      </c>
      <c r="U209" s="15" t="s">
        <v>229</v>
      </c>
      <c r="V209" s="15">
        <v>14</v>
      </c>
      <c r="W209" s="15" t="s">
        <v>35</v>
      </c>
      <c r="X209" s="15">
        <v>14</v>
      </c>
      <c r="Y209" s="15" t="s">
        <v>35</v>
      </c>
      <c r="Z209" s="15">
        <v>14</v>
      </c>
      <c r="AA209" s="15" t="s">
        <v>35</v>
      </c>
      <c r="AB209" s="15">
        <v>14</v>
      </c>
      <c r="AC209" s="15" t="s">
        <v>35</v>
      </c>
      <c r="AD209" s="15">
        <f>IF(N209="ZM  ",V209-Z209,X209-Z209)</f>
        <v>0</v>
      </c>
      <c r="AE209" s="22">
        <f t="shared" ca="1" si="25"/>
        <v>0</v>
      </c>
      <c r="AF209" s="22">
        <f t="shared" ca="1" si="26"/>
        <v>46</v>
      </c>
      <c r="AG209" s="22">
        <f t="shared" ca="1" si="27"/>
        <v>0</v>
      </c>
      <c r="AH209" s="15" t="str">
        <f t="shared" ca="1" si="28"/>
        <v>ok</v>
      </c>
      <c r="AI209" s="8">
        <f ca="1">IF(AH209="ok",0,IF(AND(AH209="erreur clé ZSNC",A209="ZSNC"),0,1))</f>
        <v>0</v>
      </c>
      <c r="AJ209" s="9">
        <f>IF(AND(A209="ZSNC",N209="ZM  ",H209=0),0,IF(AND(A209="    ",N209="ZM  ",H209=0),0,IF(AND(A209="ZSNC",N209="ZL  ",H209=99.9),0,IF(AND(A209="    ",N209="ZL  ",H209=0),0,1))))</f>
        <v>0</v>
      </c>
      <c r="AK209" s="9">
        <f>IF(AND(A209="ZSNC",N209="ZM  ",L209="          "),0,IF(AND(A209="    ",N209="ZM  ",L209="          "),0,IF(AND(A209="ZSNC",N209="ZL  ",L209=1),0,IF(AND(A209="    ",N209="ZL  ",L209=2),0,1))))</f>
        <v>0</v>
      </c>
      <c r="AL209" s="9">
        <f>IF(AND(N209="ZM  ",J209+K209=0),0,IF(AND(N209="ZL  ",J209-K209=0),0,1))</f>
        <v>0</v>
      </c>
      <c r="AM209" s="10">
        <f>IF(AND(N209="ZM  ",J209+K209=0),0,IF(AND(A209="ZSNC",N209="ZL  ",J209&lt;=56,K209&lt;=56),0,IF(AND(A209="    ",N209="ZL  ",J209=150,K209=150),0,1)))</f>
        <v>0</v>
      </c>
      <c r="AN209" s="6">
        <f ca="1">IF(F209="S   ",0,(SUM(AI209:AM209)))</f>
        <v>0</v>
      </c>
      <c r="AP209" s="11">
        <f>IF(AND(N209="ZM  ",H209=0),0,IF(AND(A209="    ",N209="ZL  ",H209=0),0,IF(AND(A209="ZSNC",N209="ZL  ",H209=99.9),0,1)))</f>
        <v>0</v>
      </c>
      <c r="AQ209" s="12">
        <f>IF(AND(N209="ZM  ",L209="          "),0,IF(AND(A209="ZSNC",N209="ZL  ",L209=2),0,IF(AND(A209="    ",N209="ZL  ",L209=1),0,1)))</f>
        <v>1</v>
      </c>
      <c r="AR209" s="12">
        <f>IF(AND(N209="ZM  ",J209+K209=0),0,IF(AND(N209="ZL  ",J209-K209=0),0,1))</f>
        <v>0</v>
      </c>
      <c r="AS209" s="13">
        <f>IF(AND(N209="ZM  ",J209+K209=0),0,IF(AND(A209="ZSNC",N209="ZL  ",J209&lt;=56,K209&lt;=56),0,IF(AND(A209="    ",N209="ZL  ",J209=150,K209=150),0,1)))</f>
        <v>0</v>
      </c>
      <c r="AT209" s="6">
        <f>IF(F209="S   ",0,SUM(AP209:AS209))</f>
        <v>1</v>
      </c>
      <c r="AU209" s="7">
        <f t="shared" ca="1" si="29"/>
        <v>0</v>
      </c>
    </row>
    <row r="210" spans="1:47" x14ac:dyDescent="0.25">
      <c r="A210" s="15" t="s">
        <v>347</v>
      </c>
      <c r="B210" s="15">
        <v>5500008172</v>
      </c>
      <c r="C210" s="15">
        <v>370</v>
      </c>
      <c r="D210" s="17">
        <v>39819</v>
      </c>
      <c r="E210" s="17">
        <v>40627</v>
      </c>
      <c r="F210" s="18" t="s">
        <v>347</v>
      </c>
      <c r="G210" s="15" t="s">
        <v>251</v>
      </c>
      <c r="H210" s="15">
        <v>0</v>
      </c>
      <c r="I210" s="15" t="s">
        <v>254</v>
      </c>
      <c r="J210" s="15">
        <v>150</v>
      </c>
      <c r="K210" s="15">
        <v>150</v>
      </c>
      <c r="L210" s="15">
        <v>2</v>
      </c>
      <c r="M210" s="15">
        <v>2</v>
      </c>
      <c r="N210" s="15" t="s">
        <v>256</v>
      </c>
      <c r="O210" s="15">
        <v>9989</v>
      </c>
      <c r="P210" s="15" t="s">
        <v>27</v>
      </c>
      <c r="Q210" s="15" t="s">
        <v>27</v>
      </c>
      <c r="R210" s="15" t="s">
        <v>32</v>
      </c>
      <c r="S210" s="15" t="s">
        <v>95</v>
      </c>
      <c r="T210" s="15" t="s">
        <v>207</v>
      </c>
      <c r="U210" s="15" t="s">
        <v>229</v>
      </c>
      <c r="V210" s="15">
        <v>21</v>
      </c>
      <c r="W210" s="15" t="s">
        <v>35</v>
      </c>
      <c r="X210" s="15">
        <v>21</v>
      </c>
      <c r="Y210" s="15" t="s">
        <v>35</v>
      </c>
      <c r="Z210" s="15">
        <v>21</v>
      </c>
      <c r="AA210" s="15" t="s">
        <v>35</v>
      </c>
      <c r="AB210" s="15">
        <v>21</v>
      </c>
      <c r="AC210" s="15" t="s">
        <v>35</v>
      </c>
      <c r="AD210" s="15">
        <f>IF(N210="ZM  ",V210-Z210,X210-Z210)</f>
        <v>0</v>
      </c>
      <c r="AE210" s="22">
        <f t="shared" ca="1" si="25"/>
        <v>0</v>
      </c>
      <c r="AF210" s="22">
        <f t="shared" ca="1" si="26"/>
        <v>46</v>
      </c>
      <c r="AG210" s="22">
        <f t="shared" ca="1" si="27"/>
        <v>0</v>
      </c>
      <c r="AH210" s="15" t="str">
        <f t="shared" ca="1" si="28"/>
        <v>ok</v>
      </c>
      <c r="AI210" s="8">
        <f ca="1">IF(AH210="ok",0,IF(AND(AH210="erreur clé ZSNC",A210="ZSNC"),0,1))</f>
        <v>0</v>
      </c>
      <c r="AJ210" s="9">
        <f>IF(AND(A210="ZSNC",N210="ZM  ",H210=0),0,IF(AND(A210="    ",N210="ZM  ",H210=0),0,IF(AND(A210="ZSNC",N210="ZL  ",H210=99.9),0,IF(AND(A210="    ",N210="ZL  ",H210=0),0,1))))</f>
        <v>0</v>
      </c>
      <c r="AK210" s="9">
        <f>IF(AND(A210="ZSNC",N210="ZM  ",L210="          "),0,IF(AND(A210="    ",N210="ZM  ",L210="          "),0,IF(AND(A210="ZSNC",N210="ZL  ",L210=1),0,IF(AND(A210="    ",N210="ZL  ",L210=2),0,1))))</f>
        <v>0</v>
      </c>
      <c r="AL210" s="9">
        <f>IF(AND(N210="ZM  ",J210+K210=0),0,IF(AND(N210="ZL  ",J210-K210=0),0,1))</f>
        <v>0</v>
      </c>
      <c r="AM210" s="10">
        <f>IF(AND(N210="ZM  ",J210+K210=0),0,IF(AND(A210="ZSNC",N210="ZL  ",J210&lt;=56,K210&lt;=56),0,IF(AND(A210="    ",N210="ZL  ",J210=150,K210=150),0,1)))</f>
        <v>0</v>
      </c>
      <c r="AN210" s="6">
        <f ca="1">IF(F210="S   ",0,(SUM(AI210:AM210)))</f>
        <v>0</v>
      </c>
      <c r="AP210" s="11">
        <f>IF(AND(N210="ZM  ",H210=0),0,IF(AND(A210="    ",N210="ZL  ",H210=0),0,IF(AND(A210="ZSNC",N210="ZL  ",H210=99.9),0,1)))</f>
        <v>0</v>
      </c>
      <c r="AQ210" s="12">
        <f>IF(AND(N210="ZM  ",L210="          "),0,IF(AND(A210="ZSNC",N210="ZL  ",L210=2),0,IF(AND(A210="    ",N210="ZL  ",L210=1),0,1)))</f>
        <v>1</v>
      </c>
      <c r="AR210" s="12">
        <f>IF(AND(N210="ZM  ",J210+K210=0),0,IF(AND(N210="ZL  ",J210-K210=0),0,1))</f>
        <v>0</v>
      </c>
      <c r="AS210" s="13">
        <f>IF(AND(N210="ZM  ",J210+K210=0),0,IF(AND(A210="ZSNC",N210="ZL  ",J210&lt;=56,K210&lt;=56),0,IF(AND(A210="    ",N210="ZL  ",J210=150,K210=150),0,1)))</f>
        <v>0</v>
      </c>
      <c r="AT210" s="6">
        <f>IF(F210="S   ",0,SUM(AP210:AS210))</f>
        <v>1</v>
      </c>
      <c r="AU210" s="7">
        <f t="shared" ca="1" si="29"/>
        <v>0</v>
      </c>
    </row>
    <row r="211" spans="1:47" x14ac:dyDescent="0.25">
      <c r="A211" s="15" t="s">
        <v>347</v>
      </c>
      <c r="B211" s="15">
        <v>5500008172</v>
      </c>
      <c r="C211" s="15">
        <v>380</v>
      </c>
      <c r="D211" s="17">
        <v>39819</v>
      </c>
      <c r="E211" s="17">
        <v>40106</v>
      </c>
      <c r="F211" s="18" t="s">
        <v>348</v>
      </c>
      <c r="G211" s="15" t="s">
        <v>279</v>
      </c>
      <c r="H211" s="15">
        <v>0</v>
      </c>
      <c r="I211" s="15" t="s">
        <v>259</v>
      </c>
      <c r="J211" s="15">
        <v>150</v>
      </c>
      <c r="K211" s="15">
        <v>150</v>
      </c>
      <c r="L211" s="15">
        <v>2</v>
      </c>
      <c r="M211" s="15">
        <v>2</v>
      </c>
      <c r="N211" s="15" t="s">
        <v>256</v>
      </c>
      <c r="O211" s="15">
        <v>9989</v>
      </c>
      <c r="P211" s="15" t="s">
        <v>27</v>
      </c>
      <c r="Q211" s="15" t="s">
        <v>27</v>
      </c>
      <c r="R211" s="15" t="s">
        <v>32</v>
      </c>
      <c r="S211" s="15" t="s">
        <v>95</v>
      </c>
      <c r="T211" s="15" t="s">
        <v>207</v>
      </c>
      <c r="U211" s="15" t="s">
        <v>237</v>
      </c>
      <c r="V211" s="15">
        <v>20</v>
      </c>
      <c r="W211" s="15" t="s">
        <v>35</v>
      </c>
      <c r="X211" s="15">
        <v>20</v>
      </c>
      <c r="Y211" s="15" t="s">
        <v>35</v>
      </c>
      <c r="Z211" s="15">
        <v>20</v>
      </c>
      <c r="AA211" s="15" t="s">
        <v>35</v>
      </c>
      <c r="AB211" s="15">
        <v>20</v>
      </c>
      <c r="AC211" s="15" t="s">
        <v>35</v>
      </c>
      <c r="AD211" s="15">
        <f>IF(N211="ZM  ",V211-Z211,X211-Z211)</f>
        <v>0</v>
      </c>
      <c r="AE211" s="22">
        <f t="shared" ca="1" si="25"/>
        <v>0</v>
      </c>
      <c r="AF211" s="22">
        <f t="shared" ca="1" si="26"/>
        <v>46</v>
      </c>
      <c r="AG211" s="22">
        <f t="shared" ca="1" si="27"/>
        <v>0</v>
      </c>
      <c r="AH211" s="15" t="str">
        <f t="shared" ca="1" si="28"/>
        <v>ok</v>
      </c>
      <c r="AI211" s="8">
        <f ca="1">IF(AH211="ok",0,IF(AND(AH211="erreur clé ZSNC",A211="ZSNC"),0,1))</f>
        <v>0</v>
      </c>
      <c r="AJ211" s="9">
        <f>IF(AND(A211="ZSNC",N211="ZM  ",H211=0),0,IF(AND(A211="    ",N211="ZM  ",H211=0),0,IF(AND(A211="ZSNC",N211="ZL  ",H211=99.9),0,IF(AND(A211="    ",N211="ZL  ",H211=0),0,1))))</f>
        <v>0</v>
      </c>
      <c r="AK211" s="9">
        <f>IF(AND(A211="ZSNC",N211="ZM  ",L211="          "),0,IF(AND(A211="    ",N211="ZM  ",L211="          "),0,IF(AND(A211="ZSNC",N211="ZL  ",L211=1),0,IF(AND(A211="    ",N211="ZL  ",L211=2),0,1))))</f>
        <v>0</v>
      </c>
      <c r="AL211" s="9">
        <f>IF(AND(N211="ZM  ",J211+K211=0),0,IF(AND(N211="ZL  ",J211-K211=0),0,1))</f>
        <v>0</v>
      </c>
      <c r="AM211" s="10">
        <f>IF(AND(N211="ZM  ",J211+K211=0),0,IF(AND(A211="ZSNC",N211="ZL  ",J211&lt;=56,K211&lt;=56),0,IF(AND(A211="    ",N211="ZL  ",J211=150,K211=150),0,1)))</f>
        <v>0</v>
      </c>
      <c r="AN211" s="6">
        <f>IF(F211="S   ",0,(SUM(AI211:AM211)))</f>
        <v>0</v>
      </c>
      <c r="AP211" s="11">
        <f>IF(AND(N211="ZM  ",H211=0),0,IF(AND(A211="    ",N211="ZL  ",H211=0),0,IF(AND(A211="ZSNC",N211="ZL  ",H211=99.9),0,1)))</f>
        <v>0</v>
      </c>
      <c r="AQ211" s="12">
        <f>IF(AND(N211="ZM  ",L211="          "),0,IF(AND(A211="ZSNC",N211="ZL  ",L211=2),0,IF(AND(A211="    ",N211="ZL  ",L211=1),0,1)))</f>
        <v>1</v>
      </c>
      <c r="AR211" s="12">
        <f>IF(AND(N211="ZM  ",J211+K211=0),0,IF(AND(N211="ZL  ",J211-K211=0),0,1))</f>
        <v>0</v>
      </c>
      <c r="AS211" s="13">
        <f>IF(AND(N211="ZM  ",J211+K211=0),0,IF(AND(A211="ZSNC",N211="ZL  ",J211&lt;=56,K211&lt;=56),0,IF(AND(A211="    ",N211="ZL  ",J211=150,K211=150),0,1)))</f>
        <v>0</v>
      </c>
      <c r="AT211" s="6">
        <f>IF(F211="S   ",0,SUM(AP211:AS211))</f>
        <v>0</v>
      </c>
      <c r="AU211" s="7">
        <f t="shared" ca="1" si="29"/>
        <v>0</v>
      </c>
    </row>
    <row r="212" spans="1:47" x14ac:dyDescent="0.25">
      <c r="A212" s="15" t="s">
        <v>347</v>
      </c>
      <c r="B212" s="15">
        <v>5500008172</v>
      </c>
      <c r="C212" s="15">
        <v>390</v>
      </c>
      <c r="D212" s="17">
        <v>39819</v>
      </c>
      <c r="E212" s="17">
        <v>40254</v>
      </c>
      <c r="F212" s="18" t="s">
        <v>348</v>
      </c>
      <c r="G212" s="15" t="s">
        <v>280</v>
      </c>
      <c r="H212" s="15">
        <v>0</v>
      </c>
      <c r="I212" s="15" t="s">
        <v>281</v>
      </c>
      <c r="J212" s="15">
        <v>150</v>
      </c>
      <c r="K212" s="15">
        <v>150</v>
      </c>
      <c r="L212" s="15">
        <v>2</v>
      </c>
      <c r="M212" s="15">
        <v>2</v>
      </c>
      <c r="N212" s="15" t="s">
        <v>256</v>
      </c>
      <c r="O212" s="15">
        <v>9989</v>
      </c>
      <c r="P212" s="15" t="s">
        <v>27</v>
      </c>
      <c r="Q212" s="15" t="s">
        <v>27</v>
      </c>
      <c r="R212" s="15" t="s">
        <v>32</v>
      </c>
      <c r="S212" s="15" t="s">
        <v>95</v>
      </c>
      <c r="T212" s="15" t="s">
        <v>207</v>
      </c>
      <c r="U212" s="15" t="s">
        <v>231</v>
      </c>
      <c r="V212" s="15">
        <v>14</v>
      </c>
      <c r="W212" s="15" t="s">
        <v>35</v>
      </c>
      <c r="X212" s="15">
        <v>14</v>
      </c>
      <c r="Y212" s="15" t="s">
        <v>35</v>
      </c>
      <c r="Z212" s="15">
        <v>14</v>
      </c>
      <c r="AA212" s="15" t="s">
        <v>35</v>
      </c>
      <c r="AB212" s="15">
        <v>14</v>
      </c>
      <c r="AC212" s="15" t="s">
        <v>35</v>
      </c>
      <c r="AD212" s="15">
        <f>IF(N212="ZM  ",V212-Z212,X212-Z212)</f>
        <v>0</v>
      </c>
      <c r="AE212" s="22">
        <f t="shared" ca="1" si="25"/>
        <v>0</v>
      </c>
      <c r="AF212" s="22">
        <f t="shared" ca="1" si="26"/>
        <v>46</v>
      </c>
      <c r="AG212" s="22">
        <f t="shared" ca="1" si="27"/>
        <v>0</v>
      </c>
      <c r="AH212" s="15" t="str">
        <f t="shared" ca="1" si="28"/>
        <v>ok</v>
      </c>
      <c r="AI212" s="8">
        <f ca="1">IF(AH212="ok",0,IF(AND(AH212="erreur clé ZSNC",A212="ZSNC"),0,1))</f>
        <v>0</v>
      </c>
      <c r="AJ212" s="9">
        <f>IF(AND(A212="ZSNC",N212="ZM  ",H212=0),0,IF(AND(A212="    ",N212="ZM  ",H212=0),0,IF(AND(A212="ZSNC",N212="ZL  ",H212=99.9),0,IF(AND(A212="    ",N212="ZL  ",H212=0),0,1))))</f>
        <v>0</v>
      </c>
      <c r="AK212" s="9">
        <f>IF(AND(A212="ZSNC",N212="ZM  ",L212="          "),0,IF(AND(A212="    ",N212="ZM  ",L212="          "),0,IF(AND(A212="ZSNC",N212="ZL  ",L212=1),0,IF(AND(A212="    ",N212="ZL  ",L212=2),0,1))))</f>
        <v>0</v>
      </c>
      <c r="AL212" s="9">
        <f>IF(AND(N212="ZM  ",J212+K212=0),0,IF(AND(N212="ZL  ",J212-K212=0),0,1))</f>
        <v>0</v>
      </c>
      <c r="AM212" s="10">
        <f>IF(AND(N212="ZM  ",J212+K212=0),0,IF(AND(A212="ZSNC",N212="ZL  ",J212&lt;=56,K212&lt;=56),0,IF(AND(A212="    ",N212="ZL  ",J212=150,K212=150),0,1)))</f>
        <v>0</v>
      </c>
      <c r="AN212" s="6">
        <f>IF(F212="S   ",0,(SUM(AI212:AM212)))</f>
        <v>0</v>
      </c>
      <c r="AP212" s="11">
        <f>IF(AND(N212="ZM  ",H212=0),0,IF(AND(A212="    ",N212="ZL  ",H212=0),0,IF(AND(A212="ZSNC",N212="ZL  ",H212=99.9),0,1)))</f>
        <v>0</v>
      </c>
      <c r="AQ212" s="12">
        <f>IF(AND(N212="ZM  ",L212="          "),0,IF(AND(A212="ZSNC",N212="ZL  ",L212=2),0,IF(AND(A212="    ",N212="ZL  ",L212=1),0,1)))</f>
        <v>1</v>
      </c>
      <c r="AR212" s="12">
        <f>IF(AND(N212="ZM  ",J212+K212=0),0,IF(AND(N212="ZL  ",J212-K212=0),0,1))</f>
        <v>0</v>
      </c>
      <c r="AS212" s="13">
        <f>IF(AND(N212="ZM  ",J212+K212=0),0,IF(AND(A212="ZSNC",N212="ZL  ",J212&lt;=56,K212&lt;=56),0,IF(AND(A212="    ",N212="ZL  ",J212=150,K212=150),0,1)))</f>
        <v>0</v>
      </c>
      <c r="AT212" s="6">
        <f>IF(F212="S   ",0,SUM(AP212:AS212))</f>
        <v>0</v>
      </c>
      <c r="AU212" s="7">
        <f t="shared" ca="1" si="29"/>
        <v>0</v>
      </c>
    </row>
    <row r="213" spans="1:47" x14ac:dyDescent="0.25">
      <c r="A213" s="15" t="s">
        <v>347</v>
      </c>
      <c r="B213" s="15">
        <v>5500008172</v>
      </c>
      <c r="C213" s="15">
        <v>400</v>
      </c>
      <c r="D213" s="17">
        <v>39819</v>
      </c>
      <c r="E213" s="17">
        <v>40106</v>
      </c>
      <c r="F213" s="18" t="s">
        <v>348</v>
      </c>
      <c r="G213" s="15" t="s">
        <v>282</v>
      </c>
      <c r="H213" s="15">
        <v>0</v>
      </c>
      <c r="I213" s="15" t="s">
        <v>259</v>
      </c>
      <c r="J213" s="15">
        <v>150</v>
      </c>
      <c r="K213" s="15">
        <v>150</v>
      </c>
      <c r="L213" s="15">
        <v>2</v>
      </c>
      <c r="M213" s="15">
        <v>2</v>
      </c>
      <c r="N213" s="15" t="s">
        <v>256</v>
      </c>
      <c r="O213" s="15">
        <v>9989</v>
      </c>
      <c r="P213" s="15" t="s">
        <v>27</v>
      </c>
      <c r="Q213" s="15" t="s">
        <v>27</v>
      </c>
      <c r="R213" s="15" t="s">
        <v>32</v>
      </c>
      <c r="S213" s="15" t="s">
        <v>95</v>
      </c>
      <c r="T213" s="15" t="s">
        <v>207</v>
      </c>
      <c r="U213" s="15" t="s">
        <v>237</v>
      </c>
      <c r="V213" s="15">
        <v>6</v>
      </c>
      <c r="W213" s="15" t="s">
        <v>35</v>
      </c>
      <c r="X213" s="15">
        <v>6</v>
      </c>
      <c r="Y213" s="15" t="s">
        <v>35</v>
      </c>
      <c r="Z213" s="15">
        <v>6</v>
      </c>
      <c r="AA213" s="15" t="s">
        <v>35</v>
      </c>
      <c r="AB213" s="15">
        <v>6</v>
      </c>
      <c r="AC213" s="15" t="s">
        <v>35</v>
      </c>
      <c r="AD213" s="15">
        <f>IF(N213="ZM  ",V213-Z213,X213-Z213)</f>
        <v>0</v>
      </c>
      <c r="AE213" s="22">
        <f t="shared" ca="1" si="25"/>
        <v>0</v>
      </c>
      <c r="AF213" s="22">
        <f t="shared" ca="1" si="26"/>
        <v>46</v>
      </c>
      <c r="AG213" s="22">
        <f t="shared" ca="1" si="27"/>
        <v>0</v>
      </c>
      <c r="AH213" s="15" t="str">
        <f t="shared" ca="1" si="28"/>
        <v>ok</v>
      </c>
      <c r="AI213" s="8">
        <f ca="1">IF(AH213="ok",0,IF(AND(AH213="erreur clé ZSNC",A213="ZSNC"),0,1))</f>
        <v>0</v>
      </c>
      <c r="AJ213" s="9">
        <f>IF(AND(A213="ZSNC",N213="ZM  ",H213=0),0,IF(AND(A213="    ",N213="ZM  ",H213=0),0,IF(AND(A213="ZSNC",N213="ZL  ",H213=99.9),0,IF(AND(A213="    ",N213="ZL  ",H213=0),0,1))))</f>
        <v>0</v>
      </c>
      <c r="AK213" s="9">
        <f>IF(AND(A213="ZSNC",N213="ZM  ",L213="          "),0,IF(AND(A213="    ",N213="ZM  ",L213="          "),0,IF(AND(A213="ZSNC",N213="ZL  ",L213=1),0,IF(AND(A213="    ",N213="ZL  ",L213=2),0,1))))</f>
        <v>0</v>
      </c>
      <c r="AL213" s="9">
        <f>IF(AND(N213="ZM  ",J213+K213=0),0,IF(AND(N213="ZL  ",J213-K213=0),0,1))</f>
        <v>0</v>
      </c>
      <c r="AM213" s="10">
        <f>IF(AND(N213="ZM  ",J213+K213=0),0,IF(AND(A213="ZSNC",N213="ZL  ",J213&lt;=56,K213&lt;=56),0,IF(AND(A213="    ",N213="ZL  ",J213=150,K213=150),0,1)))</f>
        <v>0</v>
      </c>
      <c r="AN213" s="6">
        <f>IF(F213="S   ",0,(SUM(AI213:AM213)))</f>
        <v>0</v>
      </c>
      <c r="AP213" s="11">
        <f>IF(AND(N213="ZM  ",H213=0),0,IF(AND(A213="    ",N213="ZL  ",H213=0),0,IF(AND(A213="ZSNC",N213="ZL  ",H213=99.9),0,1)))</f>
        <v>0</v>
      </c>
      <c r="AQ213" s="12">
        <f>IF(AND(N213="ZM  ",L213="          "),0,IF(AND(A213="ZSNC",N213="ZL  ",L213=2),0,IF(AND(A213="    ",N213="ZL  ",L213=1),0,1)))</f>
        <v>1</v>
      </c>
      <c r="AR213" s="12">
        <f>IF(AND(N213="ZM  ",J213+K213=0),0,IF(AND(N213="ZL  ",J213-K213=0),0,1))</f>
        <v>0</v>
      </c>
      <c r="AS213" s="13">
        <f>IF(AND(N213="ZM  ",J213+K213=0),0,IF(AND(A213="ZSNC",N213="ZL  ",J213&lt;=56,K213&lt;=56),0,IF(AND(A213="    ",N213="ZL  ",J213=150,K213=150),0,1)))</f>
        <v>0</v>
      </c>
      <c r="AT213" s="6">
        <f>IF(F213="S   ",0,SUM(AP213:AS213))</f>
        <v>0</v>
      </c>
      <c r="AU213" s="7">
        <f t="shared" ca="1" si="29"/>
        <v>0</v>
      </c>
    </row>
    <row r="214" spans="1:47" x14ac:dyDescent="0.25">
      <c r="A214" s="15" t="s">
        <v>347</v>
      </c>
      <c r="B214" s="15">
        <v>5500008172</v>
      </c>
      <c r="C214" s="15">
        <v>410</v>
      </c>
      <c r="D214" s="17">
        <v>39819</v>
      </c>
      <c r="E214" s="17">
        <v>40627</v>
      </c>
      <c r="F214" s="18" t="s">
        <v>347</v>
      </c>
      <c r="G214" s="15" t="s">
        <v>283</v>
      </c>
      <c r="H214" s="15">
        <v>0</v>
      </c>
      <c r="I214" s="15" t="s">
        <v>254</v>
      </c>
      <c r="J214" s="15">
        <v>150</v>
      </c>
      <c r="K214" s="15">
        <v>150</v>
      </c>
      <c r="L214" s="15">
        <v>2</v>
      </c>
      <c r="M214" s="15">
        <v>2</v>
      </c>
      <c r="N214" s="15" t="s">
        <v>256</v>
      </c>
      <c r="O214" s="15">
        <v>9989</v>
      </c>
      <c r="P214" s="15" t="s">
        <v>27</v>
      </c>
      <c r="Q214" s="15" t="s">
        <v>27</v>
      </c>
      <c r="R214" s="15" t="s">
        <v>32</v>
      </c>
      <c r="S214" s="15">
        <v>240068</v>
      </c>
      <c r="T214" s="15" t="s">
        <v>207</v>
      </c>
      <c r="U214" s="15" t="s">
        <v>217</v>
      </c>
      <c r="V214" s="15">
        <v>8</v>
      </c>
      <c r="W214" s="15" t="s">
        <v>35</v>
      </c>
      <c r="X214" s="15">
        <v>8</v>
      </c>
      <c r="Y214" s="15" t="s">
        <v>35</v>
      </c>
      <c r="Z214" s="15">
        <v>8</v>
      </c>
      <c r="AA214" s="15" t="s">
        <v>35</v>
      </c>
      <c r="AB214" s="15">
        <v>8</v>
      </c>
      <c r="AC214" s="15" t="s">
        <v>35</v>
      </c>
      <c r="AD214" s="15">
        <f>IF(N214="ZM  ",V214-Z214,X214-Z214)</f>
        <v>0</v>
      </c>
      <c r="AE214" s="22">
        <f t="shared" ca="1" si="25"/>
        <v>0</v>
      </c>
      <c r="AF214" s="22">
        <f t="shared" ca="1" si="26"/>
        <v>46</v>
      </c>
      <c r="AG214" s="22">
        <f t="shared" ca="1" si="27"/>
        <v>0</v>
      </c>
      <c r="AH214" s="15" t="str">
        <f t="shared" ca="1" si="28"/>
        <v>ok</v>
      </c>
      <c r="AI214" s="8">
        <f ca="1">IF(AH214="ok",0,IF(AND(AH214="erreur clé ZSNC",A214="ZSNC"),0,1))</f>
        <v>0</v>
      </c>
      <c r="AJ214" s="9">
        <f>IF(AND(A214="ZSNC",N214="ZM  ",H214=0),0,IF(AND(A214="    ",N214="ZM  ",H214=0),0,IF(AND(A214="ZSNC",N214="ZL  ",H214=99.9),0,IF(AND(A214="    ",N214="ZL  ",H214=0),0,1))))</f>
        <v>0</v>
      </c>
      <c r="AK214" s="9">
        <f>IF(AND(A214="ZSNC",N214="ZM  ",L214="          "),0,IF(AND(A214="    ",N214="ZM  ",L214="          "),0,IF(AND(A214="ZSNC",N214="ZL  ",L214=1),0,IF(AND(A214="    ",N214="ZL  ",L214=2),0,1))))</f>
        <v>0</v>
      </c>
      <c r="AL214" s="9">
        <f>IF(AND(N214="ZM  ",J214+K214=0),0,IF(AND(N214="ZL  ",J214-K214=0),0,1))</f>
        <v>0</v>
      </c>
      <c r="AM214" s="10">
        <f>IF(AND(N214="ZM  ",J214+K214=0),0,IF(AND(A214="ZSNC",N214="ZL  ",J214&lt;=56,K214&lt;=56),0,IF(AND(A214="    ",N214="ZL  ",J214=150,K214=150),0,1)))</f>
        <v>0</v>
      </c>
      <c r="AN214" s="6">
        <f ca="1">IF(F214="S   ",0,(SUM(AI214:AM214)))</f>
        <v>0</v>
      </c>
      <c r="AP214" s="11">
        <f>IF(AND(N214="ZM  ",H214=0),0,IF(AND(A214="    ",N214="ZL  ",H214=0),0,IF(AND(A214="ZSNC",N214="ZL  ",H214=99.9),0,1)))</f>
        <v>0</v>
      </c>
      <c r="AQ214" s="12">
        <f>IF(AND(N214="ZM  ",L214="          "),0,IF(AND(A214="ZSNC",N214="ZL  ",L214=2),0,IF(AND(A214="    ",N214="ZL  ",L214=1),0,1)))</f>
        <v>1</v>
      </c>
      <c r="AR214" s="12">
        <f>IF(AND(N214="ZM  ",J214+K214=0),0,IF(AND(N214="ZL  ",J214-K214=0),0,1))</f>
        <v>0</v>
      </c>
      <c r="AS214" s="13">
        <f>IF(AND(N214="ZM  ",J214+K214=0),0,IF(AND(A214="ZSNC",N214="ZL  ",J214&lt;=56,K214&lt;=56),0,IF(AND(A214="    ",N214="ZL  ",J214=150,K214=150),0,1)))</f>
        <v>0</v>
      </c>
      <c r="AT214" s="6">
        <f>IF(F214="S   ",0,SUM(AP214:AS214))</f>
        <v>1</v>
      </c>
      <c r="AU214" s="7">
        <f t="shared" ca="1" si="29"/>
        <v>0</v>
      </c>
    </row>
    <row r="215" spans="1:47" x14ac:dyDescent="0.25">
      <c r="A215" s="15" t="s">
        <v>347</v>
      </c>
      <c r="B215" s="15">
        <v>5500008172</v>
      </c>
      <c r="C215" s="15">
        <v>420</v>
      </c>
      <c r="D215" s="17">
        <v>39819</v>
      </c>
      <c r="E215" s="17">
        <v>40627</v>
      </c>
      <c r="F215" s="18" t="s">
        <v>347</v>
      </c>
      <c r="G215" s="15" t="s">
        <v>284</v>
      </c>
      <c r="H215" s="15">
        <v>0</v>
      </c>
      <c r="I215" s="15" t="s">
        <v>254</v>
      </c>
      <c r="J215" s="15">
        <v>150</v>
      </c>
      <c r="K215" s="15">
        <v>150</v>
      </c>
      <c r="L215" s="15">
        <v>2</v>
      </c>
      <c r="M215" s="15">
        <v>2</v>
      </c>
      <c r="N215" s="15" t="s">
        <v>256</v>
      </c>
      <c r="O215" s="15">
        <v>9989</v>
      </c>
      <c r="P215" s="15" t="s">
        <v>27</v>
      </c>
      <c r="Q215" s="15" t="s">
        <v>27</v>
      </c>
      <c r="R215" s="15" t="s">
        <v>32</v>
      </c>
      <c r="S215" s="15" t="s">
        <v>95</v>
      </c>
      <c r="T215" s="15" t="s">
        <v>207</v>
      </c>
      <c r="U215" s="15" t="s">
        <v>253</v>
      </c>
      <c r="V215" s="15">
        <v>8</v>
      </c>
      <c r="W215" s="15" t="s">
        <v>35</v>
      </c>
      <c r="X215" s="15">
        <v>8</v>
      </c>
      <c r="Y215" s="15" t="s">
        <v>35</v>
      </c>
      <c r="Z215" s="15">
        <v>8</v>
      </c>
      <c r="AA215" s="15" t="s">
        <v>35</v>
      </c>
      <c r="AB215" s="15">
        <v>8</v>
      </c>
      <c r="AC215" s="15" t="s">
        <v>35</v>
      </c>
      <c r="AD215" s="15">
        <f>IF(N215="ZM  ",V215-Z215,X215-Z215)</f>
        <v>0</v>
      </c>
      <c r="AE215" s="22">
        <f t="shared" ca="1" si="25"/>
        <v>0</v>
      </c>
      <c r="AF215" s="22">
        <f t="shared" ca="1" si="26"/>
        <v>46</v>
      </c>
      <c r="AG215" s="22">
        <f t="shared" ca="1" si="27"/>
        <v>0</v>
      </c>
      <c r="AH215" s="15" t="str">
        <f t="shared" ca="1" si="28"/>
        <v>ok</v>
      </c>
      <c r="AI215" s="8">
        <f ca="1">IF(AH215="ok",0,IF(AND(AH215="erreur clé ZSNC",A215="ZSNC"),0,1))</f>
        <v>0</v>
      </c>
      <c r="AJ215" s="9">
        <f>IF(AND(A215="ZSNC",N215="ZM  ",H215=0),0,IF(AND(A215="    ",N215="ZM  ",H215=0),0,IF(AND(A215="ZSNC",N215="ZL  ",H215=99.9),0,IF(AND(A215="    ",N215="ZL  ",H215=0),0,1))))</f>
        <v>0</v>
      </c>
      <c r="AK215" s="9">
        <f>IF(AND(A215="ZSNC",N215="ZM  ",L215="          "),0,IF(AND(A215="    ",N215="ZM  ",L215="          "),0,IF(AND(A215="ZSNC",N215="ZL  ",L215=1),0,IF(AND(A215="    ",N215="ZL  ",L215=2),0,1))))</f>
        <v>0</v>
      </c>
      <c r="AL215" s="9">
        <f>IF(AND(N215="ZM  ",J215+K215=0),0,IF(AND(N215="ZL  ",J215-K215=0),0,1))</f>
        <v>0</v>
      </c>
      <c r="AM215" s="10">
        <f>IF(AND(N215="ZM  ",J215+K215=0),0,IF(AND(A215="ZSNC",N215="ZL  ",J215&lt;=56,K215&lt;=56),0,IF(AND(A215="    ",N215="ZL  ",J215=150,K215=150),0,1)))</f>
        <v>0</v>
      </c>
      <c r="AN215" s="6">
        <f ca="1">IF(F215="S   ",0,(SUM(AI215:AM215)))</f>
        <v>0</v>
      </c>
      <c r="AP215" s="11">
        <f>IF(AND(N215="ZM  ",H215=0),0,IF(AND(A215="    ",N215="ZL  ",H215=0),0,IF(AND(A215="ZSNC",N215="ZL  ",H215=99.9),0,1)))</f>
        <v>0</v>
      </c>
      <c r="AQ215" s="12">
        <f>IF(AND(N215="ZM  ",L215="          "),0,IF(AND(A215="ZSNC",N215="ZL  ",L215=2),0,IF(AND(A215="    ",N215="ZL  ",L215=1),0,1)))</f>
        <v>1</v>
      </c>
      <c r="AR215" s="12">
        <f>IF(AND(N215="ZM  ",J215+K215=0),0,IF(AND(N215="ZL  ",J215-K215=0),0,1))</f>
        <v>0</v>
      </c>
      <c r="AS215" s="13">
        <f>IF(AND(N215="ZM  ",J215+K215=0),0,IF(AND(A215="ZSNC",N215="ZL  ",J215&lt;=56,K215&lt;=56),0,IF(AND(A215="    ",N215="ZL  ",J215=150,K215=150),0,1)))</f>
        <v>0</v>
      </c>
      <c r="AT215" s="6">
        <f>IF(F215="S   ",0,SUM(AP215:AS215))</f>
        <v>1</v>
      </c>
      <c r="AU215" s="7">
        <f t="shared" ca="1" si="29"/>
        <v>0</v>
      </c>
    </row>
    <row r="216" spans="1:47" x14ac:dyDescent="0.25">
      <c r="A216" s="15" t="s">
        <v>347</v>
      </c>
      <c r="B216" s="15">
        <v>5500008172</v>
      </c>
      <c r="C216" s="15">
        <v>430</v>
      </c>
      <c r="D216" s="17">
        <v>39819</v>
      </c>
      <c r="E216" s="17">
        <v>40627</v>
      </c>
      <c r="F216" s="18" t="s">
        <v>347</v>
      </c>
      <c r="G216" s="15" t="s">
        <v>285</v>
      </c>
      <c r="H216" s="15">
        <v>0</v>
      </c>
      <c r="I216" s="15" t="s">
        <v>254</v>
      </c>
      <c r="J216" s="15">
        <v>150</v>
      </c>
      <c r="K216" s="15">
        <v>150</v>
      </c>
      <c r="L216" s="15">
        <v>2</v>
      </c>
      <c r="M216" s="15">
        <v>2</v>
      </c>
      <c r="N216" s="15" t="s">
        <v>256</v>
      </c>
      <c r="O216" s="15">
        <v>9989</v>
      </c>
      <c r="P216" s="15" t="s">
        <v>27</v>
      </c>
      <c r="Q216" s="15" t="s">
        <v>27</v>
      </c>
      <c r="R216" s="15" t="s">
        <v>32</v>
      </c>
      <c r="S216" s="15" t="s">
        <v>95</v>
      </c>
      <c r="T216" s="15" t="s">
        <v>207</v>
      </c>
      <c r="U216" s="15" t="s">
        <v>253</v>
      </c>
      <c r="V216" s="15">
        <v>8</v>
      </c>
      <c r="W216" s="15" t="s">
        <v>35</v>
      </c>
      <c r="X216" s="15">
        <v>8</v>
      </c>
      <c r="Y216" s="15" t="s">
        <v>35</v>
      </c>
      <c r="Z216" s="15">
        <v>8</v>
      </c>
      <c r="AA216" s="15" t="s">
        <v>35</v>
      </c>
      <c r="AB216" s="15">
        <v>8</v>
      </c>
      <c r="AC216" s="15" t="s">
        <v>35</v>
      </c>
      <c r="AD216" s="15">
        <f>IF(N216="ZM  ",V216-Z216,X216-Z216)</f>
        <v>0</v>
      </c>
      <c r="AE216" s="22">
        <f t="shared" ca="1" si="25"/>
        <v>0</v>
      </c>
      <c r="AF216" s="22">
        <f t="shared" ca="1" si="26"/>
        <v>46</v>
      </c>
      <c r="AG216" s="22">
        <f t="shared" ca="1" si="27"/>
        <v>0</v>
      </c>
      <c r="AH216" s="15" t="str">
        <f t="shared" ca="1" si="28"/>
        <v>ok</v>
      </c>
      <c r="AI216" s="8">
        <f ca="1">IF(AH216="ok",0,IF(AND(AH216="erreur clé ZSNC",A216="ZSNC"),0,1))</f>
        <v>0</v>
      </c>
      <c r="AJ216" s="9">
        <f>IF(AND(A216="ZSNC",N216="ZM  ",H216=0),0,IF(AND(A216="    ",N216="ZM  ",H216=0),0,IF(AND(A216="ZSNC",N216="ZL  ",H216=99.9),0,IF(AND(A216="    ",N216="ZL  ",H216=0),0,1))))</f>
        <v>0</v>
      </c>
      <c r="AK216" s="9">
        <f>IF(AND(A216="ZSNC",N216="ZM  ",L216="          "),0,IF(AND(A216="    ",N216="ZM  ",L216="          "),0,IF(AND(A216="ZSNC",N216="ZL  ",L216=1),0,IF(AND(A216="    ",N216="ZL  ",L216=2),0,1))))</f>
        <v>0</v>
      </c>
      <c r="AL216" s="9">
        <f>IF(AND(N216="ZM  ",J216+K216=0),0,IF(AND(N216="ZL  ",J216-K216=0),0,1))</f>
        <v>0</v>
      </c>
      <c r="AM216" s="10">
        <f>IF(AND(N216="ZM  ",J216+K216=0),0,IF(AND(A216="ZSNC",N216="ZL  ",J216&lt;=56,K216&lt;=56),0,IF(AND(A216="    ",N216="ZL  ",J216=150,K216=150),0,1)))</f>
        <v>0</v>
      </c>
      <c r="AN216" s="6">
        <f ca="1">IF(F216="S   ",0,(SUM(AI216:AM216)))</f>
        <v>0</v>
      </c>
      <c r="AP216" s="11">
        <f>IF(AND(N216="ZM  ",H216=0),0,IF(AND(A216="    ",N216="ZL  ",H216=0),0,IF(AND(A216="ZSNC",N216="ZL  ",H216=99.9),0,1)))</f>
        <v>0</v>
      </c>
      <c r="AQ216" s="12">
        <f>IF(AND(N216="ZM  ",L216="          "),0,IF(AND(A216="ZSNC",N216="ZL  ",L216=2),0,IF(AND(A216="    ",N216="ZL  ",L216=1),0,1)))</f>
        <v>1</v>
      </c>
      <c r="AR216" s="12">
        <f>IF(AND(N216="ZM  ",J216+K216=0),0,IF(AND(N216="ZL  ",J216-K216=0),0,1))</f>
        <v>0</v>
      </c>
      <c r="AS216" s="13">
        <f>IF(AND(N216="ZM  ",J216+K216=0),0,IF(AND(A216="ZSNC",N216="ZL  ",J216&lt;=56,K216&lt;=56),0,IF(AND(A216="    ",N216="ZL  ",J216=150,K216=150),0,1)))</f>
        <v>0</v>
      </c>
      <c r="AT216" s="6">
        <f>IF(F216="S   ",0,SUM(AP216:AS216))</f>
        <v>1</v>
      </c>
      <c r="AU216" s="7">
        <f t="shared" ca="1" si="29"/>
        <v>0</v>
      </c>
    </row>
    <row r="217" spans="1:47" x14ac:dyDescent="0.25">
      <c r="A217" s="15" t="s">
        <v>347</v>
      </c>
      <c r="B217" s="15">
        <v>5500008172</v>
      </c>
      <c r="C217" s="15">
        <v>440</v>
      </c>
      <c r="D217" s="17">
        <v>39819</v>
      </c>
      <c r="E217" s="17">
        <v>40106</v>
      </c>
      <c r="F217" s="18" t="s">
        <v>348</v>
      </c>
      <c r="G217" s="15" t="s">
        <v>286</v>
      </c>
      <c r="H217" s="15">
        <v>0</v>
      </c>
      <c r="I217" s="15" t="s">
        <v>259</v>
      </c>
      <c r="J217" s="15">
        <v>150</v>
      </c>
      <c r="K217" s="15">
        <v>150</v>
      </c>
      <c r="L217" s="15">
        <v>2</v>
      </c>
      <c r="M217" s="15">
        <v>2</v>
      </c>
      <c r="N217" s="15" t="s">
        <v>256</v>
      </c>
      <c r="O217" s="15">
        <v>9989</v>
      </c>
      <c r="P217" s="15" t="s">
        <v>27</v>
      </c>
      <c r="Q217" s="15" t="s">
        <v>27</v>
      </c>
      <c r="R217" s="15" t="s">
        <v>32</v>
      </c>
      <c r="S217" s="15" t="s">
        <v>95</v>
      </c>
      <c r="T217" s="15" t="s">
        <v>207</v>
      </c>
      <c r="U217" s="15" t="s">
        <v>208</v>
      </c>
      <c r="V217" s="15">
        <v>4</v>
      </c>
      <c r="W217" s="15" t="s">
        <v>35</v>
      </c>
      <c r="X217" s="15">
        <v>4</v>
      </c>
      <c r="Y217" s="15" t="s">
        <v>35</v>
      </c>
      <c r="Z217" s="15">
        <v>4</v>
      </c>
      <c r="AA217" s="15" t="s">
        <v>35</v>
      </c>
      <c r="AB217" s="15">
        <v>4</v>
      </c>
      <c r="AC217" s="15" t="s">
        <v>35</v>
      </c>
      <c r="AD217" s="15">
        <f>IF(N217="ZM  ",V217-Z217,X217-Z217)</f>
        <v>0</v>
      </c>
      <c r="AE217" s="22">
        <f t="shared" ca="1" si="25"/>
        <v>0</v>
      </c>
      <c r="AF217" s="22">
        <f t="shared" ca="1" si="26"/>
        <v>46</v>
      </c>
      <c r="AG217" s="22">
        <f t="shared" ca="1" si="27"/>
        <v>0</v>
      </c>
      <c r="AH217" s="15" t="str">
        <f t="shared" ca="1" si="28"/>
        <v>ok</v>
      </c>
      <c r="AI217" s="8">
        <f ca="1">IF(AH217="ok",0,IF(AND(AH217="erreur clé ZSNC",A217="ZSNC"),0,1))</f>
        <v>0</v>
      </c>
      <c r="AJ217" s="9">
        <f>IF(AND(A217="ZSNC",N217="ZM  ",H217=0),0,IF(AND(A217="    ",N217="ZM  ",H217=0),0,IF(AND(A217="ZSNC",N217="ZL  ",H217=99.9),0,IF(AND(A217="    ",N217="ZL  ",H217=0),0,1))))</f>
        <v>0</v>
      </c>
      <c r="AK217" s="9">
        <f>IF(AND(A217="ZSNC",N217="ZM  ",L217="          "),0,IF(AND(A217="    ",N217="ZM  ",L217="          "),0,IF(AND(A217="ZSNC",N217="ZL  ",L217=1),0,IF(AND(A217="    ",N217="ZL  ",L217=2),0,1))))</f>
        <v>0</v>
      </c>
      <c r="AL217" s="9">
        <f>IF(AND(N217="ZM  ",J217+K217=0),0,IF(AND(N217="ZL  ",J217-K217=0),0,1))</f>
        <v>0</v>
      </c>
      <c r="AM217" s="10">
        <f>IF(AND(N217="ZM  ",J217+K217=0),0,IF(AND(A217="ZSNC",N217="ZL  ",J217&lt;=56,K217&lt;=56),0,IF(AND(A217="    ",N217="ZL  ",J217=150,K217=150),0,1)))</f>
        <v>0</v>
      </c>
      <c r="AN217" s="6">
        <f>IF(F217="S   ",0,(SUM(AI217:AM217)))</f>
        <v>0</v>
      </c>
      <c r="AP217" s="11">
        <f>IF(AND(N217="ZM  ",H217=0),0,IF(AND(A217="    ",N217="ZL  ",H217=0),0,IF(AND(A217="ZSNC",N217="ZL  ",H217=99.9),0,1)))</f>
        <v>0</v>
      </c>
      <c r="AQ217" s="12">
        <f>IF(AND(N217="ZM  ",L217="          "),0,IF(AND(A217="ZSNC",N217="ZL  ",L217=2),0,IF(AND(A217="    ",N217="ZL  ",L217=1),0,1)))</f>
        <v>1</v>
      </c>
      <c r="AR217" s="12">
        <f>IF(AND(N217="ZM  ",J217+K217=0),0,IF(AND(N217="ZL  ",J217-K217=0),0,1))</f>
        <v>0</v>
      </c>
      <c r="AS217" s="13">
        <f>IF(AND(N217="ZM  ",J217+K217=0),0,IF(AND(A217="ZSNC",N217="ZL  ",J217&lt;=56,K217&lt;=56),0,IF(AND(A217="    ",N217="ZL  ",J217=150,K217=150),0,1)))</f>
        <v>0</v>
      </c>
      <c r="AT217" s="6">
        <f>IF(F217="S   ",0,SUM(AP217:AS217))</f>
        <v>0</v>
      </c>
      <c r="AU217" s="7">
        <f t="shared" ca="1" si="29"/>
        <v>0</v>
      </c>
    </row>
    <row r="218" spans="1:47" x14ac:dyDescent="0.25">
      <c r="A218" s="15" t="s">
        <v>347</v>
      </c>
      <c r="B218" s="15">
        <v>5500008172</v>
      </c>
      <c r="C218" s="15">
        <v>450</v>
      </c>
      <c r="D218" s="17">
        <v>39819</v>
      </c>
      <c r="E218" s="17">
        <v>40627</v>
      </c>
      <c r="F218" s="18" t="s">
        <v>347</v>
      </c>
      <c r="G218" s="15" t="s">
        <v>287</v>
      </c>
      <c r="H218" s="15">
        <v>0</v>
      </c>
      <c r="I218" s="15" t="s">
        <v>254</v>
      </c>
      <c r="J218" s="15">
        <v>150</v>
      </c>
      <c r="K218" s="15">
        <v>150</v>
      </c>
      <c r="L218" s="15">
        <v>2</v>
      </c>
      <c r="M218" s="15">
        <v>2</v>
      </c>
      <c r="N218" s="15" t="s">
        <v>256</v>
      </c>
      <c r="O218" s="15">
        <v>9989</v>
      </c>
      <c r="P218" s="15" t="s">
        <v>27</v>
      </c>
      <c r="Q218" s="15" t="s">
        <v>27</v>
      </c>
      <c r="R218" s="15" t="s">
        <v>32</v>
      </c>
      <c r="S218" s="15" t="s">
        <v>95</v>
      </c>
      <c r="T218" s="15" t="s">
        <v>207</v>
      </c>
      <c r="U218" s="15" t="s">
        <v>253</v>
      </c>
      <c r="V218" s="15">
        <v>16</v>
      </c>
      <c r="W218" s="15" t="s">
        <v>35</v>
      </c>
      <c r="X218" s="15">
        <v>16</v>
      </c>
      <c r="Y218" s="15" t="s">
        <v>35</v>
      </c>
      <c r="Z218" s="15">
        <v>16</v>
      </c>
      <c r="AA218" s="15" t="s">
        <v>35</v>
      </c>
      <c r="AB218" s="15">
        <v>16</v>
      </c>
      <c r="AC218" s="15" t="s">
        <v>35</v>
      </c>
      <c r="AD218" s="15">
        <f>IF(N218="ZM  ",V218-Z218,X218-Z218)</f>
        <v>0</v>
      </c>
      <c r="AE218" s="22">
        <f t="shared" ca="1" si="25"/>
        <v>0</v>
      </c>
      <c r="AF218" s="22">
        <f t="shared" ca="1" si="26"/>
        <v>46</v>
      </c>
      <c r="AG218" s="22">
        <f t="shared" ca="1" si="27"/>
        <v>0</v>
      </c>
      <c r="AH218" s="15" t="str">
        <f t="shared" ca="1" si="28"/>
        <v>ok</v>
      </c>
      <c r="AI218" s="8">
        <f ca="1">IF(AH218="ok",0,IF(AND(AH218="erreur clé ZSNC",A218="ZSNC"),0,1))</f>
        <v>0</v>
      </c>
      <c r="AJ218" s="9">
        <f>IF(AND(A218="ZSNC",N218="ZM  ",H218=0),0,IF(AND(A218="    ",N218="ZM  ",H218=0),0,IF(AND(A218="ZSNC",N218="ZL  ",H218=99.9),0,IF(AND(A218="    ",N218="ZL  ",H218=0),0,1))))</f>
        <v>0</v>
      </c>
      <c r="AK218" s="9">
        <f>IF(AND(A218="ZSNC",N218="ZM  ",L218="          "),0,IF(AND(A218="    ",N218="ZM  ",L218="          "),0,IF(AND(A218="ZSNC",N218="ZL  ",L218=1),0,IF(AND(A218="    ",N218="ZL  ",L218=2),0,1))))</f>
        <v>0</v>
      </c>
      <c r="AL218" s="9">
        <f>IF(AND(N218="ZM  ",J218+K218=0),0,IF(AND(N218="ZL  ",J218-K218=0),0,1))</f>
        <v>0</v>
      </c>
      <c r="AM218" s="10">
        <f>IF(AND(N218="ZM  ",J218+K218=0),0,IF(AND(A218="ZSNC",N218="ZL  ",J218&lt;=56,K218&lt;=56),0,IF(AND(A218="    ",N218="ZL  ",J218=150,K218=150),0,1)))</f>
        <v>0</v>
      </c>
      <c r="AN218" s="6">
        <f ca="1">IF(F218="S   ",0,(SUM(AI218:AM218)))</f>
        <v>0</v>
      </c>
      <c r="AP218" s="11">
        <f>IF(AND(N218="ZM  ",H218=0),0,IF(AND(A218="    ",N218="ZL  ",H218=0),0,IF(AND(A218="ZSNC",N218="ZL  ",H218=99.9),0,1)))</f>
        <v>0</v>
      </c>
      <c r="AQ218" s="12">
        <f>IF(AND(N218="ZM  ",L218="          "),0,IF(AND(A218="ZSNC",N218="ZL  ",L218=2),0,IF(AND(A218="    ",N218="ZL  ",L218=1),0,1)))</f>
        <v>1</v>
      </c>
      <c r="AR218" s="12">
        <f>IF(AND(N218="ZM  ",J218+K218=0),0,IF(AND(N218="ZL  ",J218-K218=0),0,1))</f>
        <v>0</v>
      </c>
      <c r="AS218" s="13">
        <f>IF(AND(N218="ZM  ",J218+K218=0),0,IF(AND(A218="ZSNC",N218="ZL  ",J218&lt;=56,K218&lt;=56),0,IF(AND(A218="    ",N218="ZL  ",J218=150,K218=150),0,1)))</f>
        <v>0</v>
      </c>
      <c r="AT218" s="6">
        <f>IF(F218="S   ",0,SUM(AP218:AS218))</f>
        <v>1</v>
      </c>
      <c r="AU218" s="7">
        <f t="shared" ca="1" si="29"/>
        <v>0</v>
      </c>
    </row>
    <row r="219" spans="1:47" x14ac:dyDescent="0.25">
      <c r="A219" s="15" t="s">
        <v>347</v>
      </c>
      <c r="B219" s="15">
        <v>5500008172</v>
      </c>
      <c r="C219" s="15">
        <v>460</v>
      </c>
      <c r="D219" s="17">
        <v>39819</v>
      </c>
      <c r="E219" s="17">
        <v>40627</v>
      </c>
      <c r="F219" s="18" t="s">
        <v>347</v>
      </c>
      <c r="G219" s="15" t="s">
        <v>288</v>
      </c>
      <c r="H219" s="15">
        <v>0</v>
      </c>
      <c r="I219" s="15" t="s">
        <v>254</v>
      </c>
      <c r="J219" s="15">
        <v>150</v>
      </c>
      <c r="K219" s="15">
        <v>150</v>
      </c>
      <c r="L219" s="15">
        <v>2</v>
      </c>
      <c r="M219" s="15">
        <v>2</v>
      </c>
      <c r="N219" s="15" t="s">
        <v>256</v>
      </c>
      <c r="O219" s="15">
        <v>9989</v>
      </c>
      <c r="P219" s="15" t="s">
        <v>27</v>
      </c>
      <c r="Q219" s="15" t="s">
        <v>27</v>
      </c>
      <c r="R219" s="15" t="s">
        <v>32</v>
      </c>
      <c r="S219" s="15" t="s">
        <v>95</v>
      </c>
      <c r="T219" s="15" t="s">
        <v>207</v>
      </c>
      <c r="U219" s="15" t="s">
        <v>253</v>
      </c>
      <c r="V219" s="15">
        <v>8</v>
      </c>
      <c r="W219" s="15" t="s">
        <v>35</v>
      </c>
      <c r="X219" s="15">
        <v>8</v>
      </c>
      <c r="Y219" s="15" t="s">
        <v>35</v>
      </c>
      <c r="Z219" s="15">
        <v>8</v>
      </c>
      <c r="AA219" s="15" t="s">
        <v>35</v>
      </c>
      <c r="AB219" s="15">
        <v>8</v>
      </c>
      <c r="AC219" s="15" t="s">
        <v>35</v>
      </c>
      <c r="AD219" s="15">
        <f>IF(N219="ZM  ",V219-Z219,X219-Z219)</f>
        <v>0</v>
      </c>
      <c r="AE219" s="22">
        <f t="shared" ca="1" si="25"/>
        <v>0</v>
      </c>
      <c r="AF219" s="22">
        <f t="shared" ca="1" si="26"/>
        <v>46</v>
      </c>
      <c r="AG219" s="22">
        <f t="shared" ca="1" si="27"/>
        <v>0</v>
      </c>
      <c r="AH219" s="15" t="str">
        <f t="shared" ca="1" si="28"/>
        <v>ok</v>
      </c>
      <c r="AI219" s="8">
        <f ca="1">IF(AH219="ok",0,IF(AND(AH219="erreur clé ZSNC",A219="ZSNC"),0,1))</f>
        <v>0</v>
      </c>
      <c r="AJ219" s="9">
        <f>IF(AND(A219="ZSNC",N219="ZM  ",H219=0),0,IF(AND(A219="    ",N219="ZM  ",H219=0),0,IF(AND(A219="ZSNC",N219="ZL  ",H219=99.9),0,IF(AND(A219="    ",N219="ZL  ",H219=0),0,1))))</f>
        <v>0</v>
      </c>
      <c r="AK219" s="9">
        <f>IF(AND(A219="ZSNC",N219="ZM  ",L219="          "),0,IF(AND(A219="    ",N219="ZM  ",L219="          "),0,IF(AND(A219="ZSNC",N219="ZL  ",L219=1),0,IF(AND(A219="    ",N219="ZL  ",L219=2),0,1))))</f>
        <v>0</v>
      </c>
      <c r="AL219" s="9">
        <f>IF(AND(N219="ZM  ",J219+K219=0),0,IF(AND(N219="ZL  ",J219-K219=0),0,1))</f>
        <v>0</v>
      </c>
      <c r="AM219" s="10">
        <f>IF(AND(N219="ZM  ",J219+K219=0),0,IF(AND(A219="ZSNC",N219="ZL  ",J219&lt;=56,K219&lt;=56),0,IF(AND(A219="    ",N219="ZL  ",J219=150,K219=150),0,1)))</f>
        <v>0</v>
      </c>
      <c r="AN219" s="6">
        <f ca="1">IF(F219="S   ",0,(SUM(AI219:AM219)))</f>
        <v>0</v>
      </c>
      <c r="AP219" s="11">
        <f>IF(AND(N219="ZM  ",H219=0),0,IF(AND(A219="    ",N219="ZL  ",H219=0),0,IF(AND(A219="ZSNC",N219="ZL  ",H219=99.9),0,1)))</f>
        <v>0</v>
      </c>
      <c r="AQ219" s="12">
        <f>IF(AND(N219="ZM  ",L219="          "),0,IF(AND(A219="ZSNC",N219="ZL  ",L219=2),0,IF(AND(A219="    ",N219="ZL  ",L219=1),0,1)))</f>
        <v>1</v>
      </c>
      <c r="AR219" s="12">
        <f>IF(AND(N219="ZM  ",J219+K219=0),0,IF(AND(N219="ZL  ",J219-K219=0),0,1))</f>
        <v>0</v>
      </c>
      <c r="AS219" s="13">
        <f>IF(AND(N219="ZM  ",J219+K219=0),0,IF(AND(A219="ZSNC",N219="ZL  ",J219&lt;=56,K219&lt;=56),0,IF(AND(A219="    ",N219="ZL  ",J219=150,K219=150),0,1)))</f>
        <v>0</v>
      </c>
      <c r="AT219" s="6">
        <f>IF(F219="S   ",0,SUM(AP219:AS219))</f>
        <v>1</v>
      </c>
      <c r="AU219" s="7">
        <f t="shared" ca="1" si="29"/>
        <v>0</v>
      </c>
    </row>
    <row r="220" spans="1:47" x14ac:dyDescent="0.25">
      <c r="A220" s="15" t="s">
        <v>347</v>
      </c>
      <c r="B220" s="15">
        <v>5500008172</v>
      </c>
      <c r="C220" s="15">
        <v>470</v>
      </c>
      <c r="D220" s="17">
        <v>39819</v>
      </c>
      <c r="E220" s="17">
        <v>40627</v>
      </c>
      <c r="F220" s="18" t="s">
        <v>347</v>
      </c>
      <c r="G220" s="15" t="s">
        <v>289</v>
      </c>
      <c r="H220" s="15">
        <v>0</v>
      </c>
      <c r="I220" s="15" t="s">
        <v>254</v>
      </c>
      <c r="J220" s="15">
        <v>150</v>
      </c>
      <c r="K220" s="15">
        <v>150</v>
      </c>
      <c r="L220" s="15">
        <v>2</v>
      </c>
      <c r="M220" s="15">
        <v>2</v>
      </c>
      <c r="N220" s="15" t="s">
        <v>256</v>
      </c>
      <c r="O220" s="15">
        <v>9989</v>
      </c>
      <c r="P220" s="15" t="s">
        <v>27</v>
      </c>
      <c r="Q220" s="15" t="s">
        <v>27</v>
      </c>
      <c r="R220" s="15" t="s">
        <v>32</v>
      </c>
      <c r="S220" s="15" t="s">
        <v>95</v>
      </c>
      <c r="T220" s="15" t="s">
        <v>207</v>
      </c>
      <c r="U220" s="15" t="s">
        <v>217</v>
      </c>
      <c r="V220" s="15">
        <v>92</v>
      </c>
      <c r="W220" s="15" t="s">
        <v>35</v>
      </c>
      <c r="X220" s="15">
        <v>92</v>
      </c>
      <c r="Y220" s="15" t="s">
        <v>35</v>
      </c>
      <c r="Z220" s="15">
        <v>92</v>
      </c>
      <c r="AA220" s="15" t="s">
        <v>35</v>
      </c>
      <c r="AB220" s="15">
        <v>92</v>
      </c>
      <c r="AC220" s="15" t="s">
        <v>35</v>
      </c>
      <c r="AD220" s="15">
        <f>IF(N220="ZM  ",V220-Z220,X220-Z220)</f>
        <v>0</v>
      </c>
      <c r="AE220" s="22">
        <f t="shared" ca="1" si="25"/>
        <v>0</v>
      </c>
      <c r="AF220" s="22">
        <f t="shared" ca="1" si="26"/>
        <v>46</v>
      </c>
      <c r="AG220" s="22">
        <f t="shared" ca="1" si="27"/>
        <v>0</v>
      </c>
      <c r="AH220" s="15" t="str">
        <f t="shared" ca="1" si="28"/>
        <v>ok</v>
      </c>
      <c r="AI220" s="8">
        <f ca="1">IF(AH220="ok",0,IF(AND(AH220="erreur clé ZSNC",A220="ZSNC"),0,1))</f>
        <v>0</v>
      </c>
      <c r="AJ220" s="9">
        <f>IF(AND(A220="ZSNC",N220="ZM  ",H220=0),0,IF(AND(A220="    ",N220="ZM  ",H220=0),0,IF(AND(A220="ZSNC",N220="ZL  ",H220=99.9),0,IF(AND(A220="    ",N220="ZL  ",H220=0),0,1))))</f>
        <v>0</v>
      </c>
      <c r="AK220" s="9">
        <f>IF(AND(A220="ZSNC",N220="ZM  ",L220="          "),0,IF(AND(A220="    ",N220="ZM  ",L220="          "),0,IF(AND(A220="ZSNC",N220="ZL  ",L220=1),0,IF(AND(A220="    ",N220="ZL  ",L220=2),0,1))))</f>
        <v>0</v>
      </c>
      <c r="AL220" s="9">
        <f>IF(AND(N220="ZM  ",J220+K220=0),0,IF(AND(N220="ZL  ",J220-K220=0),0,1))</f>
        <v>0</v>
      </c>
      <c r="AM220" s="10">
        <f>IF(AND(N220="ZM  ",J220+K220=0),0,IF(AND(A220="ZSNC",N220="ZL  ",J220&lt;=56,K220&lt;=56),0,IF(AND(A220="    ",N220="ZL  ",J220=150,K220=150),0,1)))</f>
        <v>0</v>
      </c>
      <c r="AN220" s="6">
        <f ca="1">IF(F220="S   ",0,(SUM(AI220:AM220)))</f>
        <v>0</v>
      </c>
      <c r="AP220" s="11">
        <f>IF(AND(N220="ZM  ",H220=0),0,IF(AND(A220="    ",N220="ZL  ",H220=0),0,IF(AND(A220="ZSNC",N220="ZL  ",H220=99.9),0,1)))</f>
        <v>0</v>
      </c>
      <c r="AQ220" s="12">
        <f>IF(AND(N220="ZM  ",L220="          "),0,IF(AND(A220="ZSNC",N220="ZL  ",L220=2),0,IF(AND(A220="    ",N220="ZL  ",L220=1),0,1)))</f>
        <v>1</v>
      </c>
      <c r="AR220" s="12">
        <f>IF(AND(N220="ZM  ",J220+K220=0),0,IF(AND(N220="ZL  ",J220-K220=0),0,1))</f>
        <v>0</v>
      </c>
      <c r="AS220" s="13">
        <f>IF(AND(N220="ZM  ",J220+K220=0),0,IF(AND(A220="ZSNC",N220="ZL  ",J220&lt;=56,K220&lt;=56),0,IF(AND(A220="    ",N220="ZL  ",J220=150,K220=150),0,1)))</f>
        <v>0</v>
      </c>
      <c r="AT220" s="6">
        <f>IF(F220="S   ",0,SUM(AP220:AS220))</f>
        <v>1</v>
      </c>
      <c r="AU220" s="7">
        <f t="shared" ca="1" si="29"/>
        <v>0</v>
      </c>
    </row>
    <row r="221" spans="1:47" x14ac:dyDescent="0.25">
      <c r="A221" s="15">
        <v>4</v>
      </c>
      <c r="B221" s="15">
        <v>5500013014</v>
      </c>
      <c r="C221" s="15">
        <v>10</v>
      </c>
      <c r="D221" s="17">
        <v>40155</v>
      </c>
      <c r="E221" s="17">
        <v>40259</v>
      </c>
      <c r="F221" s="18" t="s">
        <v>347</v>
      </c>
      <c r="G221" s="15">
        <v>107</v>
      </c>
      <c r="H221" s="15">
        <v>0</v>
      </c>
      <c r="I221" s="15" t="s">
        <v>302</v>
      </c>
      <c r="J221" s="15">
        <v>150</v>
      </c>
      <c r="K221" s="15">
        <v>150</v>
      </c>
      <c r="L221" s="15">
        <v>2</v>
      </c>
      <c r="M221" s="15">
        <v>2</v>
      </c>
      <c r="N221" s="15" t="s">
        <v>256</v>
      </c>
      <c r="O221" s="15">
        <v>12873</v>
      </c>
      <c r="P221" s="15" t="s">
        <v>27</v>
      </c>
      <c r="Q221" s="15" t="s">
        <v>27</v>
      </c>
      <c r="R221" s="15" t="s">
        <v>32</v>
      </c>
      <c r="S221" s="15" t="s">
        <v>308</v>
      </c>
      <c r="T221" s="15" t="s">
        <v>235</v>
      </c>
      <c r="U221" s="15" t="s">
        <v>38</v>
      </c>
      <c r="V221" s="15">
        <v>1</v>
      </c>
      <c r="W221" s="15" t="s">
        <v>35</v>
      </c>
      <c r="X221" s="15">
        <v>1</v>
      </c>
      <c r="Y221" s="15" t="s">
        <v>35</v>
      </c>
      <c r="Z221" s="15">
        <v>0</v>
      </c>
      <c r="AA221" s="15" t="s">
        <v>35</v>
      </c>
      <c r="AB221" s="15">
        <v>0</v>
      </c>
      <c r="AC221" s="15" t="s">
        <v>35</v>
      </c>
      <c r="AD221" s="15">
        <f>IF(N221="ZM  ",V221-Z221,X221-Z221)</f>
        <v>1</v>
      </c>
      <c r="AE221" s="22">
        <f t="shared" ref="AE221" ca="1" si="30">SUMPRODUCT((clé=4)*(document_HA=$B221)*(division))/2</f>
        <v>1</v>
      </c>
      <c r="AF221" s="22">
        <f t="shared" ref="AF221" ca="1" si="31">SUMPRODUCT((clé="    ")*(document_HA=$B221)*(division))/2</f>
        <v>0</v>
      </c>
      <c r="AG221" s="22">
        <f t="shared" ref="AG221" ca="1" si="32">SUMPRODUCT((clé="ZSNC")*(document_HA=$B221)*(division))/2</f>
        <v>0</v>
      </c>
      <c r="AH221" s="15" t="str">
        <f t="shared" ref="AH221" ca="1" si="33">IF(COUNTIF(AE221:AG221,"&gt;0")&gt;1,"erreur clé ZSNC","ok")</f>
        <v>ok</v>
      </c>
      <c r="AI221" s="8">
        <f ca="1">IF(AH221="ok",0,IF(AND(AH221="erreur clé ZSNC",A221="ZSNC"),0,1))</f>
        <v>0</v>
      </c>
      <c r="AJ221" s="9">
        <f>IF(AND(A221="ZSNC",N221="ZM  ",H221=0),0,IF(AND(A221="    ",N221="ZM  ",H221=0),0,IF(AND(A221="ZSNC",N221="ZL  ",H221=99.9),0,IF(AND(A221="    ",N221="ZL  ",H221=0),0,1))))</f>
        <v>1</v>
      </c>
      <c r="AK221" s="9">
        <f>IF(AND(A221="ZSNC",N221="ZM  ",L221="          "),0,IF(AND(A221="    ",N221="ZM  ",L221="          "),0,IF(AND(A221="ZSNC",N221="ZL  ",L221=1),0,IF(AND(A221="    ",N221="ZL  ",L221=2),0,1))))</f>
        <v>1</v>
      </c>
      <c r="AL221" s="9">
        <f>IF(AND(N221="ZM  ",J221+K221=0),0,IF(AND(N221="ZL  ",J221-K221=0),0,1))</f>
        <v>0</v>
      </c>
      <c r="AM221" s="10">
        <f>IF(AND(N221="ZM  ",J221+K221=0),0,IF(AND(A221="ZSNC",N221="ZL  ",J221&lt;=56,K221&lt;=56),0,IF(AND(A221="    ",N221="ZL  ",J221=150,K221=150),0,1)))</f>
        <v>1</v>
      </c>
      <c r="AN221" s="6">
        <f ca="1">IF(F221="S   ",0,(SUM(AI221:AM221)))</f>
        <v>3</v>
      </c>
      <c r="AP221" s="11">
        <f>IF(AND(N221="ZM  ",H221=0),0,IF(AND(A221="    ",N221="ZL  ",H221=0),0,IF(AND(A221="ZSNC",N221="ZL  ",H221=99.9),0,1)))</f>
        <v>1</v>
      </c>
      <c r="AQ221" s="12">
        <f>IF(AND(N221="ZM  ",L221="          "),0,IF(AND(A221="ZSNC",N221="ZL  ",L221=2),0,IF(AND(A221="    ",N221="ZL  ",L221=1),0,1)))</f>
        <v>1</v>
      </c>
      <c r="AR221" s="12">
        <f>IF(AND(N221="ZM  ",J221+K221=0),0,IF(AND(N221="ZL  ",J221-K221=0),0,1))</f>
        <v>0</v>
      </c>
      <c r="AS221" s="13">
        <f>IF(AND(N221="ZM  ",J221+K221=0),0,IF(AND(A221="ZSNC",N221="ZL  ",J221&lt;=56,K221&lt;=56),0,IF(AND(A221="    ",N221="ZL  ",J221=150,K221=150),0,1)))</f>
        <v>1</v>
      </c>
      <c r="AT221" s="6">
        <f>IF(F221="S   ",0,SUM(AP221:AS221))</f>
        <v>3</v>
      </c>
      <c r="AU221" s="7">
        <f t="shared" ref="AU221" ca="1" si="34">IF(AI221=1,AT221,AN221)</f>
        <v>3</v>
      </c>
    </row>
    <row r="222" spans="1:47" x14ac:dyDescent="0.25">
      <c r="A222" s="15" t="s">
        <v>130</v>
      </c>
      <c r="B222" s="15">
        <v>5500017985</v>
      </c>
      <c r="C222" s="15">
        <v>10</v>
      </c>
      <c r="D222" s="17">
        <v>40704</v>
      </c>
      <c r="E222" s="17">
        <v>41052</v>
      </c>
      <c r="F222" s="18" t="s">
        <v>347</v>
      </c>
      <c r="G222" s="15" t="s">
        <v>294</v>
      </c>
      <c r="H222" s="15">
        <v>99.9</v>
      </c>
      <c r="I222" s="15">
        <v>19</v>
      </c>
      <c r="J222" s="15">
        <v>56</v>
      </c>
      <c r="K222" s="15">
        <v>56</v>
      </c>
      <c r="L222" s="15">
        <v>1</v>
      </c>
      <c r="M222" s="15">
        <v>2</v>
      </c>
      <c r="N222" s="15" t="s">
        <v>256</v>
      </c>
      <c r="O222" s="15">
        <v>12865</v>
      </c>
      <c r="P222" s="15" t="s">
        <v>27</v>
      </c>
      <c r="Q222" s="15" t="s">
        <v>27</v>
      </c>
      <c r="R222" s="17">
        <v>41123</v>
      </c>
      <c r="S222" s="15">
        <v>240068</v>
      </c>
      <c r="T222" s="15" t="s">
        <v>209</v>
      </c>
      <c r="U222" s="15" t="s">
        <v>233</v>
      </c>
      <c r="V222" s="15">
        <v>315</v>
      </c>
      <c r="W222" s="15" t="s">
        <v>35</v>
      </c>
      <c r="X222" s="15">
        <v>316</v>
      </c>
      <c r="Y222" s="15" t="s">
        <v>35</v>
      </c>
      <c r="Z222" s="15">
        <v>115</v>
      </c>
      <c r="AA222" s="15" t="s">
        <v>35</v>
      </c>
      <c r="AB222" s="15">
        <v>92</v>
      </c>
      <c r="AC222" s="15" t="s">
        <v>35</v>
      </c>
      <c r="AD222" s="15">
        <f>IF(N222="ZM  ",V222-Z222,X222-Z222)</f>
        <v>201</v>
      </c>
      <c r="AE222" s="22">
        <f t="shared" ref="AE222:AE236" ca="1" si="35">SUMPRODUCT((clé=4)*(document_HA=$B222)*(division))/2</f>
        <v>0</v>
      </c>
      <c r="AF222" s="22">
        <f t="shared" ref="AF222:AF236" ca="1" si="36">SUMPRODUCT((clé="    ")*(document_HA=$B222)*(division))/2</f>
        <v>0</v>
      </c>
      <c r="AG222" s="22">
        <f t="shared" ref="AG222:AG236" ca="1" si="37">SUMPRODUCT((clé="ZSNC")*(document_HA=$B222)*(division))/2</f>
        <v>4</v>
      </c>
      <c r="AH222" s="15" t="str">
        <f t="shared" ref="AH222:AH236" ca="1" si="38">IF(COUNTIF(AE222:AG222,"&gt;0")&gt;1,"erreur clé ZSNC","ok")</f>
        <v>ok</v>
      </c>
      <c r="AI222" s="8">
        <f ca="1">IF(AH222="ok",0,IF(AND(AH222="erreur clé ZSNC",A222="ZSNC"),0,1))</f>
        <v>0</v>
      </c>
      <c r="AJ222" s="9">
        <f>IF(AND(A222="ZSNC",N222="ZM  ",H222=0),0,IF(AND(A222="    ",N222="ZM  ",H222=0),0,IF(AND(A222="ZSNC",N222="ZL  ",H222=99.9),0,IF(AND(A222="    ",N222="ZL  ",H222=0),0,1))))</f>
        <v>0</v>
      </c>
      <c r="AK222" s="9">
        <f>IF(AND(A222="ZSNC",N222="ZM  ",L222="          "),0,IF(AND(A222="    ",N222="ZM  ",L222="          "),0,IF(AND(A222="ZSNC",N222="ZL  ",L222=1),0,IF(AND(A222="    ",N222="ZL  ",L222=2),0,1))))</f>
        <v>0</v>
      </c>
      <c r="AL222" s="9">
        <f>IF(AND(N222="ZM  ",J222+K222=0),0,IF(AND(N222="ZL  ",J222-K222=0),0,1))</f>
        <v>0</v>
      </c>
      <c r="AM222" s="10">
        <f>IF(AND(N222="ZM  ",J222+K222=0),0,IF(AND(A222="ZSNC",N222="ZL  ",J222&lt;=56,K222&lt;=56),0,IF(AND(A222="    ",N222="ZL  ",J222=150,K222=150),0,1)))</f>
        <v>0</v>
      </c>
      <c r="AN222" s="6">
        <f ca="1">IF(F222="S   ",0,(SUM(AI222:AM222)))</f>
        <v>0</v>
      </c>
      <c r="AP222" s="11">
        <f>IF(AND(N222="ZM  ",H222=0),0,IF(AND(A222="    ",N222="ZL  ",H222=0),0,IF(AND(A222="ZSNC",N222="ZL  ",H222=99.9),0,1)))</f>
        <v>0</v>
      </c>
      <c r="AQ222" s="12">
        <f>IF(AND(N222="ZM  ",L222="          "),0,IF(AND(A222="ZSNC",N222="ZL  ",L222=2),0,IF(AND(A222="    ",N222="ZL  ",L222=1),0,1)))</f>
        <v>1</v>
      </c>
      <c r="AR222" s="12">
        <f>IF(AND(N222="ZM  ",J222+K222=0),0,IF(AND(N222="ZL  ",J222-K222=0),0,1))</f>
        <v>0</v>
      </c>
      <c r="AS222" s="13">
        <f>IF(AND(N222="ZM  ",J222+K222=0),0,IF(AND(A222="ZSNC",N222="ZL  ",J222&lt;=56,K222&lt;=56),0,IF(AND(A222="    ",N222="ZL  ",J222=150,K222=150),0,1)))</f>
        <v>0</v>
      </c>
      <c r="AT222" s="6">
        <f>IF(F222="S   ",0,SUM(AP222:AS222))</f>
        <v>1</v>
      </c>
      <c r="AU222" s="7">
        <f t="shared" ref="AU222:AU236" ca="1" si="39">IF(AI222=1,AT222,AN222)</f>
        <v>0</v>
      </c>
    </row>
    <row r="223" spans="1:47" x14ac:dyDescent="0.25">
      <c r="A223" s="15" t="s">
        <v>130</v>
      </c>
      <c r="B223" s="15">
        <v>5500017985</v>
      </c>
      <c r="C223" s="15">
        <v>20</v>
      </c>
      <c r="D223" s="17">
        <v>40704</v>
      </c>
      <c r="E223" s="17">
        <v>41060</v>
      </c>
      <c r="F223" s="18" t="s">
        <v>347</v>
      </c>
      <c r="G223" s="15" t="s">
        <v>295</v>
      </c>
      <c r="H223" s="15">
        <v>99.9</v>
      </c>
      <c r="I223" s="15">
        <v>17</v>
      </c>
      <c r="J223" s="15">
        <v>56</v>
      </c>
      <c r="K223" s="15">
        <v>56</v>
      </c>
      <c r="L223" s="15">
        <v>1</v>
      </c>
      <c r="M223" s="15">
        <v>2</v>
      </c>
      <c r="N223" s="15" t="s">
        <v>256</v>
      </c>
      <c r="O223" s="15">
        <v>12865</v>
      </c>
      <c r="P223" s="15" t="s">
        <v>27</v>
      </c>
      <c r="Q223" s="15" t="s">
        <v>27</v>
      </c>
      <c r="R223" s="17">
        <v>41123</v>
      </c>
      <c r="S223" s="15">
        <v>240068</v>
      </c>
      <c r="T223" s="15" t="s">
        <v>209</v>
      </c>
      <c r="U223" s="15" t="s">
        <v>233</v>
      </c>
      <c r="V223" s="15">
        <v>137</v>
      </c>
      <c r="W223" s="15" t="s">
        <v>35</v>
      </c>
      <c r="X223" s="15">
        <v>136</v>
      </c>
      <c r="Y223" s="15" t="s">
        <v>35</v>
      </c>
      <c r="Z223" s="15">
        <v>49</v>
      </c>
      <c r="AA223" s="15" t="s">
        <v>35</v>
      </c>
      <c r="AB223" s="15">
        <v>40</v>
      </c>
      <c r="AC223" s="15" t="s">
        <v>35</v>
      </c>
      <c r="AD223" s="15">
        <f>IF(N223="ZM  ",V223-Z223,X223-Z223)</f>
        <v>87</v>
      </c>
      <c r="AE223" s="22">
        <f t="shared" ca="1" si="35"/>
        <v>0</v>
      </c>
      <c r="AF223" s="22">
        <f t="shared" ca="1" si="36"/>
        <v>0</v>
      </c>
      <c r="AG223" s="22">
        <f t="shared" ca="1" si="37"/>
        <v>4</v>
      </c>
      <c r="AH223" s="15" t="str">
        <f t="shared" ca="1" si="38"/>
        <v>ok</v>
      </c>
      <c r="AI223" s="8">
        <f ca="1">IF(AH223="ok",0,IF(AND(AH223="erreur clé ZSNC",A223="ZSNC"),0,1))</f>
        <v>0</v>
      </c>
      <c r="AJ223" s="9">
        <f>IF(AND(A223="ZSNC",N223="ZM  ",H223=0),0,IF(AND(A223="    ",N223="ZM  ",H223=0),0,IF(AND(A223="ZSNC",N223="ZL  ",H223=99.9),0,IF(AND(A223="    ",N223="ZL  ",H223=0),0,1))))</f>
        <v>0</v>
      </c>
      <c r="AK223" s="9">
        <f>IF(AND(A223="ZSNC",N223="ZM  ",L223="          "),0,IF(AND(A223="    ",N223="ZM  ",L223="          "),0,IF(AND(A223="ZSNC",N223="ZL  ",L223=1),0,IF(AND(A223="    ",N223="ZL  ",L223=2),0,1))))</f>
        <v>0</v>
      </c>
      <c r="AL223" s="9">
        <f>IF(AND(N223="ZM  ",J223+K223=0),0,IF(AND(N223="ZL  ",J223-K223=0),0,1))</f>
        <v>0</v>
      </c>
      <c r="AM223" s="10">
        <f>IF(AND(N223="ZM  ",J223+K223=0),0,IF(AND(A223="ZSNC",N223="ZL  ",J223&lt;=56,K223&lt;=56),0,IF(AND(A223="    ",N223="ZL  ",J223=150,K223=150),0,1)))</f>
        <v>0</v>
      </c>
      <c r="AN223" s="6">
        <f ca="1">IF(F223="S   ",0,(SUM(AI223:AM223)))</f>
        <v>0</v>
      </c>
      <c r="AP223" s="11">
        <f>IF(AND(N223="ZM  ",H223=0),0,IF(AND(A223="    ",N223="ZL  ",H223=0),0,IF(AND(A223="ZSNC",N223="ZL  ",H223=99.9),0,1)))</f>
        <v>0</v>
      </c>
      <c r="AQ223" s="12">
        <f>IF(AND(N223="ZM  ",L223="          "),0,IF(AND(A223="ZSNC",N223="ZL  ",L223=2),0,IF(AND(A223="    ",N223="ZL  ",L223=1),0,1)))</f>
        <v>1</v>
      </c>
      <c r="AR223" s="12">
        <f>IF(AND(N223="ZM  ",J223+K223=0),0,IF(AND(N223="ZL  ",J223-K223=0),0,1))</f>
        <v>0</v>
      </c>
      <c r="AS223" s="13">
        <f>IF(AND(N223="ZM  ",J223+K223=0),0,IF(AND(A223="ZSNC",N223="ZL  ",J223&lt;=56,K223&lt;=56),0,IF(AND(A223="    ",N223="ZL  ",J223=150,K223=150),0,1)))</f>
        <v>0</v>
      </c>
      <c r="AT223" s="6">
        <f>IF(F223="S   ",0,SUM(AP223:AS223))</f>
        <v>1</v>
      </c>
      <c r="AU223" s="7">
        <f t="shared" ca="1" si="39"/>
        <v>0</v>
      </c>
    </row>
    <row r="224" spans="1:47" x14ac:dyDescent="0.25">
      <c r="A224" s="15" t="s">
        <v>130</v>
      </c>
      <c r="B224" s="15">
        <v>5500017985</v>
      </c>
      <c r="C224" s="15">
        <v>30</v>
      </c>
      <c r="D224" s="17">
        <v>40704</v>
      </c>
      <c r="E224" s="17">
        <v>41060</v>
      </c>
      <c r="F224" s="18" t="s">
        <v>347</v>
      </c>
      <c r="G224" s="15" t="s">
        <v>296</v>
      </c>
      <c r="H224" s="15">
        <v>99.9</v>
      </c>
      <c r="I224" s="15">
        <v>18</v>
      </c>
      <c r="J224" s="15">
        <v>56</v>
      </c>
      <c r="K224" s="15">
        <v>56</v>
      </c>
      <c r="L224" s="15">
        <v>1</v>
      </c>
      <c r="M224" s="15">
        <v>2</v>
      </c>
      <c r="N224" s="15" t="s">
        <v>256</v>
      </c>
      <c r="O224" s="15">
        <v>12865</v>
      </c>
      <c r="P224" s="15" t="s">
        <v>27</v>
      </c>
      <c r="Q224" s="15" t="s">
        <v>27</v>
      </c>
      <c r="R224" s="17">
        <v>41123</v>
      </c>
      <c r="S224" s="15">
        <v>240068</v>
      </c>
      <c r="T224" s="15" t="s">
        <v>209</v>
      </c>
      <c r="U224" s="15" t="s">
        <v>233</v>
      </c>
      <c r="V224" s="15">
        <v>179</v>
      </c>
      <c r="W224" s="15" t="s">
        <v>35</v>
      </c>
      <c r="X224" s="15">
        <v>180</v>
      </c>
      <c r="Y224" s="15" t="s">
        <v>35</v>
      </c>
      <c r="Z224" s="15">
        <v>68</v>
      </c>
      <c r="AA224" s="15" t="s">
        <v>35</v>
      </c>
      <c r="AB224" s="15">
        <v>51</v>
      </c>
      <c r="AC224" s="15" t="s">
        <v>35</v>
      </c>
      <c r="AD224" s="15">
        <f>IF(N224="ZM  ",V224-Z224,X224-Z224)</f>
        <v>112</v>
      </c>
      <c r="AE224" s="22">
        <f t="shared" ca="1" si="35"/>
        <v>0</v>
      </c>
      <c r="AF224" s="22">
        <f t="shared" ca="1" si="36"/>
        <v>0</v>
      </c>
      <c r="AG224" s="22">
        <f t="shared" ca="1" si="37"/>
        <v>4</v>
      </c>
      <c r="AH224" s="15" t="str">
        <f t="shared" ca="1" si="38"/>
        <v>ok</v>
      </c>
      <c r="AI224" s="8">
        <f ca="1">IF(AH224="ok",0,IF(AND(AH224="erreur clé ZSNC",A224="ZSNC"),0,1))</f>
        <v>0</v>
      </c>
      <c r="AJ224" s="9">
        <f>IF(AND(A224="ZSNC",N224="ZM  ",H224=0),0,IF(AND(A224="    ",N224="ZM  ",H224=0),0,IF(AND(A224="ZSNC",N224="ZL  ",H224=99.9),0,IF(AND(A224="    ",N224="ZL  ",H224=0),0,1))))</f>
        <v>0</v>
      </c>
      <c r="AK224" s="9">
        <f>IF(AND(A224="ZSNC",N224="ZM  ",L224="          "),0,IF(AND(A224="    ",N224="ZM  ",L224="          "),0,IF(AND(A224="ZSNC",N224="ZL  ",L224=1),0,IF(AND(A224="    ",N224="ZL  ",L224=2),0,1))))</f>
        <v>0</v>
      </c>
      <c r="AL224" s="9">
        <f>IF(AND(N224="ZM  ",J224+K224=0),0,IF(AND(N224="ZL  ",J224-K224=0),0,1))</f>
        <v>0</v>
      </c>
      <c r="AM224" s="10">
        <f>IF(AND(N224="ZM  ",J224+K224=0),0,IF(AND(A224="ZSNC",N224="ZL  ",J224&lt;=56,K224&lt;=56),0,IF(AND(A224="    ",N224="ZL  ",J224=150,K224=150),0,1)))</f>
        <v>0</v>
      </c>
      <c r="AN224" s="6">
        <f ca="1">IF(F224="S   ",0,(SUM(AI224:AM224)))</f>
        <v>0</v>
      </c>
      <c r="AP224" s="11">
        <f>IF(AND(N224="ZM  ",H224=0),0,IF(AND(A224="    ",N224="ZL  ",H224=0),0,IF(AND(A224="ZSNC",N224="ZL  ",H224=99.9),0,1)))</f>
        <v>0</v>
      </c>
      <c r="AQ224" s="12">
        <f>IF(AND(N224="ZM  ",L224="          "),0,IF(AND(A224="ZSNC",N224="ZL  ",L224=2),0,IF(AND(A224="    ",N224="ZL  ",L224=1),0,1)))</f>
        <v>1</v>
      </c>
      <c r="AR224" s="12">
        <f>IF(AND(N224="ZM  ",J224+K224=0),0,IF(AND(N224="ZL  ",J224-K224=0),0,1))</f>
        <v>0</v>
      </c>
      <c r="AS224" s="13">
        <f>IF(AND(N224="ZM  ",J224+K224=0),0,IF(AND(A224="ZSNC",N224="ZL  ",J224&lt;=56,K224&lt;=56),0,IF(AND(A224="    ",N224="ZL  ",J224=150,K224=150),0,1)))</f>
        <v>0</v>
      </c>
      <c r="AT224" s="6">
        <f>IF(F224="S   ",0,SUM(AP224:AS224))</f>
        <v>1</v>
      </c>
      <c r="AU224" s="7">
        <f t="shared" ca="1" si="39"/>
        <v>0</v>
      </c>
    </row>
    <row r="225" spans="1:47" x14ac:dyDescent="0.25">
      <c r="A225" s="15" t="s">
        <v>130</v>
      </c>
      <c r="B225" s="15">
        <v>5500017985</v>
      </c>
      <c r="C225" s="15">
        <v>40</v>
      </c>
      <c r="D225" s="17">
        <v>40704</v>
      </c>
      <c r="E225" s="17">
        <v>40997</v>
      </c>
      <c r="F225" s="18" t="s">
        <v>347</v>
      </c>
      <c r="G225" s="15" t="s">
        <v>303</v>
      </c>
      <c r="H225" s="15">
        <v>99.9</v>
      </c>
      <c r="I225" s="15">
        <v>18</v>
      </c>
      <c r="J225" s="15">
        <v>56</v>
      </c>
      <c r="K225" s="15">
        <v>56</v>
      </c>
      <c r="L225" s="15">
        <v>1</v>
      </c>
      <c r="M225" s="15">
        <v>2</v>
      </c>
      <c r="N225" s="15" t="s">
        <v>256</v>
      </c>
      <c r="O225" s="15">
        <v>12865</v>
      </c>
      <c r="P225" s="15" t="s">
        <v>27</v>
      </c>
      <c r="Q225" s="15" t="s">
        <v>27</v>
      </c>
      <c r="R225" s="17">
        <v>41123</v>
      </c>
      <c r="S225" s="15">
        <v>240068</v>
      </c>
      <c r="T225" s="15" t="s">
        <v>209</v>
      </c>
      <c r="U225" s="15" t="s">
        <v>233</v>
      </c>
      <c r="V225" s="15">
        <v>47</v>
      </c>
      <c r="W225" s="15" t="s">
        <v>35</v>
      </c>
      <c r="X225" s="15">
        <v>48</v>
      </c>
      <c r="Y225" s="15" t="s">
        <v>35</v>
      </c>
      <c r="Z225" s="15">
        <v>21</v>
      </c>
      <c r="AA225" s="15" t="s">
        <v>35</v>
      </c>
      <c r="AB225" s="15">
        <v>15</v>
      </c>
      <c r="AC225" s="15" t="s">
        <v>35</v>
      </c>
      <c r="AD225" s="15">
        <f>IF(N225="ZM  ",V225-Z225,X225-Z225)</f>
        <v>27</v>
      </c>
      <c r="AE225" s="22">
        <f t="shared" ca="1" si="35"/>
        <v>0</v>
      </c>
      <c r="AF225" s="22">
        <f t="shared" ca="1" si="36"/>
        <v>0</v>
      </c>
      <c r="AG225" s="22">
        <f t="shared" ca="1" si="37"/>
        <v>4</v>
      </c>
      <c r="AH225" s="15" t="str">
        <f t="shared" ca="1" si="38"/>
        <v>ok</v>
      </c>
      <c r="AI225" s="8">
        <f ca="1">IF(AH225="ok",0,IF(AND(AH225="erreur clé ZSNC",A225="ZSNC"),0,1))</f>
        <v>0</v>
      </c>
      <c r="AJ225" s="9">
        <f>IF(AND(A225="ZSNC",N225="ZM  ",H225=0),0,IF(AND(A225="    ",N225="ZM  ",H225=0),0,IF(AND(A225="ZSNC",N225="ZL  ",H225=99.9),0,IF(AND(A225="    ",N225="ZL  ",H225=0),0,1))))</f>
        <v>0</v>
      </c>
      <c r="AK225" s="9">
        <f>IF(AND(A225="ZSNC",N225="ZM  ",L225="          "),0,IF(AND(A225="    ",N225="ZM  ",L225="          "),0,IF(AND(A225="ZSNC",N225="ZL  ",L225=1),0,IF(AND(A225="    ",N225="ZL  ",L225=2),0,1))))</f>
        <v>0</v>
      </c>
      <c r="AL225" s="9">
        <f>IF(AND(N225="ZM  ",J225+K225=0),0,IF(AND(N225="ZL  ",J225-K225=0),0,1))</f>
        <v>0</v>
      </c>
      <c r="AM225" s="10">
        <f>IF(AND(N225="ZM  ",J225+K225=0),0,IF(AND(A225="ZSNC",N225="ZL  ",J225&lt;=56,K225&lt;=56),0,IF(AND(A225="    ",N225="ZL  ",J225=150,K225=150),0,1)))</f>
        <v>0</v>
      </c>
      <c r="AN225" s="6">
        <f ca="1">IF(F225="S   ",0,(SUM(AI225:AM225)))</f>
        <v>0</v>
      </c>
      <c r="AP225" s="11">
        <f>IF(AND(N225="ZM  ",H225=0),0,IF(AND(A225="    ",N225="ZL  ",H225=0),0,IF(AND(A225="ZSNC",N225="ZL  ",H225=99.9),0,1)))</f>
        <v>0</v>
      </c>
      <c r="AQ225" s="12">
        <f>IF(AND(N225="ZM  ",L225="          "),0,IF(AND(A225="ZSNC",N225="ZL  ",L225=2),0,IF(AND(A225="    ",N225="ZL  ",L225=1),0,1)))</f>
        <v>1</v>
      </c>
      <c r="AR225" s="12">
        <f>IF(AND(N225="ZM  ",J225+K225=0),0,IF(AND(N225="ZL  ",J225-K225=0),0,1))</f>
        <v>0</v>
      </c>
      <c r="AS225" s="13">
        <f>IF(AND(N225="ZM  ",J225+K225=0),0,IF(AND(A225="ZSNC",N225="ZL  ",J225&lt;=56,K225&lt;=56),0,IF(AND(A225="    ",N225="ZL  ",J225=150,K225=150),0,1)))</f>
        <v>0</v>
      </c>
      <c r="AT225" s="6">
        <f>IF(F225="S   ",0,SUM(AP225:AS225))</f>
        <v>1</v>
      </c>
      <c r="AU225" s="7">
        <f t="shared" ca="1" si="39"/>
        <v>0</v>
      </c>
    </row>
    <row r="226" spans="1:47" x14ac:dyDescent="0.25">
      <c r="A226" s="15" t="s">
        <v>130</v>
      </c>
      <c r="B226" s="15">
        <v>5500017986</v>
      </c>
      <c r="C226" s="15">
        <v>10</v>
      </c>
      <c r="D226" s="17">
        <v>40704</v>
      </c>
      <c r="E226" s="17">
        <v>40814</v>
      </c>
      <c r="F226" s="18" t="s">
        <v>347</v>
      </c>
      <c r="G226" s="15" t="s">
        <v>306</v>
      </c>
      <c r="H226" s="15">
        <v>99.9</v>
      </c>
      <c r="I226" s="15">
        <v>16</v>
      </c>
      <c r="J226" s="15">
        <v>56</v>
      </c>
      <c r="K226" s="15">
        <v>56</v>
      </c>
      <c r="L226" s="15">
        <v>1</v>
      </c>
      <c r="M226" s="15">
        <v>2</v>
      </c>
      <c r="N226" s="15" t="s">
        <v>256</v>
      </c>
      <c r="O226" s="15">
        <v>12865</v>
      </c>
      <c r="P226" s="15" t="s">
        <v>27</v>
      </c>
      <c r="Q226" s="15" t="s">
        <v>27</v>
      </c>
      <c r="R226" s="17">
        <v>41123</v>
      </c>
      <c r="S226" s="15">
        <v>240068</v>
      </c>
      <c r="T226" s="15" t="s">
        <v>209</v>
      </c>
      <c r="U226" s="15" t="s">
        <v>233</v>
      </c>
      <c r="V226" s="15">
        <v>44</v>
      </c>
      <c r="W226" s="15" t="s">
        <v>35</v>
      </c>
      <c r="X226" s="15">
        <v>48</v>
      </c>
      <c r="Y226" s="15" t="s">
        <v>35</v>
      </c>
      <c r="Z226" s="15">
        <v>15</v>
      </c>
      <c r="AA226" s="15" t="s">
        <v>35</v>
      </c>
      <c r="AB226" s="15">
        <v>15</v>
      </c>
      <c r="AC226" s="15" t="s">
        <v>35</v>
      </c>
      <c r="AD226" s="15">
        <f>IF(N226="ZM  ",V226-Z226,X226-Z226)</f>
        <v>33</v>
      </c>
      <c r="AE226" s="22">
        <f t="shared" ca="1" si="35"/>
        <v>0</v>
      </c>
      <c r="AF226" s="22">
        <f t="shared" ca="1" si="36"/>
        <v>0</v>
      </c>
      <c r="AG226" s="22">
        <f t="shared" ca="1" si="37"/>
        <v>3</v>
      </c>
      <c r="AH226" s="15" t="str">
        <f t="shared" ca="1" si="38"/>
        <v>ok</v>
      </c>
      <c r="AI226" s="8">
        <f ca="1">IF(AH226="ok",0,IF(AND(AH226="erreur clé ZSNC",A226="ZSNC"),0,1))</f>
        <v>0</v>
      </c>
      <c r="AJ226" s="9">
        <f>IF(AND(A226="ZSNC",N226="ZM  ",H226=0),0,IF(AND(A226="    ",N226="ZM  ",H226=0),0,IF(AND(A226="ZSNC",N226="ZL  ",H226=99.9),0,IF(AND(A226="    ",N226="ZL  ",H226=0),0,1))))</f>
        <v>0</v>
      </c>
      <c r="AK226" s="9">
        <f>IF(AND(A226="ZSNC",N226="ZM  ",L226="          "),0,IF(AND(A226="    ",N226="ZM  ",L226="          "),0,IF(AND(A226="ZSNC",N226="ZL  ",L226=1),0,IF(AND(A226="    ",N226="ZL  ",L226=2),0,1))))</f>
        <v>0</v>
      </c>
      <c r="AL226" s="9">
        <f>IF(AND(N226="ZM  ",J226+K226=0),0,IF(AND(N226="ZL  ",J226-K226=0),0,1))</f>
        <v>0</v>
      </c>
      <c r="AM226" s="10">
        <f>IF(AND(N226="ZM  ",J226+K226=0),0,IF(AND(A226="ZSNC",N226="ZL  ",J226&lt;=56,K226&lt;=56),0,IF(AND(A226="    ",N226="ZL  ",J226=150,K226=150),0,1)))</f>
        <v>0</v>
      </c>
      <c r="AN226" s="6">
        <f ca="1">IF(F226="S   ",0,(SUM(AI226:AM226)))</f>
        <v>0</v>
      </c>
      <c r="AP226" s="11">
        <f>IF(AND(N226="ZM  ",H226=0),0,IF(AND(A226="    ",N226="ZL  ",H226=0),0,IF(AND(A226="ZSNC",N226="ZL  ",H226=99.9),0,1)))</f>
        <v>0</v>
      </c>
      <c r="AQ226" s="12">
        <f>IF(AND(N226="ZM  ",L226="          "),0,IF(AND(A226="ZSNC",N226="ZL  ",L226=2),0,IF(AND(A226="    ",N226="ZL  ",L226=1),0,1)))</f>
        <v>1</v>
      </c>
      <c r="AR226" s="12">
        <f>IF(AND(N226="ZM  ",J226+K226=0),0,IF(AND(N226="ZL  ",J226-K226=0),0,1))</f>
        <v>0</v>
      </c>
      <c r="AS226" s="13">
        <f>IF(AND(N226="ZM  ",J226+K226=0),0,IF(AND(A226="ZSNC",N226="ZL  ",J226&lt;=56,K226&lt;=56),0,IF(AND(A226="    ",N226="ZL  ",J226=150,K226=150),0,1)))</f>
        <v>0</v>
      </c>
      <c r="AT226" s="6">
        <f>IF(F226="S   ",0,SUM(AP226:AS226))</f>
        <v>1</v>
      </c>
      <c r="AU226" s="7">
        <f t="shared" ca="1" si="39"/>
        <v>0</v>
      </c>
    </row>
    <row r="227" spans="1:47" x14ac:dyDescent="0.25">
      <c r="A227" s="15" t="s">
        <v>130</v>
      </c>
      <c r="B227" s="15">
        <v>5500017986</v>
      </c>
      <c r="C227" s="15">
        <v>20</v>
      </c>
      <c r="D227" s="17">
        <v>40704</v>
      </c>
      <c r="E227" s="17">
        <v>40814</v>
      </c>
      <c r="F227" s="18" t="s">
        <v>347</v>
      </c>
      <c r="G227" s="15" t="s">
        <v>304</v>
      </c>
      <c r="H227" s="15">
        <v>99.9</v>
      </c>
      <c r="I227" s="15">
        <v>15</v>
      </c>
      <c r="J227" s="15">
        <v>56</v>
      </c>
      <c r="K227" s="15">
        <v>56</v>
      </c>
      <c r="L227" s="15">
        <v>1</v>
      </c>
      <c r="M227" s="15">
        <v>2</v>
      </c>
      <c r="N227" s="15" t="s">
        <v>256</v>
      </c>
      <c r="O227" s="15">
        <v>12865</v>
      </c>
      <c r="P227" s="15" t="s">
        <v>27</v>
      </c>
      <c r="Q227" s="15" t="s">
        <v>27</v>
      </c>
      <c r="R227" s="17">
        <v>41123</v>
      </c>
      <c r="S227" s="15">
        <v>240068</v>
      </c>
      <c r="T227" s="15" t="s">
        <v>209</v>
      </c>
      <c r="U227" s="15" t="s">
        <v>233</v>
      </c>
      <c r="V227" s="15">
        <v>708</v>
      </c>
      <c r="W227" s="15" t="s">
        <v>35</v>
      </c>
      <c r="X227" s="15">
        <v>757</v>
      </c>
      <c r="Y227" s="15" t="s">
        <v>35</v>
      </c>
      <c r="Z227" s="15">
        <v>238</v>
      </c>
      <c r="AA227" s="15" t="s">
        <v>35</v>
      </c>
      <c r="AB227" s="15">
        <v>238</v>
      </c>
      <c r="AC227" s="15" t="s">
        <v>35</v>
      </c>
      <c r="AD227" s="15">
        <f>IF(N227="ZM  ",V227-Z227,X227-Z227)</f>
        <v>519</v>
      </c>
      <c r="AE227" s="22">
        <f t="shared" ca="1" si="35"/>
        <v>0</v>
      </c>
      <c r="AF227" s="22">
        <f t="shared" ca="1" si="36"/>
        <v>0</v>
      </c>
      <c r="AG227" s="22">
        <f t="shared" ca="1" si="37"/>
        <v>3</v>
      </c>
      <c r="AH227" s="15" t="str">
        <f t="shared" ca="1" si="38"/>
        <v>ok</v>
      </c>
      <c r="AI227" s="8">
        <f ca="1">IF(AH227="ok",0,IF(AND(AH227="erreur clé ZSNC",A227="ZSNC"),0,1))</f>
        <v>0</v>
      </c>
      <c r="AJ227" s="9">
        <f>IF(AND(A227="ZSNC",N227="ZM  ",H227=0),0,IF(AND(A227="    ",N227="ZM  ",H227=0),0,IF(AND(A227="ZSNC",N227="ZL  ",H227=99.9),0,IF(AND(A227="    ",N227="ZL  ",H227=0),0,1))))</f>
        <v>0</v>
      </c>
      <c r="AK227" s="9">
        <f>IF(AND(A227="ZSNC",N227="ZM  ",L227="          "),0,IF(AND(A227="    ",N227="ZM  ",L227="          "),0,IF(AND(A227="ZSNC",N227="ZL  ",L227=1),0,IF(AND(A227="    ",N227="ZL  ",L227=2),0,1))))</f>
        <v>0</v>
      </c>
      <c r="AL227" s="9">
        <f>IF(AND(N227="ZM  ",J227+K227=0),0,IF(AND(N227="ZL  ",J227-K227=0),0,1))</f>
        <v>0</v>
      </c>
      <c r="AM227" s="10">
        <f>IF(AND(N227="ZM  ",J227+K227=0),0,IF(AND(A227="ZSNC",N227="ZL  ",J227&lt;=56,K227&lt;=56),0,IF(AND(A227="    ",N227="ZL  ",J227=150,K227=150),0,1)))</f>
        <v>0</v>
      </c>
      <c r="AN227" s="6">
        <f ca="1">IF(F227="S   ",0,(SUM(AI227:AM227)))</f>
        <v>0</v>
      </c>
      <c r="AP227" s="11">
        <f>IF(AND(N227="ZM  ",H227=0),0,IF(AND(A227="    ",N227="ZL  ",H227=0),0,IF(AND(A227="ZSNC",N227="ZL  ",H227=99.9),0,1)))</f>
        <v>0</v>
      </c>
      <c r="AQ227" s="12">
        <f>IF(AND(N227="ZM  ",L227="          "),0,IF(AND(A227="ZSNC",N227="ZL  ",L227=2),0,IF(AND(A227="    ",N227="ZL  ",L227=1),0,1)))</f>
        <v>1</v>
      </c>
      <c r="AR227" s="12">
        <f>IF(AND(N227="ZM  ",J227+K227=0),0,IF(AND(N227="ZL  ",J227-K227=0),0,1))</f>
        <v>0</v>
      </c>
      <c r="AS227" s="13">
        <f>IF(AND(N227="ZM  ",J227+K227=0),0,IF(AND(A227="ZSNC",N227="ZL  ",J227&lt;=56,K227&lt;=56),0,IF(AND(A227="    ",N227="ZL  ",J227=150,K227=150),0,1)))</f>
        <v>0</v>
      </c>
      <c r="AT227" s="6">
        <f>IF(F227="S   ",0,SUM(AP227:AS227))</f>
        <v>1</v>
      </c>
      <c r="AU227" s="7">
        <f t="shared" ca="1" si="39"/>
        <v>0</v>
      </c>
    </row>
    <row r="228" spans="1:47" x14ac:dyDescent="0.25">
      <c r="A228" s="15" t="s">
        <v>130</v>
      </c>
      <c r="B228" s="15">
        <v>5500017986</v>
      </c>
      <c r="C228" s="15">
        <v>30</v>
      </c>
      <c r="D228" s="17">
        <v>40704</v>
      </c>
      <c r="E228" s="17">
        <v>40814</v>
      </c>
      <c r="F228" s="18" t="s">
        <v>347</v>
      </c>
      <c r="G228" s="15" t="s">
        <v>305</v>
      </c>
      <c r="H228" s="15">
        <v>99.9</v>
      </c>
      <c r="I228" s="15">
        <v>17</v>
      </c>
      <c r="J228" s="15">
        <v>56</v>
      </c>
      <c r="K228" s="15">
        <v>56</v>
      </c>
      <c r="L228" s="15">
        <v>1</v>
      </c>
      <c r="M228" s="15">
        <v>2</v>
      </c>
      <c r="N228" s="15" t="s">
        <v>256</v>
      </c>
      <c r="O228" s="15">
        <v>12865</v>
      </c>
      <c r="P228" s="15" t="s">
        <v>27</v>
      </c>
      <c r="Q228" s="15" t="s">
        <v>27</v>
      </c>
      <c r="R228" s="17">
        <v>41123</v>
      </c>
      <c r="S228" s="15">
        <v>240068</v>
      </c>
      <c r="T228" s="15" t="s">
        <v>209</v>
      </c>
      <c r="U228" s="15" t="s">
        <v>233</v>
      </c>
      <c r="V228" s="15">
        <v>474</v>
      </c>
      <c r="W228" s="15" t="s">
        <v>35</v>
      </c>
      <c r="X228" s="15">
        <v>505</v>
      </c>
      <c r="Y228" s="15" t="s">
        <v>35</v>
      </c>
      <c r="Z228" s="15">
        <v>149</v>
      </c>
      <c r="AA228" s="15" t="s">
        <v>35</v>
      </c>
      <c r="AB228" s="15">
        <v>149</v>
      </c>
      <c r="AC228" s="15" t="s">
        <v>35</v>
      </c>
      <c r="AD228" s="15">
        <f>IF(N228="ZM  ",V228-Z228,X228-Z228)</f>
        <v>356</v>
      </c>
      <c r="AE228" s="22">
        <f t="shared" ca="1" si="35"/>
        <v>0</v>
      </c>
      <c r="AF228" s="22">
        <f t="shared" ca="1" si="36"/>
        <v>0</v>
      </c>
      <c r="AG228" s="22">
        <f t="shared" ca="1" si="37"/>
        <v>3</v>
      </c>
      <c r="AH228" s="15" t="str">
        <f t="shared" ca="1" si="38"/>
        <v>ok</v>
      </c>
      <c r="AI228" s="8">
        <f ca="1">IF(AH228="ok",0,IF(AND(AH228="erreur clé ZSNC",A228="ZSNC"),0,1))</f>
        <v>0</v>
      </c>
      <c r="AJ228" s="9">
        <f>IF(AND(A228="ZSNC",N228="ZM  ",H228=0),0,IF(AND(A228="    ",N228="ZM  ",H228=0),0,IF(AND(A228="ZSNC",N228="ZL  ",H228=99.9),0,IF(AND(A228="    ",N228="ZL  ",H228=0),0,1))))</f>
        <v>0</v>
      </c>
      <c r="AK228" s="9">
        <f>IF(AND(A228="ZSNC",N228="ZM  ",L228="          "),0,IF(AND(A228="    ",N228="ZM  ",L228="          "),0,IF(AND(A228="ZSNC",N228="ZL  ",L228=1),0,IF(AND(A228="    ",N228="ZL  ",L228=2),0,1))))</f>
        <v>0</v>
      </c>
      <c r="AL228" s="9">
        <f>IF(AND(N228="ZM  ",J228+K228=0),0,IF(AND(N228="ZL  ",J228-K228=0),0,1))</f>
        <v>0</v>
      </c>
      <c r="AM228" s="10">
        <f>IF(AND(N228="ZM  ",J228+K228=0),0,IF(AND(A228="ZSNC",N228="ZL  ",J228&lt;=56,K228&lt;=56),0,IF(AND(A228="    ",N228="ZL  ",J228=150,K228=150),0,1)))</f>
        <v>0</v>
      </c>
      <c r="AN228" s="6">
        <f ca="1">IF(F228="S   ",0,(SUM(AI228:AM228)))</f>
        <v>0</v>
      </c>
      <c r="AP228" s="11">
        <f>IF(AND(N228="ZM  ",H228=0),0,IF(AND(A228="    ",N228="ZL  ",H228=0),0,IF(AND(A228="ZSNC",N228="ZL  ",H228=99.9),0,1)))</f>
        <v>0</v>
      </c>
      <c r="AQ228" s="12">
        <f>IF(AND(N228="ZM  ",L228="          "),0,IF(AND(A228="ZSNC",N228="ZL  ",L228=2),0,IF(AND(A228="    ",N228="ZL  ",L228=1),0,1)))</f>
        <v>1</v>
      </c>
      <c r="AR228" s="12">
        <f>IF(AND(N228="ZM  ",J228+K228=0),0,IF(AND(N228="ZL  ",J228-K228=0),0,1))</f>
        <v>0</v>
      </c>
      <c r="AS228" s="13">
        <f>IF(AND(N228="ZM  ",J228+K228=0),0,IF(AND(A228="ZSNC",N228="ZL  ",J228&lt;=56,K228&lt;=56),0,IF(AND(A228="    ",N228="ZL  ",J228=150,K228=150),0,1)))</f>
        <v>0</v>
      </c>
      <c r="AT228" s="6">
        <f>IF(F228="S   ",0,SUM(AP228:AS228))</f>
        <v>1</v>
      </c>
      <c r="AU228" s="7">
        <f t="shared" ca="1" si="39"/>
        <v>0</v>
      </c>
    </row>
    <row r="229" spans="1:47" x14ac:dyDescent="0.25">
      <c r="A229" s="15" t="s">
        <v>130</v>
      </c>
      <c r="B229" s="15">
        <v>5500017988</v>
      </c>
      <c r="C229" s="15">
        <v>10</v>
      </c>
      <c r="D229" s="17">
        <v>40704</v>
      </c>
      <c r="E229" s="17">
        <v>41054</v>
      </c>
      <c r="F229" s="18" t="s">
        <v>347</v>
      </c>
      <c r="G229" s="15" t="s">
        <v>327</v>
      </c>
      <c r="H229" s="15">
        <v>99.9</v>
      </c>
      <c r="I229" s="15">
        <v>15</v>
      </c>
      <c r="J229" s="15">
        <v>56</v>
      </c>
      <c r="K229" s="15">
        <v>56</v>
      </c>
      <c r="L229" s="15">
        <v>1</v>
      </c>
      <c r="M229" s="15">
        <v>2</v>
      </c>
      <c r="N229" s="15" t="s">
        <v>256</v>
      </c>
      <c r="O229" s="15">
        <v>12865</v>
      </c>
      <c r="P229" s="15" t="s">
        <v>27</v>
      </c>
      <c r="Q229" s="15" t="s">
        <v>27</v>
      </c>
      <c r="R229" s="17">
        <v>41123</v>
      </c>
      <c r="S229" s="15" t="s">
        <v>95</v>
      </c>
      <c r="T229" s="15" t="s">
        <v>232</v>
      </c>
      <c r="U229" s="15" t="s">
        <v>233</v>
      </c>
      <c r="V229" s="15">
        <v>557</v>
      </c>
      <c r="W229" s="15" t="s">
        <v>35</v>
      </c>
      <c r="X229" s="15">
        <v>649</v>
      </c>
      <c r="Y229" s="15" t="s">
        <v>35</v>
      </c>
      <c r="Z229" s="15">
        <v>191</v>
      </c>
      <c r="AA229" s="15" t="s">
        <v>35</v>
      </c>
      <c r="AB229" s="15">
        <v>186</v>
      </c>
      <c r="AC229" s="15" t="s">
        <v>35</v>
      </c>
      <c r="AD229" s="15">
        <f>IF(N229="ZM  ",V229-Z229,X229-Z229)</f>
        <v>458</v>
      </c>
      <c r="AE229" s="22">
        <f t="shared" ca="1" si="35"/>
        <v>0</v>
      </c>
      <c r="AF229" s="22">
        <f t="shared" ca="1" si="36"/>
        <v>0</v>
      </c>
      <c r="AG229" s="22">
        <f t="shared" ca="1" si="37"/>
        <v>1</v>
      </c>
      <c r="AH229" s="15" t="str">
        <f t="shared" ca="1" si="38"/>
        <v>ok</v>
      </c>
      <c r="AI229" s="8">
        <f ca="1">IF(AH229="ok",0,IF(AND(AH229="erreur clé ZSNC",A229="ZSNC"),0,1))</f>
        <v>0</v>
      </c>
      <c r="AJ229" s="9">
        <f>IF(AND(A229="ZSNC",N229="ZM  ",H229=0),0,IF(AND(A229="    ",N229="ZM  ",H229=0),0,IF(AND(A229="ZSNC",N229="ZL  ",H229=99.9),0,IF(AND(A229="    ",N229="ZL  ",H229=0),0,1))))</f>
        <v>0</v>
      </c>
      <c r="AK229" s="9">
        <f>IF(AND(A229="ZSNC",N229="ZM  ",L229="          "),0,IF(AND(A229="    ",N229="ZM  ",L229="          "),0,IF(AND(A229="ZSNC",N229="ZL  ",L229=1),0,IF(AND(A229="    ",N229="ZL  ",L229=2),0,1))))</f>
        <v>0</v>
      </c>
      <c r="AL229" s="9">
        <f>IF(AND(N229="ZM  ",J229+K229=0),0,IF(AND(N229="ZL  ",J229-K229=0),0,1))</f>
        <v>0</v>
      </c>
      <c r="AM229" s="10">
        <f>IF(AND(N229="ZM  ",J229+K229=0),0,IF(AND(A229="ZSNC",N229="ZL  ",J229&lt;=56,K229&lt;=56),0,IF(AND(A229="    ",N229="ZL  ",J229=150,K229=150),0,1)))</f>
        <v>0</v>
      </c>
      <c r="AN229" s="6">
        <f ca="1">IF(F229="S   ",0,(SUM(AI229:AM229)))</f>
        <v>0</v>
      </c>
      <c r="AP229" s="11">
        <f>IF(AND(N229="ZM  ",H229=0),0,IF(AND(A229="    ",N229="ZL  ",H229=0),0,IF(AND(A229="ZSNC",N229="ZL  ",H229=99.9),0,1)))</f>
        <v>0</v>
      </c>
      <c r="AQ229" s="12">
        <f>IF(AND(N229="ZM  ",L229="          "),0,IF(AND(A229="ZSNC",N229="ZL  ",L229=2),0,IF(AND(A229="    ",N229="ZL  ",L229=1),0,1)))</f>
        <v>1</v>
      </c>
      <c r="AR229" s="12">
        <f>IF(AND(N229="ZM  ",J229+K229=0),0,IF(AND(N229="ZL  ",J229-K229=0),0,1))</f>
        <v>0</v>
      </c>
      <c r="AS229" s="13">
        <f>IF(AND(N229="ZM  ",J229+K229=0),0,IF(AND(A229="ZSNC",N229="ZL  ",J229&lt;=56,K229&lt;=56),0,IF(AND(A229="    ",N229="ZL  ",J229=150,K229=150),0,1)))</f>
        <v>0</v>
      </c>
      <c r="AT229" s="6">
        <f>IF(F229="S   ",0,SUM(AP229:AS229))</f>
        <v>1</v>
      </c>
      <c r="AU229" s="7">
        <f t="shared" ca="1" si="39"/>
        <v>0</v>
      </c>
    </row>
    <row r="230" spans="1:47" x14ac:dyDescent="0.25">
      <c r="A230" s="15" t="s">
        <v>130</v>
      </c>
      <c r="B230" s="15">
        <v>5500017989</v>
      </c>
      <c r="C230" s="15">
        <v>10</v>
      </c>
      <c r="D230" s="17">
        <v>40704</v>
      </c>
      <c r="E230" s="17">
        <v>41113</v>
      </c>
      <c r="F230" s="18" t="s">
        <v>347</v>
      </c>
      <c r="G230" s="15" t="s">
        <v>291</v>
      </c>
      <c r="H230" s="15">
        <v>99.9</v>
      </c>
      <c r="I230" s="15">
        <v>19</v>
      </c>
      <c r="J230" s="15">
        <v>56</v>
      </c>
      <c r="K230" s="15">
        <v>56</v>
      </c>
      <c r="L230" s="15">
        <v>1</v>
      </c>
      <c r="M230" s="15">
        <v>2</v>
      </c>
      <c r="N230" s="15" t="s">
        <v>256</v>
      </c>
      <c r="O230" s="15">
        <v>12865</v>
      </c>
      <c r="P230" s="15" t="s">
        <v>27</v>
      </c>
      <c r="Q230" s="15" t="s">
        <v>27</v>
      </c>
      <c r="R230" s="17">
        <v>41123</v>
      </c>
      <c r="S230" s="15">
        <v>240068</v>
      </c>
      <c r="T230" s="15" t="s">
        <v>230</v>
      </c>
      <c r="U230" s="15" t="s">
        <v>233</v>
      </c>
      <c r="V230" s="15">
        <v>47</v>
      </c>
      <c r="W230" s="15" t="s">
        <v>35</v>
      </c>
      <c r="X230" s="15">
        <v>49</v>
      </c>
      <c r="Y230" s="15" t="s">
        <v>35</v>
      </c>
      <c r="Z230" s="15">
        <v>16</v>
      </c>
      <c r="AA230" s="15" t="s">
        <v>35</v>
      </c>
      <c r="AB230" s="15">
        <v>15</v>
      </c>
      <c r="AC230" s="15" t="s">
        <v>35</v>
      </c>
      <c r="AD230" s="15">
        <f>IF(N230="ZM  ",V230-Z230,X230-Z230)</f>
        <v>33</v>
      </c>
      <c r="AE230" s="22">
        <f t="shared" ca="1" si="35"/>
        <v>0</v>
      </c>
      <c r="AF230" s="22">
        <f t="shared" ca="1" si="36"/>
        <v>0</v>
      </c>
      <c r="AG230" s="22">
        <f t="shared" ca="1" si="37"/>
        <v>3</v>
      </c>
      <c r="AH230" s="15" t="str">
        <f t="shared" ca="1" si="38"/>
        <v>ok</v>
      </c>
      <c r="AI230" s="8">
        <f ca="1">IF(AH230="ok",0,IF(AND(AH230="erreur clé ZSNC",A230="ZSNC"),0,1))</f>
        <v>0</v>
      </c>
      <c r="AJ230" s="9">
        <f>IF(AND(A230="ZSNC",N230="ZM  ",H230=0),0,IF(AND(A230="    ",N230="ZM  ",H230=0),0,IF(AND(A230="ZSNC",N230="ZL  ",H230=99.9),0,IF(AND(A230="    ",N230="ZL  ",H230=0),0,1))))</f>
        <v>0</v>
      </c>
      <c r="AK230" s="9">
        <f>IF(AND(A230="ZSNC",N230="ZM  ",L230="          "),0,IF(AND(A230="    ",N230="ZM  ",L230="          "),0,IF(AND(A230="ZSNC",N230="ZL  ",L230=1),0,IF(AND(A230="    ",N230="ZL  ",L230=2),0,1))))</f>
        <v>0</v>
      </c>
      <c r="AL230" s="9">
        <f>IF(AND(N230="ZM  ",J230+K230=0),0,IF(AND(N230="ZL  ",J230-K230=0),0,1))</f>
        <v>0</v>
      </c>
      <c r="AM230" s="10">
        <f>IF(AND(N230="ZM  ",J230+K230=0),0,IF(AND(A230="ZSNC",N230="ZL  ",J230&lt;=56,K230&lt;=56),0,IF(AND(A230="    ",N230="ZL  ",J230=150,K230=150),0,1)))</f>
        <v>0</v>
      </c>
      <c r="AN230" s="6">
        <f ca="1">IF(F230="S   ",0,(SUM(AI230:AM230)))</f>
        <v>0</v>
      </c>
      <c r="AP230" s="11">
        <f>IF(AND(N230="ZM  ",H230=0),0,IF(AND(A230="    ",N230="ZL  ",H230=0),0,IF(AND(A230="ZSNC",N230="ZL  ",H230=99.9),0,1)))</f>
        <v>0</v>
      </c>
      <c r="AQ230" s="12">
        <f>IF(AND(N230="ZM  ",L230="          "),0,IF(AND(A230="ZSNC",N230="ZL  ",L230=2),0,IF(AND(A230="    ",N230="ZL  ",L230=1),0,1)))</f>
        <v>1</v>
      </c>
      <c r="AR230" s="12">
        <f>IF(AND(N230="ZM  ",J230+K230=0),0,IF(AND(N230="ZL  ",J230-K230=0),0,1))</f>
        <v>0</v>
      </c>
      <c r="AS230" s="13">
        <f>IF(AND(N230="ZM  ",J230+K230=0),0,IF(AND(A230="ZSNC",N230="ZL  ",J230&lt;=56,K230&lt;=56),0,IF(AND(A230="    ",N230="ZL  ",J230=150,K230=150),0,1)))</f>
        <v>0</v>
      </c>
      <c r="AT230" s="6">
        <f>IF(F230="S   ",0,SUM(AP230:AS230))</f>
        <v>1</v>
      </c>
      <c r="AU230" s="7">
        <f t="shared" ca="1" si="39"/>
        <v>0</v>
      </c>
    </row>
    <row r="231" spans="1:47" x14ac:dyDescent="0.25">
      <c r="A231" s="15" t="s">
        <v>130</v>
      </c>
      <c r="B231" s="15">
        <v>5500017989</v>
      </c>
      <c r="C231" s="15">
        <v>20</v>
      </c>
      <c r="D231" s="17">
        <v>40704</v>
      </c>
      <c r="E231" s="17">
        <v>41113</v>
      </c>
      <c r="F231" s="18" t="s">
        <v>347</v>
      </c>
      <c r="G231" s="15" t="s">
        <v>292</v>
      </c>
      <c r="H231" s="15">
        <v>99.9</v>
      </c>
      <c r="I231" s="15">
        <v>20</v>
      </c>
      <c r="J231" s="15">
        <v>56</v>
      </c>
      <c r="K231" s="15">
        <v>56</v>
      </c>
      <c r="L231" s="15">
        <v>1</v>
      </c>
      <c r="M231" s="15">
        <v>2</v>
      </c>
      <c r="N231" s="15" t="s">
        <v>256</v>
      </c>
      <c r="O231" s="15">
        <v>12865</v>
      </c>
      <c r="P231" s="15" t="s">
        <v>27</v>
      </c>
      <c r="Q231" s="15" t="s">
        <v>27</v>
      </c>
      <c r="R231" s="17">
        <v>41123</v>
      </c>
      <c r="S231" s="15">
        <v>240068</v>
      </c>
      <c r="T231" s="15" t="s">
        <v>230</v>
      </c>
      <c r="U231" s="15" t="s">
        <v>233</v>
      </c>
      <c r="V231" s="15">
        <v>94</v>
      </c>
      <c r="W231" s="15" t="s">
        <v>35</v>
      </c>
      <c r="X231" s="15">
        <v>95</v>
      </c>
      <c r="Y231" s="15" t="s">
        <v>35</v>
      </c>
      <c r="Z231" s="15">
        <v>31</v>
      </c>
      <c r="AA231" s="15" t="s">
        <v>35</v>
      </c>
      <c r="AB231" s="15">
        <v>29</v>
      </c>
      <c r="AC231" s="15" t="s">
        <v>35</v>
      </c>
      <c r="AD231" s="15">
        <f>IF(N231="ZM  ",V231-Z231,X231-Z231)</f>
        <v>64</v>
      </c>
      <c r="AE231" s="22">
        <f t="shared" ca="1" si="35"/>
        <v>0</v>
      </c>
      <c r="AF231" s="22">
        <f t="shared" ca="1" si="36"/>
        <v>0</v>
      </c>
      <c r="AG231" s="22">
        <f t="shared" ca="1" si="37"/>
        <v>3</v>
      </c>
      <c r="AH231" s="15" t="str">
        <f t="shared" ca="1" si="38"/>
        <v>ok</v>
      </c>
      <c r="AI231" s="8">
        <f ca="1">IF(AH231="ok",0,IF(AND(AH231="erreur clé ZSNC",A231="ZSNC"),0,1))</f>
        <v>0</v>
      </c>
      <c r="AJ231" s="9">
        <f>IF(AND(A231="ZSNC",N231="ZM  ",H231=0),0,IF(AND(A231="    ",N231="ZM  ",H231=0),0,IF(AND(A231="ZSNC",N231="ZL  ",H231=99.9),0,IF(AND(A231="    ",N231="ZL  ",H231=0),0,1))))</f>
        <v>0</v>
      </c>
      <c r="AK231" s="9">
        <f>IF(AND(A231="ZSNC",N231="ZM  ",L231="          "),0,IF(AND(A231="    ",N231="ZM  ",L231="          "),0,IF(AND(A231="ZSNC",N231="ZL  ",L231=1),0,IF(AND(A231="    ",N231="ZL  ",L231=2),0,1))))</f>
        <v>0</v>
      </c>
      <c r="AL231" s="9">
        <f>IF(AND(N231="ZM  ",J231+K231=0),0,IF(AND(N231="ZL  ",J231-K231=0),0,1))</f>
        <v>0</v>
      </c>
      <c r="AM231" s="10">
        <f>IF(AND(N231="ZM  ",J231+K231=0),0,IF(AND(A231="ZSNC",N231="ZL  ",J231&lt;=56,K231&lt;=56),0,IF(AND(A231="    ",N231="ZL  ",J231=150,K231=150),0,1)))</f>
        <v>0</v>
      </c>
      <c r="AN231" s="6">
        <f ca="1">IF(F231="S   ",0,(SUM(AI231:AM231)))</f>
        <v>0</v>
      </c>
      <c r="AP231" s="11">
        <f>IF(AND(N231="ZM  ",H231=0),0,IF(AND(A231="    ",N231="ZL  ",H231=0),0,IF(AND(A231="ZSNC",N231="ZL  ",H231=99.9),0,1)))</f>
        <v>0</v>
      </c>
      <c r="AQ231" s="12">
        <f>IF(AND(N231="ZM  ",L231="          "),0,IF(AND(A231="ZSNC",N231="ZL  ",L231=2),0,IF(AND(A231="    ",N231="ZL  ",L231=1),0,1)))</f>
        <v>1</v>
      </c>
      <c r="AR231" s="12">
        <f>IF(AND(N231="ZM  ",J231+K231=0),0,IF(AND(N231="ZL  ",J231-K231=0),0,1))</f>
        <v>0</v>
      </c>
      <c r="AS231" s="13">
        <f>IF(AND(N231="ZM  ",J231+K231=0),0,IF(AND(A231="ZSNC",N231="ZL  ",J231&lt;=56,K231&lt;=56),0,IF(AND(A231="    ",N231="ZL  ",J231=150,K231=150),0,1)))</f>
        <v>0</v>
      </c>
      <c r="AT231" s="6">
        <f>IF(F231="S   ",0,SUM(AP231:AS231))</f>
        <v>1</v>
      </c>
      <c r="AU231" s="7">
        <f t="shared" ca="1" si="39"/>
        <v>0</v>
      </c>
    </row>
    <row r="232" spans="1:47" x14ac:dyDescent="0.25">
      <c r="A232" s="15" t="s">
        <v>130</v>
      </c>
      <c r="B232" s="15">
        <v>5500017989</v>
      </c>
      <c r="C232" s="15">
        <v>30</v>
      </c>
      <c r="D232" s="17">
        <v>40704</v>
      </c>
      <c r="E232" s="17">
        <v>41113</v>
      </c>
      <c r="F232" s="18" t="s">
        <v>347</v>
      </c>
      <c r="G232" s="15" t="s">
        <v>293</v>
      </c>
      <c r="H232" s="15">
        <v>99.9</v>
      </c>
      <c r="I232" s="15">
        <v>20</v>
      </c>
      <c r="J232" s="15">
        <v>56</v>
      </c>
      <c r="K232" s="15">
        <v>56</v>
      </c>
      <c r="L232" s="15">
        <v>1</v>
      </c>
      <c r="M232" s="15">
        <v>2</v>
      </c>
      <c r="N232" s="15" t="s">
        <v>256</v>
      </c>
      <c r="O232" s="15">
        <v>12865</v>
      </c>
      <c r="P232" s="15" t="s">
        <v>27</v>
      </c>
      <c r="Q232" s="15" t="s">
        <v>27</v>
      </c>
      <c r="R232" s="17">
        <v>41123</v>
      </c>
      <c r="S232" s="15">
        <v>240068</v>
      </c>
      <c r="T232" s="15" t="s">
        <v>230</v>
      </c>
      <c r="U232" s="15" t="s">
        <v>233</v>
      </c>
      <c r="V232" s="15">
        <v>189</v>
      </c>
      <c r="W232" s="15" t="s">
        <v>35</v>
      </c>
      <c r="X232" s="15">
        <v>188</v>
      </c>
      <c r="Y232" s="15" t="s">
        <v>35</v>
      </c>
      <c r="Z232" s="15">
        <v>60</v>
      </c>
      <c r="AA232" s="15" t="s">
        <v>35</v>
      </c>
      <c r="AB232" s="15">
        <v>56</v>
      </c>
      <c r="AC232" s="15" t="s">
        <v>35</v>
      </c>
      <c r="AD232" s="15">
        <f>IF(N232="ZM  ",V232-Z232,X232-Z232)</f>
        <v>128</v>
      </c>
      <c r="AE232" s="22">
        <f t="shared" ca="1" si="35"/>
        <v>0</v>
      </c>
      <c r="AF232" s="22">
        <f t="shared" ca="1" si="36"/>
        <v>0</v>
      </c>
      <c r="AG232" s="22">
        <f t="shared" ca="1" si="37"/>
        <v>3</v>
      </c>
      <c r="AH232" s="15" t="str">
        <f t="shared" ca="1" si="38"/>
        <v>ok</v>
      </c>
      <c r="AI232" s="8">
        <f ca="1">IF(AH232="ok",0,IF(AND(AH232="erreur clé ZSNC",A232="ZSNC"),0,1))</f>
        <v>0</v>
      </c>
      <c r="AJ232" s="9">
        <f>IF(AND(A232="ZSNC",N232="ZM  ",H232=0),0,IF(AND(A232="    ",N232="ZM  ",H232=0),0,IF(AND(A232="ZSNC",N232="ZL  ",H232=99.9),0,IF(AND(A232="    ",N232="ZL  ",H232=0),0,1))))</f>
        <v>0</v>
      </c>
      <c r="AK232" s="9">
        <f>IF(AND(A232="ZSNC",N232="ZM  ",L232="          "),0,IF(AND(A232="    ",N232="ZM  ",L232="          "),0,IF(AND(A232="ZSNC",N232="ZL  ",L232=1),0,IF(AND(A232="    ",N232="ZL  ",L232=2),0,1))))</f>
        <v>0</v>
      </c>
      <c r="AL232" s="9">
        <f>IF(AND(N232="ZM  ",J232+K232=0),0,IF(AND(N232="ZL  ",J232-K232=0),0,1))</f>
        <v>0</v>
      </c>
      <c r="AM232" s="10">
        <f>IF(AND(N232="ZM  ",J232+K232=0),0,IF(AND(A232="ZSNC",N232="ZL  ",J232&lt;=56,K232&lt;=56),0,IF(AND(A232="    ",N232="ZL  ",J232=150,K232=150),0,1)))</f>
        <v>0</v>
      </c>
      <c r="AN232" s="6">
        <f ca="1">IF(F232="S   ",0,(SUM(AI232:AM232)))</f>
        <v>0</v>
      </c>
      <c r="AP232" s="11">
        <f>IF(AND(N232="ZM  ",H232=0),0,IF(AND(A232="    ",N232="ZL  ",H232=0),0,IF(AND(A232="ZSNC",N232="ZL  ",H232=99.9),0,1)))</f>
        <v>0</v>
      </c>
      <c r="AQ232" s="12">
        <f>IF(AND(N232="ZM  ",L232="          "),0,IF(AND(A232="ZSNC",N232="ZL  ",L232=2),0,IF(AND(A232="    ",N232="ZL  ",L232=1),0,1)))</f>
        <v>1</v>
      </c>
      <c r="AR232" s="12">
        <f>IF(AND(N232="ZM  ",J232+K232=0),0,IF(AND(N232="ZL  ",J232-K232=0),0,1))</f>
        <v>0</v>
      </c>
      <c r="AS232" s="13">
        <f>IF(AND(N232="ZM  ",J232+K232=0),0,IF(AND(A232="ZSNC",N232="ZL  ",J232&lt;=56,K232&lt;=56),0,IF(AND(A232="    ",N232="ZL  ",J232=150,K232=150),0,1)))</f>
        <v>0</v>
      </c>
      <c r="AT232" s="6">
        <f>IF(F232="S   ",0,SUM(AP232:AS232))</f>
        <v>1</v>
      </c>
      <c r="AU232" s="7">
        <f t="shared" ca="1" si="39"/>
        <v>0</v>
      </c>
    </row>
    <row r="233" spans="1:47" x14ac:dyDescent="0.25">
      <c r="A233" s="15" t="s">
        <v>130</v>
      </c>
      <c r="B233" s="15">
        <v>5500017990</v>
      </c>
      <c r="C233" s="15">
        <v>10</v>
      </c>
      <c r="D233" s="17">
        <v>40704</v>
      </c>
      <c r="E233" s="17">
        <v>41066</v>
      </c>
      <c r="F233" s="18" t="s">
        <v>347</v>
      </c>
      <c r="G233" s="15" t="s">
        <v>300</v>
      </c>
      <c r="H233" s="15">
        <v>99.9</v>
      </c>
      <c r="I233" s="15">
        <v>12</v>
      </c>
      <c r="J233" s="15">
        <v>56</v>
      </c>
      <c r="K233" s="15">
        <v>56</v>
      </c>
      <c r="L233" s="15">
        <v>1</v>
      </c>
      <c r="M233" s="15">
        <v>2</v>
      </c>
      <c r="N233" s="15" t="s">
        <v>256</v>
      </c>
      <c r="O233" s="15">
        <v>12865</v>
      </c>
      <c r="P233" s="15" t="s">
        <v>27</v>
      </c>
      <c r="Q233" s="15" t="s">
        <v>27</v>
      </c>
      <c r="R233" s="17">
        <v>41123</v>
      </c>
      <c r="S233" s="15">
        <v>240068</v>
      </c>
      <c r="T233" s="15" t="s">
        <v>234</v>
      </c>
      <c r="U233" s="15" t="s">
        <v>233</v>
      </c>
      <c r="V233" s="15">
        <v>12</v>
      </c>
      <c r="W233" s="15" t="s">
        <v>35</v>
      </c>
      <c r="X233" s="15">
        <v>12</v>
      </c>
      <c r="Y233" s="15" t="s">
        <v>35</v>
      </c>
      <c r="Z233" s="15">
        <v>12</v>
      </c>
      <c r="AA233" s="15" t="s">
        <v>35</v>
      </c>
      <c r="AB233" s="15">
        <v>12</v>
      </c>
      <c r="AC233" s="15" t="s">
        <v>35</v>
      </c>
      <c r="AD233" s="15">
        <f>IF(N233="ZM  ",V233-Z233,X233-Z233)</f>
        <v>0</v>
      </c>
      <c r="AE233" s="22">
        <f t="shared" ca="1" si="35"/>
        <v>0</v>
      </c>
      <c r="AF233" s="22">
        <f t="shared" ca="1" si="36"/>
        <v>0</v>
      </c>
      <c r="AG233" s="22">
        <f t="shared" ca="1" si="37"/>
        <v>4</v>
      </c>
      <c r="AH233" s="15" t="str">
        <f t="shared" ca="1" si="38"/>
        <v>ok</v>
      </c>
      <c r="AI233" s="8">
        <f ca="1">IF(AH233="ok",0,IF(AND(AH233="erreur clé ZSNC",A233="ZSNC"),0,1))</f>
        <v>0</v>
      </c>
      <c r="AJ233" s="9">
        <f>IF(AND(A233="ZSNC",N233="ZM  ",H233=0),0,IF(AND(A233="    ",N233="ZM  ",H233=0),0,IF(AND(A233="ZSNC",N233="ZL  ",H233=99.9),0,IF(AND(A233="    ",N233="ZL  ",H233=0),0,1))))</f>
        <v>0</v>
      </c>
      <c r="AK233" s="9">
        <f>IF(AND(A233="ZSNC",N233="ZM  ",L233="          "),0,IF(AND(A233="    ",N233="ZM  ",L233="          "),0,IF(AND(A233="ZSNC",N233="ZL  ",L233=1),0,IF(AND(A233="    ",N233="ZL  ",L233=2),0,1))))</f>
        <v>0</v>
      </c>
      <c r="AL233" s="9">
        <f>IF(AND(N233="ZM  ",J233+K233=0),0,IF(AND(N233="ZL  ",J233-K233=0),0,1))</f>
        <v>0</v>
      </c>
      <c r="AM233" s="10">
        <f>IF(AND(N233="ZM  ",J233+K233=0),0,IF(AND(A233="ZSNC",N233="ZL  ",J233&lt;=56,K233&lt;=56),0,IF(AND(A233="    ",N233="ZL  ",J233=150,K233=150),0,1)))</f>
        <v>0</v>
      </c>
      <c r="AN233" s="6">
        <f ca="1">IF(F233="S   ",0,(SUM(AI233:AM233)))</f>
        <v>0</v>
      </c>
      <c r="AP233" s="11">
        <f>IF(AND(N233="ZM  ",H233=0),0,IF(AND(A233="    ",N233="ZL  ",H233=0),0,IF(AND(A233="ZSNC",N233="ZL  ",H233=99.9),0,1)))</f>
        <v>0</v>
      </c>
      <c r="AQ233" s="12">
        <f>IF(AND(N233="ZM  ",L233="          "),0,IF(AND(A233="ZSNC",N233="ZL  ",L233=2),0,IF(AND(A233="    ",N233="ZL  ",L233=1),0,1)))</f>
        <v>1</v>
      </c>
      <c r="AR233" s="12">
        <f>IF(AND(N233="ZM  ",J233+K233=0),0,IF(AND(N233="ZL  ",J233-K233=0),0,1))</f>
        <v>0</v>
      </c>
      <c r="AS233" s="13">
        <f>IF(AND(N233="ZM  ",J233+K233=0),0,IF(AND(A233="ZSNC",N233="ZL  ",J233&lt;=56,K233&lt;=56),0,IF(AND(A233="    ",N233="ZL  ",J233=150,K233=150),0,1)))</f>
        <v>0</v>
      </c>
      <c r="AT233" s="6">
        <f>IF(F233="S   ",0,SUM(AP233:AS233))</f>
        <v>1</v>
      </c>
      <c r="AU233" s="7">
        <f t="shared" ca="1" si="39"/>
        <v>0</v>
      </c>
    </row>
    <row r="234" spans="1:47" x14ac:dyDescent="0.25">
      <c r="A234" s="15" t="s">
        <v>130</v>
      </c>
      <c r="B234" s="15">
        <v>5500017990</v>
      </c>
      <c r="C234" s="15">
        <v>20</v>
      </c>
      <c r="D234" s="17">
        <v>40704</v>
      </c>
      <c r="E234" s="17">
        <v>41101</v>
      </c>
      <c r="F234" s="18" t="s">
        <v>347</v>
      </c>
      <c r="G234" s="15" t="s">
        <v>301</v>
      </c>
      <c r="H234" s="15">
        <v>99.9</v>
      </c>
      <c r="I234" s="15">
        <v>21</v>
      </c>
      <c r="J234" s="15">
        <v>56</v>
      </c>
      <c r="K234" s="15">
        <v>56</v>
      </c>
      <c r="L234" s="15">
        <v>1</v>
      </c>
      <c r="M234" s="15">
        <v>2</v>
      </c>
      <c r="N234" s="15" t="s">
        <v>256</v>
      </c>
      <c r="O234" s="15">
        <v>12865</v>
      </c>
      <c r="P234" s="15" t="s">
        <v>27</v>
      </c>
      <c r="Q234" s="15" t="s">
        <v>27</v>
      </c>
      <c r="R234" s="17">
        <v>41123</v>
      </c>
      <c r="S234" s="15">
        <v>240068</v>
      </c>
      <c r="T234" s="15" t="s">
        <v>234</v>
      </c>
      <c r="U234" s="15" t="s">
        <v>233</v>
      </c>
      <c r="V234" s="15">
        <v>20</v>
      </c>
      <c r="W234" s="15" t="s">
        <v>35</v>
      </c>
      <c r="X234" s="15">
        <v>21</v>
      </c>
      <c r="Y234" s="15" t="s">
        <v>35</v>
      </c>
      <c r="Z234" s="15">
        <v>20</v>
      </c>
      <c r="AA234" s="15" t="s">
        <v>35</v>
      </c>
      <c r="AB234" s="15">
        <v>20</v>
      </c>
      <c r="AC234" s="15" t="s">
        <v>35</v>
      </c>
      <c r="AD234" s="15">
        <f>IF(N234="ZM  ",V234-Z234,X234-Z234)</f>
        <v>1</v>
      </c>
      <c r="AE234" s="22">
        <f t="shared" ca="1" si="35"/>
        <v>0</v>
      </c>
      <c r="AF234" s="22">
        <f t="shared" ca="1" si="36"/>
        <v>0</v>
      </c>
      <c r="AG234" s="22">
        <f t="shared" ca="1" si="37"/>
        <v>4</v>
      </c>
      <c r="AH234" s="15" t="str">
        <f t="shared" ca="1" si="38"/>
        <v>ok</v>
      </c>
      <c r="AI234" s="8">
        <f ca="1">IF(AH234="ok",0,IF(AND(AH234="erreur clé ZSNC",A234="ZSNC"),0,1))</f>
        <v>0</v>
      </c>
      <c r="AJ234" s="9">
        <f>IF(AND(A234="ZSNC",N234="ZM  ",H234=0),0,IF(AND(A234="    ",N234="ZM  ",H234=0),0,IF(AND(A234="ZSNC",N234="ZL  ",H234=99.9),0,IF(AND(A234="    ",N234="ZL  ",H234=0),0,1))))</f>
        <v>0</v>
      </c>
      <c r="AK234" s="9">
        <f>IF(AND(A234="ZSNC",N234="ZM  ",L234="          "),0,IF(AND(A234="    ",N234="ZM  ",L234="          "),0,IF(AND(A234="ZSNC",N234="ZL  ",L234=1),0,IF(AND(A234="    ",N234="ZL  ",L234=2),0,1))))</f>
        <v>0</v>
      </c>
      <c r="AL234" s="9">
        <f>IF(AND(N234="ZM  ",J234+K234=0),0,IF(AND(N234="ZL  ",J234-K234=0),0,1))</f>
        <v>0</v>
      </c>
      <c r="AM234" s="10">
        <f>IF(AND(N234="ZM  ",J234+K234=0),0,IF(AND(A234="ZSNC",N234="ZL  ",J234&lt;=56,K234&lt;=56),0,IF(AND(A234="    ",N234="ZL  ",J234=150,K234=150),0,1)))</f>
        <v>0</v>
      </c>
      <c r="AN234" s="6">
        <f ca="1">IF(F234="S   ",0,(SUM(AI234:AM234)))</f>
        <v>0</v>
      </c>
      <c r="AP234" s="11">
        <f>IF(AND(N234="ZM  ",H234=0),0,IF(AND(A234="    ",N234="ZL  ",H234=0),0,IF(AND(A234="ZSNC",N234="ZL  ",H234=99.9),0,1)))</f>
        <v>0</v>
      </c>
      <c r="AQ234" s="12">
        <f>IF(AND(N234="ZM  ",L234="          "),0,IF(AND(A234="ZSNC",N234="ZL  ",L234=2),0,IF(AND(A234="    ",N234="ZL  ",L234=1),0,1)))</f>
        <v>1</v>
      </c>
      <c r="AR234" s="12">
        <f>IF(AND(N234="ZM  ",J234+K234=0),0,IF(AND(N234="ZL  ",J234-K234=0),0,1))</f>
        <v>0</v>
      </c>
      <c r="AS234" s="13">
        <f>IF(AND(N234="ZM  ",J234+K234=0),0,IF(AND(A234="ZSNC",N234="ZL  ",J234&lt;=56,K234&lt;=56),0,IF(AND(A234="    ",N234="ZL  ",J234=150,K234=150),0,1)))</f>
        <v>0</v>
      </c>
      <c r="AT234" s="6">
        <f>IF(F234="S   ",0,SUM(AP234:AS234))</f>
        <v>1</v>
      </c>
      <c r="AU234" s="7">
        <f t="shared" ca="1" si="39"/>
        <v>0</v>
      </c>
    </row>
    <row r="235" spans="1:47" x14ac:dyDescent="0.25">
      <c r="A235" s="15" t="s">
        <v>130</v>
      </c>
      <c r="B235" s="15">
        <v>5500017990</v>
      </c>
      <c r="C235" s="15">
        <v>21</v>
      </c>
      <c r="D235" s="17">
        <v>40704</v>
      </c>
      <c r="E235" s="17">
        <v>41101</v>
      </c>
      <c r="F235" s="18" t="s">
        <v>347</v>
      </c>
      <c r="G235" s="15" t="s">
        <v>301</v>
      </c>
      <c r="H235" s="15">
        <v>99.9</v>
      </c>
      <c r="I235" s="15" t="s">
        <v>105</v>
      </c>
      <c r="J235" s="15">
        <v>56</v>
      </c>
      <c r="K235" s="15">
        <v>56</v>
      </c>
      <c r="L235" s="15">
        <v>1</v>
      </c>
      <c r="M235" s="15">
        <v>2</v>
      </c>
      <c r="N235" s="15" t="s">
        <v>256</v>
      </c>
      <c r="O235" s="15">
        <v>12865</v>
      </c>
      <c r="P235" s="15" t="s">
        <v>27</v>
      </c>
      <c r="Q235" s="15" t="s">
        <v>27</v>
      </c>
      <c r="R235" s="17">
        <v>41123</v>
      </c>
      <c r="S235" s="15">
        <v>240068</v>
      </c>
      <c r="T235" s="15" t="s">
        <v>234</v>
      </c>
      <c r="U235" s="15" t="s">
        <v>233</v>
      </c>
      <c r="V235" s="15">
        <v>29</v>
      </c>
      <c r="W235" s="15" t="s">
        <v>35</v>
      </c>
      <c r="X235" s="15">
        <v>28</v>
      </c>
      <c r="Y235" s="15" t="s">
        <v>35</v>
      </c>
      <c r="Z235" s="15">
        <v>0</v>
      </c>
      <c r="AA235" s="15" t="s">
        <v>35</v>
      </c>
      <c r="AB235" s="15">
        <v>0</v>
      </c>
      <c r="AC235" s="15" t="s">
        <v>35</v>
      </c>
      <c r="AD235" s="15">
        <f>IF(N235="ZM  ",V235-Z235,X235-Z235)</f>
        <v>28</v>
      </c>
      <c r="AE235" s="22">
        <f t="shared" ca="1" si="35"/>
        <v>0</v>
      </c>
      <c r="AF235" s="22">
        <f t="shared" ca="1" si="36"/>
        <v>0</v>
      </c>
      <c r="AG235" s="22">
        <f t="shared" ca="1" si="37"/>
        <v>4</v>
      </c>
      <c r="AH235" s="15" t="str">
        <f t="shared" ca="1" si="38"/>
        <v>ok</v>
      </c>
      <c r="AI235" s="8">
        <f ca="1">IF(AH235="ok",0,IF(AND(AH235="erreur clé ZSNC",A235="ZSNC"),0,1))</f>
        <v>0</v>
      </c>
      <c r="AJ235" s="9">
        <f>IF(AND(A235="ZSNC",N235="ZM  ",H235=0),0,IF(AND(A235="    ",N235="ZM  ",H235=0),0,IF(AND(A235="ZSNC",N235="ZL  ",H235=99.9),0,IF(AND(A235="    ",N235="ZL  ",H235=0),0,1))))</f>
        <v>0</v>
      </c>
      <c r="AK235" s="9">
        <f>IF(AND(A235="ZSNC",N235="ZM  ",L235="          "),0,IF(AND(A235="    ",N235="ZM  ",L235="          "),0,IF(AND(A235="ZSNC",N235="ZL  ",L235=1),0,IF(AND(A235="    ",N235="ZL  ",L235=2),0,1))))</f>
        <v>0</v>
      </c>
      <c r="AL235" s="9">
        <f>IF(AND(N235="ZM  ",J235+K235=0),0,IF(AND(N235="ZL  ",J235-K235=0),0,1))</f>
        <v>0</v>
      </c>
      <c r="AM235" s="10">
        <f>IF(AND(N235="ZM  ",J235+K235=0),0,IF(AND(A235="ZSNC",N235="ZL  ",J235&lt;=56,K235&lt;=56),0,IF(AND(A235="    ",N235="ZL  ",J235=150,K235=150),0,1)))</f>
        <v>0</v>
      </c>
      <c r="AN235" s="6">
        <f ca="1">IF(F235="S   ",0,(SUM(AI235:AM235)))</f>
        <v>0</v>
      </c>
      <c r="AP235" s="11">
        <f>IF(AND(N235="ZM  ",H235=0),0,IF(AND(A235="    ",N235="ZL  ",H235=0),0,IF(AND(A235="ZSNC",N235="ZL  ",H235=99.9),0,1)))</f>
        <v>0</v>
      </c>
      <c r="AQ235" s="12">
        <f>IF(AND(N235="ZM  ",L235="          "),0,IF(AND(A235="ZSNC",N235="ZL  ",L235=2),0,IF(AND(A235="    ",N235="ZL  ",L235=1),0,1)))</f>
        <v>1</v>
      </c>
      <c r="AR235" s="12">
        <f>IF(AND(N235="ZM  ",J235+K235=0),0,IF(AND(N235="ZL  ",J235-K235=0),0,1))</f>
        <v>0</v>
      </c>
      <c r="AS235" s="13">
        <f>IF(AND(N235="ZM  ",J235+K235=0),0,IF(AND(A235="ZSNC",N235="ZL  ",J235&lt;=56,K235&lt;=56),0,IF(AND(A235="    ",N235="ZL  ",J235=150,K235=150),0,1)))</f>
        <v>0</v>
      </c>
      <c r="AT235" s="6">
        <f>IF(F235="S   ",0,SUM(AP235:AS235))</f>
        <v>1</v>
      </c>
      <c r="AU235" s="7">
        <f t="shared" ca="1" si="39"/>
        <v>0</v>
      </c>
    </row>
    <row r="236" spans="1:47" x14ac:dyDescent="0.25">
      <c r="A236" s="15" t="s">
        <v>130</v>
      </c>
      <c r="B236" s="15">
        <v>5500017990</v>
      </c>
      <c r="C236" s="15">
        <v>30</v>
      </c>
      <c r="D236" s="17">
        <v>40704</v>
      </c>
      <c r="E236" s="17">
        <v>41101</v>
      </c>
      <c r="F236" s="18" t="s">
        <v>347</v>
      </c>
      <c r="G236" s="15" t="s">
        <v>328</v>
      </c>
      <c r="H236" s="15">
        <v>99.9</v>
      </c>
      <c r="I236" s="15">
        <v>8</v>
      </c>
      <c r="J236" s="15">
        <v>56</v>
      </c>
      <c r="K236" s="15">
        <v>56</v>
      </c>
      <c r="L236" s="15">
        <v>1</v>
      </c>
      <c r="M236" s="15">
        <v>2</v>
      </c>
      <c r="N236" s="15" t="s">
        <v>256</v>
      </c>
      <c r="O236" s="15">
        <v>12865</v>
      </c>
      <c r="P236" s="15" t="s">
        <v>27</v>
      </c>
      <c r="Q236" s="15" t="s">
        <v>27</v>
      </c>
      <c r="R236" s="17">
        <v>41123</v>
      </c>
      <c r="S236" s="15">
        <v>240068</v>
      </c>
      <c r="T236" s="15" t="s">
        <v>234</v>
      </c>
      <c r="U236" s="15" t="s">
        <v>233</v>
      </c>
      <c r="V236" s="15">
        <v>36</v>
      </c>
      <c r="W236" s="15" t="s">
        <v>35</v>
      </c>
      <c r="X236" s="15">
        <v>36</v>
      </c>
      <c r="Y236" s="15" t="s">
        <v>35</v>
      </c>
      <c r="Z236" s="15">
        <v>8</v>
      </c>
      <c r="AA236" s="15" t="s">
        <v>35</v>
      </c>
      <c r="AB236" s="15">
        <v>8</v>
      </c>
      <c r="AC236" s="15" t="s">
        <v>35</v>
      </c>
      <c r="AD236" s="15">
        <f>IF(N236="ZM  ",V236-Z236,X236-Z236)</f>
        <v>28</v>
      </c>
      <c r="AE236" s="22">
        <f t="shared" ca="1" si="35"/>
        <v>0</v>
      </c>
      <c r="AF236" s="22">
        <f t="shared" ca="1" si="36"/>
        <v>0</v>
      </c>
      <c r="AG236" s="22">
        <f t="shared" ca="1" si="37"/>
        <v>4</v>
      </c>
      <c r="AH236" s="15" t="str">
        <f t="shared" ca="1" si="38"/>
        <v>ok</v>
      </c>
      <c r="AI236" s="8">
        <f ca="1">IF(AH236="ok",0,IF(AND(AH236="erreur clé ZSNC",A236="ZSNC"),0,1))</f>
        <v>0</v>
      </c>
      <c r="AJ236" s="9">
        <f>IF(AND(A236="ZSNC",N236="ZM  ",H236=0),0,IF(AND(A236="    ",N236="ZM  ",H236=0),0,IF(AND(A236="ZSNC",N236="ZL  ",H236=99.9),0,IF(AND(A236="    ",N236="ZL  ",H236=0),0,1))))</f>
        <v>0</v>
      </c>
      <c r="AK236" s="9">
        <f>IF(AND(A236="ZSNC",N236="ZM  ",L236="          "),0,IF(AND(A236="    ",N236="ZM  ",L236="          "),0,IF(AND(A236="ZSNC",N236="ZL  ",L236=1),0,IF(AND(A236="    ",N236="ZL  ",L236=2),0,1))))</f>
        <v>0</v>
      </c>
      <c r="AL236" s="9">
        <f>IF(AND(N236="ZM  ",J236+K236=0),0,IF(AND(N236="ZL  ",J236-K236=0),0,1))</f>
        <v>0</v>
      </c>
      <c r="AM236" s="10">
        <f>IF(AND(N236="ZM  ",J236+K236=0),0,IF(AND(A236="ZSNC",N236="ZL  ",J236&lt;=56,K236&lt;=56),0,IF(AND(A236="    ",N236="ZL  ",J236=150,K236=150),0,1)))</f>
        <v>0</v>
      </c>
      <c r="AN236" s="6">
        <f ca="1">IF(F236="S   ",0,(SUM(AI236:AM236)))</f>
        <v>0</v>
      </c>
      <c r="AP236" s="11">
        <f>IF(AND(N236="ZM  ",H236=0),0,IF(AND(A236="    ",N236="ZL  ",H236=0),0,IF(AND(A236="ZSNC",N236="ZL  ",H236=99.9),0,1)))</f>
        <v>0</v>
      </c>
      <c r="AQ236" s="12">
        <f>IF(AND(N236="ZM  ",L236="          "),0,IF(AND(A236="ZSNC",N236="ZL  ",L236=2),0,IF(AND(A236="    ",N236="ZL  ",L236=1),0,1)))</f>
        <v>1</v>
      </c>
      <c r="AR236" s="12">
        <f>IF(AND(N236="ZM  ",J236+K236=0),0,IF(AND(N236="ZL  ",J236-K236=0),0,1))</f>
        <v>0</v>
      </c>
      <c r="AS236" s="13">
        <f>IF(AND(N236="ZM  ",J236+K236=0),0,IF(AND(A236="ZSNC",N236="ZL  ",J236&lt;=56,K236&lt;=56),0,IF(AND(A236="    ",N236="ZL  ",J236=150,K236=150),0,1)))</f>
        <v>0</v>
      </c>
      <c r="AT236" s="6">
        <f>IF(F236="S   ",0,SUM(AP236:AS236))</f>
        <v>1</v>
      </c>
      <c r="AU236" s="7">
        <f t="shared" ca="1" si="39"/>
        <v>0</v>
      </c>
    </row>
    <row r="237" spans="1:47" x14ac:dyDescent="0.25">
      <c r="A237" s="15" t="s">
        <v>130</v>
      </c>
      <c r="B237" s="15">
        <v>5500018077</v>
      </c>
      <c r="C237" s="15">
        <v>10</v>
      </c>
      <c r="D237" s="17">
        <v>40717</v>
      </c>
      <c r="E237" s="17">
        <v>41095</v>
      </c>
      <c r="F237" s="18" t="s">
        <v>347</v>
      </c>
      <c r="G237" s="15" t="s">
        <v>309</v>
      </c>
      <c r="H237" s="15">
        <v>99.9</v>
      </c>
      <c r="I237" s="15">
        <v>11</v>
      </c>
      <c r="J237" s="15">
        <v>56</v>
      </c>
      <c r="K237" s="15">
        <v>56</v>
      </c>
      <c r="L237" s="15">
        <v>1</v>
      </c>
      <c r="M237" s="15">
        <v>2</v>
      </c>
      <c r="N237" s="15" t="s">
        <v>256</v>
      </c>
      <c r="O237" s="15">
        <v>38383</v>
      </c>
      <c r="P237" s="15" t="s">
        <v>27</v>
      </c>
      <c r="Q237" s="15" t="s">
        <v>27</v>
      </c>
      <c r="R237" s="17">
        <v>41143</v>
      </c>
      <c r="S237" s="15" t="s">
        <v>95</v>
      </c>
      <c r="T237" s="15" t="s">
        <v>290</v>
      </c>
      <c r="U237" s="15" t="s">
        <v>236</v>
      </c>
      <c r="V237" s="15">
        <v>480</v>
      </c>
      <c r="W237" s="15" t="s">
        <v>35</v>
      </c>
      <c r="X237" s="15">
        <v>408</v>
      </c>
      <c r="Y237" s="15" t="s">
        <v>35</v>
      </c>
      <c r="Z237" s="15">
        <v>105</v>
      </c>
      <c r="AA237" s="15" t="s">
        <v>35</v>
      </c>
      <c r="AB237" s="15">
        <v>87</v>
      </c>
      <c r="AC237" s="15" t="s">
        <v>35</v>
      </c>
      <c r="AD237" s="15">
        <f>IF(N237="ZM  ",V237-Z237,X237-Z237)</f>
        <v>303</v>
      </c>
      <c r="AE237" s="22">
        <f t="shared" ref="AE237:AE255" ca="1" si="40">SUMPRODUCT((clé=4)*(document_HA=$B237)*(division))/2</f>
        <v>0</v>
      </c>
      <c r="AF237" s="22">
        <f t="shared" ref="AF237:AF255" ca="1" si="41">SUMPRODUCT((clé="    ")*(document_HA=$B237)*(division))/2</f>
        <v>0</v>
      </c>
      <c r="AG237" s="22">
        <f t="shared" ref="AG237:AG255" ca="1" si="42">SUMPRODUCT((clé="ZSNC")*(document_HA=$B237)*(division))/2</f>
        <v>19</v>
      </c>
      <c r="AH237" s="15" t="str">
        <f t="shared" ref="AH237:AH256" ca="1" si="43">IF(COUNTIF(AE237:AG237,"&gt;0")&gt;1,"erreur clé ZSNC","ok")</f>
        <v>ok</v>
      </c>
      <c r="AI237" s="8">
        <f ca="1">IF(AH237="ok",0,IF(AND(AH237="erreur clé ZSNC",A237="ZSNC"),0,1))</f>
        <v>0</v>
      </c>
      <c r="AJ237" s="9">
        <f>IF(AND(A237="ZSNC",N237="ZM  ",H237=0),0,IF(AND(A237="    ",N237="ZM  ",H237=0),0,IF(AND(A237="ZSNC",N237="ZL  ",H237=99.9),0,IF(AND(A237="    ",N237="ZL  ",H237=0),0,1))))</f>
        <v>0</v>
      </c>
      <c r="AK237" s="9">
        <f>IF(AND(A237="ZSNC",N237="ZM  ",L237="          "),0,IF(AND(A237="    ",N237="ZM  ",L237="          "),0,IF(AND(A237="ZSNC",N237="ZL  ",L237=1),0,IF(AND(A237="    ",N237="ZL  ",L237=2),0,1))))</f>
        <v>0</v>
      </c>
      <c r="AL237" s="9">
        <f>IF(AND(N237="ZM  ",J237+K237=0),0,IF(AND(N237="ZL  ",J237-K237=0),0,1))</f>
        <v>0</v>
      </c>
      <c r="AM237" s="10">
        <f>IF(AND(N237="ZM  ",J237+K237=0),0,IF(AND(A237="ZSNC",N237="ZL  ",J237&lt;=56,K237&lt;=56),0,IF(AND(A237="    ",N237="ZL  ",J237=150,K237=150),0,1)))</f>
        <v>0</v>
      </c>
      <c r="AN237" s="6">
        <f ca="1">IF(F237="S   ",0,(SUM(AI237:AM237)))</f>
        <v>0</v>
      </c>
      <c r="AP237" s="11">
        <f>IF(AND(N237="ZM  ",H237=0),0,IF(AND(A237="    ",N237="ZL  ",H237=0),0,IF(AND(A237="ZSNC",N237="ZL  ",H237=99.9),0,1)))</f>
        <v>0</v>
      </c>
      <c r="AQ237" s="12">
        <f>IF(AND(N237="ZM  ",L237="          "),0,IF(AND(A237="ZSNC",N237="ZL  ",L237=2),0,IF(AND(A237="    ",N237="ZL  ",L237=1),0,1)))</f>
        <v>1</v>
      </c>
      <c r="AR237" s="12">
        <f>IF(AND(N237="ZM  ",J237+K237=0),0,IF(AND(N237="ZL  ",J237-K237=0),0,1))</f>
        <v>0</v>
      </c>
      <c r="AS237" s="13">
        <f>IF(AND(N237="ZM  ",J237+K237=0),0,IF(AND(A237="ZSNC",N237="ZL  ",J237&lt;=56,K237&lt;=56),0,IF(AND(A237="    ",N237="ZL  ",J237=150,K237=150),0,1)))</f>
        <v>0</v>
      </c>
      <c r="AT237" s="6">
        <f>IF(F237="S   ",0,SUM(AP237:AS237))</f>
        <v>1</v>
      </c>
      <c r="AU237" s="7">
        <f t="shared" ref="AU237:AU256" ca="1" si="44">IF(AI237=1,AT237,AN237)</f>
        <v>0</v>
      </c>
    </row>
    <row r="238" spans="1:47" x14ac:dyDescent="0.25">
      <c r="A238" s="15" t="s">
        <v>130</v>
      </c>
      <c r="B238" s="15">
        <v>5500018077</v>
      </c>
      <c r="C238" s="15">
        <v>20</v>
      </c>
      <c r="D238" s="17">
        <v>40717</v>
      </c>
      <c r="E238" s="17">
        <v>41067</v>
      </c>
      <c r="F238" s="18" t="s">
        <v>348</v>
      </c>
      <c r="G238" s="15" t="s">
        <v>310</v>
      </c>
      <c r="H238" s="15">
        <v>99.9</v>
      </c>
      <c r="I238" s="15">
        <v>5</v>
      </c>
      <c r="J238" s="15">
        <v>56</v>
      </c>
      <c r="K238" s="15">
        <v>56</v>
      </c>
      <c r="L238" s="15">
        <v>1</v>
      </c>
      <c r="M238" s="15">
        <v>2</v>
      </c>
      <c r="N238" s="15" t="s">
        <v>256</v>
      </c>
      <c r="O238" s="15">
        <v>38383</v>
      </c>
      <c r="P238" s="15" t="s">
        <v>27</v>
      </c>
      <c r="Q238" s="15" t="s">
        <v>27</v>
      </c>
      <c r="R238" s="17">
        <v>41143</v>
      </c>
      <c r="S238" s="15">
        <v>240068</v>
      </c>
      <c r="T238" s="15" t="s">
        <v>290</v>
      </c>
      <c r="U238" s="15" t="s">
        <v>236</v>
      </c>
      <c r="V238" s="15">
        <v>62</v>
      </c>
      <c r="W238" s="15" t="s">
        <v>35</v>
      </c>
      <c r="X238" s="15">
        <v>62</v>
      </c>
      <c r="Y238" s="15" t="s">
        <v>35</v>
      </c>
      <c r="Z238" s="15">
        <v>62</v>
      </c>
      <c r="AA238" s="15" t="s">
        <v>35</v>
      </c>
      <c r="AB238" s="15">
        <v>62</v>
      </c>
      <c r="AC238" s="15" t="s">
        <v>35</v>
      </c>
      <c r="AD238" s="15">
        <f>IF(N238="ZM  ",V238-Z238,X238-Z238)</f>
        <v>0</v>
      </c>
      <c r="AE238" s="22">
        <f t="shared" ca="1" si="40"/>
        <v>0</v>
      </c>
      <c r="AF238" s="22">
        <f t="shared" ca="1" si="41"/>
        <v>0</v>
      </c>
      <c r="AG238" s="22">
        <f t="shared" ca="1" si="42"/>
        <v>19</v>
      </c>
      <c r="AH238" s="15" t="str">
        <f t="shared" ca="1" si="43"/>
        <v>ok</v>
      </c>
      <c r="AI238" s="8">
        <f ca="1">IF(AH238="ok",0,IF(AND(AH238="erreur clé ZSNC",A238="ZSNC"),0,1))</f>
        <v>0</v>
      </c>
      <c r="AJ238" s="9">
        <f>IF(AND(A238="ZSNC",N238="ZM  ",H238=0),0,IF(AND(A238="    ",N238="ZM  ",H238=0),0,IF(AND(A238="ZSNC",N238="ZL  ",H238=99.9),0,IF(AND(A238="    ",N238="ZL  ",H238=0),0,1))))</f>
        <v>0</v>
      </c>
      <c r="AK238" s="9">
        <f>IF(AND(A238="ZSNC",N238="ZM  ",L238="          "),0,IF(AND(A238="    ",N238="ZM  ",L238="          "),0,IF(AND(A238="ZSNC",N238="ZL  ",L238=1),0,IF(AND(A238="    ",N238="ZL  ",L238=2),0,1))))</f>
        <v>0</v>
      </c>
      <c r="AL238" s="9">
        <f>IF(AND(N238="ZM  ",J238+K238=0),0,IF(AND(N238="ZL  ",J238-K238=0),0,1))</f>
        <v>0</v>
      </c>
      <c r="AM238" s="10">
        <f>IF(AND(N238="ZM  ",J238+K238=0),0,IF(AND(A238="ZSNC",N238="ZL  ",J238&lt;=56,K238&lt;=56),0,IF(AND(A238="    ",N238="ZL  ",J238=150,K238=150),0,1)))</f>
        <v>0</v>
      </c>
      <c r="AN238" s="6">
        <f>IF(F238="S   ",0,(SUM(AI238:AM238)))</f>
        <v>0</v>
      </c>
      <c r="AP238" s="11">
        <f>IF(AND(N238="ZM  ",H238=0),0,IF(AND(A238="    ",N238="ZL  ",H238=0),0,IF(AND(A238="ZSNC",N238="ZL  ",H238=99.9),0,1)))</f>
        <v>0</v>
      </c>
      <c r="AQ238" s="12">
        <f>IF(AND(N238="ZM  ",L238="          "),0,IF(AND(A238="ZSNC",N238="ZL  ",L238=2),0,IF(AND(A238="    ",N238="ZL  ",L238=1),0,1)))</f>
        <v>1</v>
      </c>
      <c r="AR238" s="12">
        <f>IF(AND(N238="ZM  ",J238+K238=0),0,IF(AND(N238="ZL  ",J238-K238=0),0,1))</f>
        <v>0</v>
      </c>
      <c r="AS238" s="13">
        <f>IF(AND(N238="ZM  ",J238+K238=0),0,IF(AND(A238="ZSNC",N238="ZL  ",J238&lt;=56,K238&lt;=56),0,IF(AND(A238="    ",N238="ZL  ",J238=150,K238=150),0,1)))</f>
        <v>0</v>
      </c>
      <c r="AT238" s="6">
        <f>IF(F238="S   ",0,SUM(AP238:AS238))</f>
        <v>0</v>
      </c>
      <c r="AU238" s="7">
        <f t="shared" ca="1" si="44"/>
        <v>0</v>
      </c>
    </row>
    <row r="239" spans="1:47" x14ac:dyDescent="0.25">
      <c r="A239" s="15" t="s">
        <v>130</v>
      </c>
      <c r="B239" s="15">
        <v>5500018077</v>
      </c>
      <c r="C239" s="15">
        <v>30</v>
      </c>
      <c r="D239" s="17">
        <v>40717</v>
      </c>
      <c r="E239" s="17">
        <v>41067</v>
      </c>
      <c r="F239" s="18" t="s">
        <v>348</v>
      </c>
      <c r="G239" s="15" t="s">
        <v>311</v>
      </c>
      <c r="H239" s="15">
        <v>99.9</v>
      </c>
      <c r="I239" s="15">
        <v>5</v>
      </c>
      <c r="J239" s="15">
        <v>56</v>
      </c>
      <c r="K239" s="15">
        <v>56</v>
      </c>
      <c r="L239" s="15">
        <v>1</v>
      </c>
      <c r="M239" s="15">
        <v>2</v>
      </c>
      <c r="N239" s="15" t="s">
        <v>256</v>
      </c>
      <c r="O239" s="15">
        <v>38383</v>
      </c>
      <c r="P239" s="15" t="s">
        <v>27</v>
      </c>
      <c r="Q239" s="15" t="s">
        <v>27</v>
      </c>
      <c r="R239" s="17">
        <v>41143</v>
      </c>
      <c r="S239" s="15">
        <v>240068</v>
      </c>
      <c r="T239" s="15" t="s">
        <v>290</v>
      </c>
      <c r="U239" s="15" t="s">
        <v>236</v>
      </c>
      <c r="V239" s="15">
        <v>62</v>
      </c>
      <c r="W239" s="15" t="s">
        <v>35</v>
      </c>
      <c r="X239" s="15">
        <v>62</v>
      </c>
      <c r="Y239" s="15" t="s">
        <v>35</v>
      </c>
      <c r="Z239" s="15">
        <v>62</v>
      </c>
      <c r="AA239" s="15" t="s">
        <v>35</v>
      </c>
      <c r="AB239" s="15">
        <v>62</v>
      </c>
      <c r="AC239" s="15" t="s">
        <v>35</v>
      </c>
      <c r="AD239" s="15">
        <f>IF(N239="ZM  ",V239-Z239,X239-Z239)</f>
        <v>0</v>
      </c>
      <c r="AE239" s="22">
        <f t="shared" ca="1" si="40"/>
        <v>0</v>
      </c>
      <c r="AF239" s="22">
        <f t="shared" ca="1" si="41"/>
        <v>0</v>
      </c>
      <c r="AG239" s="22">
        <f t="shared" ca="1" si="42"/>
        <v>19</v>
      </c>
      <c r="AH239" s="15" t="str">
        <f t="shared" ca="1" si="43"/>
        <v>ok</v>
      </c>
      <c r="AI239" s="8">
        <f ca="1">IF(AH239="ok",0,IF(AND(AH239="erreur clé ZSNC",A239="ZSNC"),0,1))</f>
        <v>0</v>
      </c>
      <c r="AJ239" s="9">
        <f>IF(AND(A239="ZSNC",N239="ZM  ",H239=0),0,IF(AND(A239="    ",N239="ZM  ",H239=0),0,IF(AND(A239="ZSNC",N239="ZL  ",H239=99.9),0,IF(AND(A239="    ",N239="ZL  ",H239=0),0,1))))</f>
        <v>0</v>
      </c>
      <c r="AK239" s="9">
        <f>IF(AND(A239="ZSNC",N239="ZM  ",L239="          "),0,IF(AND(A239="    ",N239="ZM  ",L239="          "),0,IF(AND(A239="ZSNC",N239="ZL  ",L239=1),0,IF(AND(A239="    ",N239="ZL  ",L239=2),0,1))))</f>
        <v>0</v>
      </c>
      <c r="AL239" s="9">
        <f>IF(AND(N239="ZM  ",J239+K239=0),0,IF(AND(N239="ZL  ",J239-K239=0),0,1))</f>
        <v>0</v>
      </c>
      <c r="AM239" s="10">
        <f>IF(AND(N239="ZM  ",J239+K239=0),0,IF(AND(A239="ZSNC",N239="ZL  ",J239&lt;=56,K239&lt;=56),0,IF(AND(A239="    ",N239="ZL  ",J239=150,K239=150),0,1)))</f>
        <v>0</v>
      </c>
      <c r="AN239" s="6">
        <f>IF(F239="S   ",0,(SUM(AI239:AM239)))</f>
        <v>0</v>
      </c>
      <c r="AP239" s="11">
        <f>IF(AND(N239="ZM  ",H239=0),0,IF(AND(A239="    ",N239="ZL  ",H239=0),0,IF(AND(A239="ZSNC",N239="ZL  ",H239=99.9),0,1)))</f>
        <v>0</v>
      </c>
      <c r="AQ239" s="12">
        <f>IF(AND(N239="ZM  ",L239="          "),0,IF(AND(A239="ZSNC",N239="ZL  ",L239=2),0,IF(AND(A239="    ",N239="ZL  ",L239=1),0,1)))</f>
        <v>1</v>
      </c>
      <c r="AR239" s="12">
        <f>IF(AND(N239="ZM  ",J239+K239=0),0,IF(AND(N239="ZL  ",J239-K239=0),0,1))</f>
        <v>0</v>
      </c>
      <c r="AS239" s="13">
        <f>IF(AND(N239="ZM  ",J239+K239=0),0,IF(AND(A239="ZSNC",N239="ZL  ",J239&lt;=56,K239&lt;=56),0,IF(AND(A239="    ",N239="ZL  ",J239=150,K239=150),0,1)))</f>
        <v>0</v>
      </c>
      <c r="AT239" s="6">
        <f>IF(F239="S   ",0,SUM(AP239:AS239))</f>
        <v>0</v>
      </c>
      <c r="AU239" s="7">
        <f t="shared" ca="1" si="44"/>
        <v>0</v>
      </c>
    </row>
    <row r="240" spans="1:47" x14ac:dyDescent="0.25">
      <c r="A240" s="15" t="s">
        <v>130</v>
      </c>
      <c r="B240" s="15">
        <v>5500018077</v>
      </c>
      <c r="C240" s="15">
        <v>40</v>
      </c>
      <c r="D240" s="17">
        <v>40717</v>
      </c>
      <c r="E240" s="17">
        <v>41095</v>
      </c>
      <c r="F240" s="18" t="s">
        <v>347</v>
      </c>
      <c r="G240" s="15" t="s">
        <v>312</v>
      </c>
      <c r="H240" s="15">
        <v>99.9</v>
      </c>
      <c r="I240" s="15">
        <v>12</v>
      </c>
      <c r="J240" s="15">
        <v>56</v>
      </c>
      <c r="K240" s="15">
        <v>56</v>
      </c>
      <c r="L240" s="15">
        <v>1</v>
      </c>
      <c r="M240" s="15">
        <v>2</v>
      </c>
      <c r="N240" s="15" t="s">
        <v>256</v>
      </c>
      <c r="O240" s="15">
        <v>38383</v>
      </c>
      <c r="P240" s="15" t="s">
        <v>27</v>
      </c>
      <c r="Q240" s="15" t="s">
        <v>27</v>
      </c>
      <c r="R240" s="17">
        <v>41143</v>
      </c>
      <c r="S240" s="15" t="s">
        <v>95</v>
      </c>
      <c r="T240" s="15" t="s">
        <v>290</v>
      </c>
      <c r="U240" s="15" t="s">
        <v>236</v>
      </c>
      <c r="V240" s="15">
        <v>480</v>
      </c>
      <c r="W240" s="15" t="s">
        <v>35</v>
      </c>
      <c r="X240" s="15">
        <v>396</v>
      </c>
      <c r="Y240" s="15" t="s">
        <v>35</v>
      </c>
      <c r="Z240" s="15">
        <v>105</v>
      </c>
      <c r="AA240" s="15" t="s">
        <v>35</v>
      </c>
      <c r="AB240" s="15">
        <v>90</v>
      </c>
      <c r="AC240" s="15" t="s">
        <v>35</v>
      </c>
      <c r="AD240" s="15">
        <f>IF(N240="ZM  ",V240-Z240,X240-Z240)</f>
        <v>291</v>
      </c>
      <c r="AE240" s="22">
        <f t="shared" ca="1" si="40"/>
        <v>0</v>
      </c>
      <c r="AF240" s="22">
        <f t="shared" ca="1" si="41"/>
        <v>0</v>
      </c>
      <c r="AG240" s="22">
        <f t="shared" ca="1" si="42"/>
        <v>19</v>
      </c>
      <c r="AH240" s="15" t="str">
        <f t="shared" ca="1" si="43"/>
        <v>ok</v>
      </c>
      <c r="AI240" s="8">
        <f ca="1">IF(AH240="ok",0,IF(AND(AH240="erreur clé ZSNC",A240="ZSNC"),0,1))</f>
        <v>0</v>
      </c>
      <c r="AJ240" s="9">
        <f>IF(AND(A240="ZSNC",N240="ZM  ",H240=0),0,IF(AND(A240="    ",N240="ZM  ",H240=0),0,IF(AND(A240="ZSNC",N240="ZL  ",H240=99.9),0,IF(AND(A240="    ",N240="ZL  ",H240=0),0,1))))</f>
        <v>0</v>
      </c>
      <c r="AK240" s="9">
        <f>IF(AND(A240="ZSNC",N240="ZM  ",L240="          "),0,IF(AND(A240="    ",N240="ZM  ",L240="          "),0,IF(AND(A240="ZSNC",N240="ZL  ",L240=1),0,IF(AND(A240="    ",N240="ZL  ",L240=2),0,1))))</f>
        <v>0</v>
      </c>
      <c r="AL240" s="9">
        <f>IF(AND(N240="ZM  ",J240+K240=0),0,IF(AND(N240="ZL  ",J240-K240=0),0,1))</f>
        <v>0</v>
      </c>
      <c r="AM240" s="10">
        <f>IF(AND(N240="ZM  ",J240+K240=0),0,IF(AND(A240="ZSNC",N240="ZL  ",J240&lt;=56,K240&lt;=56),0,IF(AND(A240="    ",N240="ZL  ",J240=150,K240=150),0,1)))</f>
        <v>0</v>
      </c>
      <c r="AN240" s="6">
        <f ca="1">IF(F240="S   ",0,(SUM(AI240:AM240)))</f>
        <v>0</v>
      </c>
      <c r="AP240" s="11">
        <f>IF(AND(N240="ZM  ",H240=0),0,IF(AND(A240="    ",N240="ZL  ",H240=0),0,IF(AND(A240="ZSNC",N240="ZL  ",H240=99.9),0,1)))</f>
        <v>0</v>
      </c>
      <c r="AQ240" s="12">
        <f>IF(AND(N240="ZM  ",L240="          "),0,IF(AND(A240="ZSNC",N240="ZL  ",L240=2),0,IF(AND(A240="    ",N240="ZL  ",L240=1),0,1)))</f>
        <v>1</v>
      </c>
      <c r="AR240" s="12">
        <f>IF(AND(N240="ZM  ",J240+K240=0),0,IF(AND(N240="ZL  ",J240-K240=0),0,1))</f>
        <v>0</v>
      </c>
      <c r="AS240" s="13">
        <f>IF(AND(N240="ZM  ",J240+K240=0),0,IF(AND(A240="ZSNC",N240="ZL  ",J240&lt;=56,K240&lt;=56),0,IF(AND(A240="    ",N240="ZL  ",J240=150,K240=150),0,1)))</f>
        <v>0</v>
      </c>
      <c r="AT240" s="6">
        <f>IF(F240="S   ",0,SUM(AP240:AS240))</f>
        <v>1</v>
      </c>
      <c r="AU240" s="7">
        <f t="shared" ca="1" si="44"/>
        <v>0</v>
      </c>
    </row>
    <row r="241" spans="1:47" x14ac:dyDescent="0.25">
      <c r="A241" s="15" t="s">
        <v>130</v>
      </c>
      <c r="B241" s="15">
        <v>5500018077</v>
      </c>
      <c r="C241" s="15">
        <v>50</v>
      </c>
      <c r="D241" s="17">
        <v>40717</v>
      </c>
      <c r="E241" s="17">
        <v>41075</v>
      </c>
      <c r="F241" s="18" t="s">
        <v>348</v>
      </c>
      <c r="G241" s="15" t="s">
        <v>307</v>
      </c>
      <c r="H241" s="15">
        <v>99.9</v>
      </c>
      <c r="I241" s="15">
        <v>8</v>
      </c>
      <c r="J241" s="15">
        <v>56</v>
      </c>
      <c r="K241" s="15">
        <v>56</v>
      </c>
      <c r="L241" s="15">
        <v>1</v>
      </c>
      <c r="M241" s="15">
        <v>2</v>
      </c>
      <c r="N241" s="15" t="s">
        <v>256</v>
      </c>
      <c r="O241" s="15">
        <v>38383</v>
      </c>
      <c r="P241" s="15" t="s">
        <v>27</v>
      </c>
      <c r="Q241" s="15" t="s">
        <v>27</v>
      </c>
      <c r="R241" s="17">
        <v>41143</v>
      </c>
      <c r="S241" s="15">
        <v>240068</v>
      </c>
      <c r="T241" s="15" t="s">
        <v>290</v>
      </c>
      <c r="U241" s="15" t="s">
        <v>236</v>
      </c>
      <c r="V241" s="15">
        <v>12</v>
      </c>
      <c r="W241" s="15" t="s">
        <v>35</v>
      </c>
      <c r="X241" s="15">
        <v>12</v>
      </c>
      <c r="Y241" s="15" t="s">
        <v>35</v>
      </c>
      <c r="Z241" s="15">
        <v>12</v>
      </c>
      <c r="AA241" s="15" t="s">
        <v>35</v>
      </c>
      <c r="AB241" s="15">
        <v>12</v>
      </c>
      <c r="AC241" s="15" t="s">
        <v>35</v>
      </c>
      <c r="AD241" s="15">
        <f>IF(N241="ZM  ",V241-Z241,X241-Z241)</f>
        <v>0</v>
      </c>
      <c r="AE241" s="22">
        <f t="shared" ca="1" si="40"/>
        <v>0</v>
      </c>
      <c r="AF241" s="22">
        <f t="shared" ca="1" si="41"/>
        <v>0</v>
      </c>
      <c r="AG241" s="22">
        <f t="shared" ca="1" si="42"/>
        <v>19</v>
      </c>
      <c r="AH241" s="15" t="str">
        <f t="shared" ca="1" si="43"/>
        <v>ok</v>
      </c>
      <c r="AI241" s="8">
        <f ca="1">IF(AH241="ok",0,IF(AND(AH241="erreur clé ZSNC",A241="ZSNC"),0,1))</f>
        <v>0</v>
      </c>
      <c r="AJ241" s="9">
        <f>IF(AND(A241="ZSNC",N241="ZM  ",H241=0),0,IF(AND(A241="    ",N241="ZM  ",H241=0),0,IF(AND(A241="ZSNC",N241="ZL  ",H241=99.9),0,IF(AND(A241="    ",N241="ZL  ",H241=0),0,1))))</f>
        <v>0</v>
      </c>
      <c r="AK241" s="9">
        <f>IF(AND(A241="ZSNC",N241="ZM  ",L241="          "),0,IF(AND(A241="    ",N241="ZM  ",L241="          "),0,IF(AND(A241="ZSNC",N241="ZL  ",L241=1),0,IF(AND(A241="    ",N241="ZL  ",L241=2),0,1))))</f>
        <v>0</v>
      </c>
      <c r="AL241" s="9">
        <f>IF(AND(N241="ZM  ",J241+K241=0),0,IF(AND(N241="ZL  ",J241-K241=0),0,1))</f>
        <v>0</v>
      </c>
      <c r="AM241" s="10">
        <f>IF(AND(N241="ZM  ",J241+K241=0),0,IF(AND(A241="ZSNC",N241="ZL  ",J241&lt;=56,K241&lt;=56),0,IF(AND(A241="    ",N241="ZL  ",J241=150,K241=150),0,1)))</f>
        <v>0</v>
      </c>
      <c r="AN241" s="6">
        <f>IF(F241="S   ",0,(SUM(AI241:AM241)))</f>
        <v>0</v>
      </c>
      <c r="AP241" s="11">
        <f>IF(AND(N241="ZM  ",H241=0),0,IF(AND(A241="    ",N241="ZL  ",H241=0),0,IF(AND(A241="ZSNC",N241="ZL  ",H241=99.9),0,1)))</f>
        <v>0</v>
      </c>
      <c r="AQ241" s="12">
        <f>IF(AND(N241="ZM  ",L241="          "),0,IF(AND(A241="ZSNC",N241="ZL  ",L241=2),0,IF(AND(A241="    ",N241="ZL  ",L241=1),0,1)))</f>
        <v>1</v>
      </c>
      <c r="AR241" s="12">
        <f>IF(AND(N241="ZM  ",J241+K241=0),0,IF(AND(N241="ZL  ",J241-K241=0),0,1))</f>
        <v>0</v>
      </c>
      <c r="AS241" s="13">
        <f>IF(AND(N241="ZM  ",J241+K241=0),0,IF(AND(A241="ZSNC",N241="ZL  ",J241&lt;=56,K241&lt;=56),0,IF(AND(A241="    ",N241="ZL  ",J241=150,K241=150),0,1)))</f>
        <v>0</v>
      </c>
      <c r="AT241" s="6">
        <f>IF(F241="S   ",0,SUM(AP241:AS241))</f>
        <v>0</v>
      </c>
      <c r="AU241" s="7">
        <f t="shared" ca="1" si="44"/>
        <v>0</v>
      </c>
    </row>
    <row r="242" spans="1:47" x14ac:dyDescent="0.25">
      <c r="A242" s="15" t="s">
        <v>130</v>
      </c>
      <c r="B242" s="15">
        <v>5500018077</v>
      </c>
      <c r="C242" s="15">
        <v>60</v>
      </c>
      <c r="D242" s="17">
        <v>40717</v>
      </c>
      <c r="E242" s="17">
        <v>41095</v>
      </c>
      <c r="F242" s="18" t="s">
        <v>347</v>
      </c>
      <c r="G242" s="15" t="s">
        <v>313</v>
      </c>
      <c r="H242" s="15">
        <v>99.9</v>
      </c>
      <c r="I242" s="15">
        <v>10</v>
      </c>
      <c r="J242" s="15">
        <v>56</v>
      </c>
      <c r="K242" s="15">
        <v>56</v>
      </c>
      <c r="L242" s="15">
        <v>1</v>
      </c>
      <c r="M242" s="15">
        <v>2</v>
      </c>
      <c r="N242" s="15" t="s">
        <v>256</v>
      </c>
      <c r="O242" s="15">
        <v>38383</v>
      </c>
      <c r="P242" s="15" t="s">
        <v>27</v>
      </c>
      <c r="Q242" s="15" t="s">
        <v>27</v>
      </c>
      <c r="R242" s="17">
        <v>41143</v>
      </c>
      <c r="S242" s="15" t="s">
        <v>95</v>
      </c>
      <c r="T242" s="15" t="s">
        <v>290</v>
      </c>
      <c r="U242" s="15" t="s">
        <v>236</v>
      </c>
      <c r="V242" s="15">
        <v>353</v>
      </c>
      <c r="W242" s="15" t="s">
        <v>35</v>
      </c>
      <c r="X242" s="15">
        <v>293</v>
      </c>
      <c r="Y242" s="15" t="s">
        <v>35</v>
      </c>
      <c r="Z242" s="15">
        <v>77</v>
      </c>
      <c r="AA242" s="15" t="s">
        <v>35</v>
      </c>
      <c r="AB242" s="15">
        <v>69</v>
      </c>
      <c r="AC242" s="15" t="s">
        <v>35</v>
      </c>
      <c r="AD242" s="15">
        <f>IF(N242="ZM  ",V242-Z242,X242-Z242)</f>
        <v>216</v>
      </c>
      <c r="AE242" s="22">
        <f t="shared" ca="1" si="40"/>
        <v>0</v>
      </c>
      <c r="AF242" s="22">
        <f t="shared" ca="1" si="41"/>
        <v>0</v>
      </c>
      <c r="AG242" s="22">
        <f t="shared" ca="1" si="42"/>
        <v>19</v>
      </c>
      <c r="AH242" s="15" t="str">
        <f t="shared" ca="1" si="43"/>
        <v>ok</v>
      </c>
      <c r="AI242" s="8">
        <f ca="1">IF(AH242="ok",0,IF(AND(AH242="erreur clé ZSNC",A242="ZSNC"),0,1))</f>
        <v>0</v>
      </c>
      <c r="AJ242" s="9">
        <f>IF(AND(A242="ZSNC",N242="ZM  ",H242=0),0,IF(AND(A242="    ",N242="ZM  ",H242=0),0,IF(AND(A242="ZSNC",N242="ZL  ",H242=99.9),0,IF(AND(A242="    ",N242="ZL  ",H242=0),0,1))))</f>
        <v>0</v>
      </c>
      <c r="AK242" s="9">
        <f>IF(AND(A242="ZSNC",N242="ZM  ",L242="          "),0,IF(AND(A242="    ",N242="ZM  ",L242="          "),0,IF(AND(A242="ZSNC",N242="ZL  ",L242=1),0,IF(AND(A242="    ",N242="ZL  ",L242=2),0,1))))</f>
        <v>0</v>
      </c>
      <c r="AL242" s="9">
        <f>IF(AND(N242="ZM  ",J242+K242=0),0,IF(AND(N242="ZL  ",J242-K242=0),0,1))</f>
        <v>0</v>
      </c>
      <c r="AM242" s="10">
        <f>IF(AND(N242="ZM  ",J242+K242=0),0,IF(AND(A242="ZSNC",N242="ZL  ",J242&lt;=56,K242&lt;=56),0,IF(AND(A242="    ",N242="ZL  ",J242=150,K242=150),0,1)))</f>
        <v>0</v>
      </c>
      <c r="AN242" s="6">
        <f ca="1">IF(F242="S   ",0,(SUM(AI242:AM242)))</f>
        <v>0</v>
      </c>
      <c r="AP242" s="11">
        <f>IF(AND(N242="ZM  ",H242=0),0,IF(AND(A242="    ",N242="ZL  ",H242=0),0,IF(AND(A242="ZSNC",N242="ZL  ",H242=99.9),0,1)))</f>
        <v>0</v>
      </c>
      <c r="AQ242" s="12">
        <f>IF(AND(N242="ZM  ",L242="          "),0,IF(AND(A242="ZSNC",N242="ZL  ",L242=2),0,IF(AND(A242="    ",N242="ZL  ",L242=1),0,1)))</f>
        <v>1</v>
      </c>
      <c r="AR242" s="12">
        <f>IF(AND(N242="ZM  ",J242+K242=0),0,IF(AND(N242="ZL  ",J242-K242=0),0,1))</f>
        <v>0</v>
      </c>
      <c r="AS242" s="13">
        <f>IF(AND(N242="ZM  ",J242+K242=0),0,IF(AND(A242="ZSNC",N242="ZL  ",J242&lt;=56,K242&lt;=56),0,IF(AND(A242="    ",N242="ZL  ",J242=150,K242=150),0,1)))</f>
        <v>0</v>
      </c>
      <c r="AT242" s="6">
        <f>IF(F242="S   ",0,SUM(AP242:AS242))</f>
        <v>1</v>
      </c>
      <c r="AU242" s="7">
        <f t="shared" ca="1" si="44"/>
        <v>0</v>
      </c>
    </row>
    <row r="243" spans="1:47" x14ac:dyDescent="0.25">
      <c r="A243" s="15" t="s">
        <v>130</v>
      </c>
      <c r="B243" s="15">
        <v>5500018077</v>
      </c>
      <c r="C243" s="15">
        <v>70</v>
      </c>
      <c r="D243" s="17">
        <v>40717</v>
      </c>
      <c r="E243" s="17">
        <v>41095</v>
      </c>
      <c r="F243" s="18" t="s">
        <v>347</v>
      </c>
      <c r="G243" s="15" t="s">
        <v>314</v>
      </c>
      <c r="H243" s="15">
        <v>99.9</v>
      </c>
      <c r="I243" s="15">
        <v>13</v>
      </c>
      <c r="J243" s="15">
        <v>56</v>
      </c>
      <c r="K243" s="15">
        <v>56</v>
      </c>
      <c r="L243" s="15">
        <v>1</v>
      </c>
      <c r="M243" s="15">
        <v>2</v>
      </c>
      <c r="N243" s="15" t="s">
        <v>256</v>
      </c>
      <c r="O243" s="15">
        <v>38383</v>
      </c>
      <c r="P243" s="15" t="s">
        <v>27</v>
      </c>
      <c r="Q243" s="15" t="s">
        <v>27</v>
      </c>
      <c r="R243" s="17">
        <v>41143</v>
      </c>
      <c r="S243" s="15" t="s">
        <v>95</v>
      </c>
      <c r="T243" s="15" t="s">
        <v>290</v>
      </c>
      <c r="U243" s="15" t="s">
        <v>236</v>
      </c>
      <c r="V243" s="15">
        <v>358</v>
      </c>
      <c r="W243" s="15" t="s">
        <v>35</v>
      </c>
      <c r="X243" s="15">
        <v>298</v>
      </c>
      <c r="Y243" s="15" t="s">
        <v>35</v>
      </c>
      <c r="Z243" s="15">
        <v>82</v>
      </c>
      <c r="AA243" s="15" t="s">
        <v>35</v>
      </c>
      <c r="AB243" s="15">
        <v>74</v>
      </c>
      <c r="AC243" s="15" t="s">
        <v>35</v>
      </c>
      <c r="AD243" s="15">
        <f>IF(N243="ZM  ",V243-Z243,X243-Z243)</f>
        <v>216</v>
      </c>
      <c r="AE243" s="22">
        <f t="shared" ca="1" si="40"/>
        <v>0</v>
      </c>
      <c r="AF243" s="22">
        <f t="shared" ca="1" si="41"/>
        <v>0</v>
      </c>
      <c r="AG243" s="22">
        <f t="shared" ca="1" si="42"/>
        <v>19</v>
      </c>
      <c r="AH243" s="15" t="str">
        <f t="shared" ca="1" si="43"/>
        <v>ok</v>
      </c>
      <c r="AI243" s="8">
        <f ca="1">IF(AH243="ok",0,IF(AND(AH243="erreur clé ZSNC",A243="ZSNC"),0,1))</f>
        <v>0</v>
      </c>
      <c r="AJ243" s="9">
        <f>IF(AND(A243="ZSNC",N243="ZM  ",H243=0),0,IF(AND(A243="    ",N243="ZM  ",H243=0),0,IF(AND(A243="ZSNC",N243="ZL  ",H243=99.9),0,IF(AND(A243="    ",N243="ZL  ",H243=0),0,1))))</f>
        <v>0</v>
      </c>
      <c r="AK243" s="9">
        <f>IF(AND(A243="ZSNC",N243="ZM  ",L243="          "),0,IF(AND(A243="    ",N243="ZM  ",L243="          "),0,IF(AND(A243="ZSNC",N243="ZL  ",L243=1),0,IF(AND(A243="    ",N243="ZL  ",L243=2),0,1))))</f>
        <v>0</v>
      </c>
      <c r="AL243" s="9">
        <f>IF(AND(N243="ZM  ",J243+K243=0),0,IF(AND(N243="ZL  ",J243-K243=0),0,1))</f>
        <v>0</v>
      </c>
      <c r="AM243" s="10">
        <f>IF(AND(N243="ZM  ",J243+K243=0),0,IF(AND(A243="ZSNC",N243="ZL  ",J243&lt;=56,K243&lt;=56),0,IF(AND(A243="    ",N243="ZL  ",J243=150,K243=150),0,1)))</f>
        <v>0</v>
      </c>
      <c r="AN243" s="6">
        <f ca="1">IF(F243="S   ",0,(SUM(AI243:AM243)))</f>
        <v>0</v>
      </c>
      <c r="AP243" s="11">
        <f>IF(AND(N243="ZM  ",H243=0),0,IF(AND(A243="    ",N243="ZL  ",H243=0),0,IF(AND(A243="ZSNC",N243="ZL  ",H243=99.9),0,1)))</f>
        <v>0</v>
      </c>
      <c r="AQ243" s="12">
        <f>IF(AND(N243="ZM  ",L243="          "),0,IF(AND(A243="ZSNC",N243="ZL  ",L243=2),0,IF(AND(A243="    ",N243="ZL  ",L243=1),0,1)))</f>
        <v>1</v>
      </c>
      <c r="AR243" s="12">
        <f>IF(AND(N243="ZM  ",J243+K243=0),0,IF(AND(N243="ZL  ",J243-K243=0),0,1))</f>
        <v>0</v>
      </c>
      <c r="AS243" s="13">
        <f>IF(AND(N243="ZM  ",J243+K243=0),0,IF(AND(A243="ZSNC",N243="ZL  ",J243&lt;=56,K243&lt;=56),0,IF(AND(A243="    ",N243="ZL  ",J243=150,K243=150),0,1)))</f>
        <v>0</v>
      </c>
      <c r="AT243" s="6">
        <f>IF(F243="S   ",0,SUM(AP243:AS243))</f>
        <v>1</v>
      </c>
      <c r="AU243" s="7">
        <f t="shared" ca="1" si="44"/>
        <v>0</v>
      </c>
    </row>
    <row r="244" spans="1:47" x14ac:dyDescent="0.25">
      <c r="A244" s="15" t="s">
        <v>130</v>
      </c>
      <c r="B244" s="15">
        <v>5500018077</v>
      </c>
      <c r="C244" s="15">
        <v>80</v>
      </c>
      <c r="D244" s="17">
        <v>40717</v>
      </c>
      <c r="E244" s="17">
        <v>41095</v>
      </c>
      <c r="F244" s="18" t="s">
        <v>347</v>
      </c>
      <c r="G244" s="15" t="s">
        <v>315</v>
      </c>
      <c r="H244" s="15">
        <v>99.9</v>
      </c>
      <c r="I244" s="15">
        <v>15</v>
      </c>
      <c r="J244" s="15">
        <v>56</v>
      </c>
      <c r="K244" s="15">
        <v>56</v>
      </c>
      <c r="L244" s="15">
        <v>1</v>
      </c>
      <c r="M244" s="15">
        <v>2</v>
      </c>
      <c r="N244" s="15" t="s">
        <v>256</v>
      </c>
      <c r="O244" s="15">
        <v>38383</v>
      </c>
      <c r="P244" s="15" t="s">
        <v>27</v>
      </c>
      <c r="Q244" s="15" t="s">
        <v>27</v>
      </c>
      <c r="R244" s="17">
        <v>41143</v>
      </c>
      <c r="S244" s="15" t="s">
        <v>95</v>
      </c>
      <c r="T244" s="15" t="s">
        <v>290</v>
      </c>
      <c r="U244" s="15" t="s">
        <v>236</v>
      </c>
      <c r="V244" s="15">
        <v>346</v>
      </c>
      <c r="W244" s="15" t="s">
        <v>35</v>
      </c>
      <c r="X244" s="15">
        <v>286</v>
      </c>
      <c r="Y244" s="15" t="s">
        <v>35</v>
      </c>
      <c r="Z244" s="15">
        <v>76</v>
      </c>
      <c r="AA244" s="15" t="s">
        <v>35</v>
      </c>
      <c r="AB244" s="15">
        <v>70</v>
      </c>
      <c r="AC244" s="15" t="s">
        <v>35</v>
      </c>
      <c r="AD244" s="15">
        <f>IF(N244="ZM  ",V244-Z244,X244-Z244)</f>
        <v>210</v>
      </c>
      <c r="AE244" s="22">
        <f t="shared" ca="1" si="40"/>
        <v>0</v>
      </c>
      <c r="AF244" s="22">
        <f t="shared" ca="1" si="41"/>
        <v>0</v>
      </c>
      <c r="AG244" s="22">
        <f t="shared" ca="1" si="42"/>
        <v>19</v>
      </c>
      <c r="AH244" s="15" t="str">
        <f t="shared" ca="1" si="43"/>
        <v>ok</v>
      </c>
      <c r="AI244" s="8">
        <f ca="1">IF(AH244="ok",0,IF(AND(AH244="erreur clé ZSNC",A244="ZSNC"),0,1))</f>
        <v>0</v>
      </c>
      <c r="AJ244" s="9">
        <f>IF(AND(A244="ZSNC",N244="ZM  ",H244=0),0,IF(AND(A244="    ",N244="ZM  ",H244=0),0,IF(AND(A244="ZSNC",N244="ZL  ",H244=99.9),0,IF(AND(A244="    ",N244="ZL  ",H244=0),0,1))))</f>
        <v>0</v>
      </c>
      <c r="AK244" s="9">
        <f>IF(AND(A244="ZSNC",N244="ZM  ",L244="          "),0,IF(AND(A244="    ",N244="ZM  ",L244="          "),0,IF(AND(A244="ZSNC",N244="ZL  ",L244=1),0,IF(AND(A244="    ",N244="ZL  ",L244=2),0,1))))</f>
        <v>0</v>
      </c>
      <c r="AL244" s="9">
        <f>IF(AND(N244="ZM  ",J244+K244=0),0,IF(AND(N244="ZL  ",J244-K244=0),0,1))</f>
        <v>0</v>
      </c>
      <c r="AM244" s="10">
        <f>IF(AND(N244="ZM  ",J244+K244=0),0,IF(AND(A244="ZSNC",N244="ZL  ",J244&lt;=56,K244&lt;=56),0,IF(AND(A244="    ",N244="ZL  ",J244=150,K244=150),0,1)))</f>
        <v>0</v>
      </c>
      <c r="AN244" s="6">
        <f ca="1">IF(F244="S   ",0,(SUM(AI244:AM244)))</f>
        <v>0</v>
      </c>
      <c r="AP244" s="11">
        <f>IF(AND(N244="ZM  ",H244=0),0,IF(AND(A244="    ",N244="ZL  ",H244=0),0,IF(AND(A244="ZSNC",N244="ZL  ",H244=99.9),0,1)))</f>
        <v>0</v>
      </c>
      <c r="AQ244" s="12">
        <f>IF(AND(N244="ZM  ",L244="          "),0,IF(AND(A244="ZSNC",N244="ZL  ",L244=2),0,IF(AND(A244="    ",N244="ZL  ",L244=1),0,1)))</f>
        <v>1</v>
      </c>
      <c r="AR244" s="12">
        <f>IF(AND(N244="ZM  ",J244+K244=0),0,IF(AND(N244="ZL  ",J244-K244=0),0,1))</f>
        <v>0</v>
      </c>
      <c r="AS244" s="13">
        <f>IF(AND(N244="ZM  ",J244+K244=0),0,IF(AND(A244="ZSNC",N244="ZL  ",J244&lt;=56,K244&lt;=56),0,IF(AND(A244="    ",N244="ZL  ",J244=150,K244=150),0,1)))</f>
        <v>0</v>
      </c>
      <c r="AT244" s="6">
        <f>IF(F244="S   ",0,SUM(AP244:AS244))</f>
        <v>1</v>
      </c>
      <c r="AU244" s="7">
        <f t="shared" ca="1" si="44"/>
        <v>0</v>
      </c>
    </row>
    <row r="245" spans="1:47" x14ac:dyDescent="0.25">
      <c r="A245" s="15" t="s">
        <v>130</v>
      </c>
      <c r="B245" s="15">
        <v>5500018077</v>
      </c>
      <c r="C245" s="15">
        <v>90</v>
      </c>
      <c r="D245" s="17">
        <v>40717</v>
      </c>
      <c r="E245" s="17">
        <v>41095</v>
      </c>
      <c r="F245" s="18" t="s">
        <v>347</v>
      </c>
      <c r="G245" s="15" t="s">
        <v>316</v>
      </c>
      <c r="H245" s="15">
        <v>99.9</v>
      </c>
      <c r="I245" s="15">
        <v>9</v>
      </c>
      <c r="J245" s="15">
        <v>56</v>
      </c>
      <c r="K245" s="15">
        <v>56</v>
      </c>
      <c r="L245" s="15">
        <v>1</v>
      </c>
      <c r="M245" s="15">
        <v>2</v>
      </c>
      <c r="N245" s="15" t="s">
        <v>256</v>
      </c>
      <c r="O245" s="15">
        <v>38383</v>
      </c>
      <c r="P245" s="15" t="s">
        <v>27</v>
      </c>
      <c r="Q245" s="15" t="s">
        <v>27</v>
      </c>
      <c r="R245" s="17">
        <v>41143</v>
      </c>
      <c r="S245" s="15" t="s">
        <v>95</v>
      </c>
      <c r="T245" s="15" t="s">
        <v>290</v>
      </c>
      <c r="U245" s="15" t="s">
        <v>236</v>
      </c>
      <c r="V245" s="15">
        <v>140</v>
      </c>
      <c r="W245" s="15" t="s">
        <v>35</v>
      </c>
      <c r="X245" s="15">
        <v>116</v>
      </c>
      <c r="Y245" s="15" t="s">
        <v>35</v>
      </c>
      <c r="Z245" s="15">
        <v>30</v>
      </c>
      <c r="AA245" s="15" t="s">
        <v>35</v>
      </c>
      <c r="AB245" s="15">
        <v>30</v>
      </c>
      <c r="AC245" s="15" t="s">
        <v>35</v>
      </c>
      <c r="AD245" s="15">
        <f>IF(N245="ZM  ",V245-Z245,X245-Z245)</f>
        <v>86</v>
      </c>
      <c r="AE245" s="22">
        <f t="shared" ca="1" si="40"/>
        <v>0</v>
      </c>
      <c r="AF245" s="22">
        <f t="shared" ca="1" si="41"/>
        <v>0</v>
      </c>
      <c r="AG245" s="22">
        <f t="shared" ca="1" si="42"/>
        <v>19</v>
      </c>
      <c r="AH245" s="15" t="str">
        <f t="shared" ca="1" si="43"/>
        <v>ok</v>
      </c>
      <c r="AI245" s="8">
        <f ca="1">IF(AH245="ok",0,IF(AND(AH245="erreur clé ZSNC",A245="ZSNC"),0,1))</f>
        <v>0</v>
      </c>
      <c r="AJ245" s="9">
        <f>IF(AND(A245="ZSNC",N245="ZM  ",H245=0),0,IF(AND(A245="    ",N245="ZM  ",H245=0),0,IF(AND(A245="ZSNC",N245="ZL  ",H245=99.9),0,IF(AND(A245="    ",N245="ZL  ",H245=0),0,1))))</f>
        <v>0</v>
      </c>
      <c r="AK245" s="9">
        <f>IF(AND(A245="ZSNC",N245="ZM  ",L245="          "),0,IF(AND(A245="    ",N245="ZM  ",L245="          "),0,IF(AND(A245="ZSNC",N245="ZL  ",L245=1),0,IF(AND(A245="    ",N245="ZL  ",L245=2),0,1))))</f>
        <v>0</v>
      </c>
      <c r="AL245" s="9">
        <f>IF(AND(N245="ZM  ",J245+K245=0),0,IF(AND(N245="ZL  ",J245-K245=0),0,1))</f>
        <v>0</v>
      </c>
      <c r="AM245" s="10">
        <f>IF(AND(N245="ZM  ",J245+K245=0),0,IF(AND(A245="ZSNC",N245="ZL  ",J245&lt;=56,K245&lt;=56),0,IF(AND(A245="    ",N245="ZL  ",J245=150,K245=150),0,1)))</f>
        <v>0</v>
      </c>
      <c r="AN245" s="6">
        <f ca="1">IF(F245="S   ",0,(SUM(AI245:AM245)))</f>
        <v>0</v>
      </c>
      <c r="AP245" s="11">
        <f>IF(AND(N245="ZM  ",H245=0),0,IF(AND(A245="    ",N245="ZL  ",H245=0),0,IF(AND(A245="ZSNC",N245="ZL  ",H245=99.9),0,1)))</f>
        <v>0</v>
      </c>
      <c r="AQ245" s="12">
        <f>IF(AND(N245="ZM  ",L245="          "),0,IF(AND(A245="ZSNC",N245="ZL  ",L245=2),0,IF(AND(A245="    ",N245="ZL  ",L245=1),0,1)))</f>
        <v>1</v>
      </c>
      <c r="AR245" s="12">
        <f>IF(AND(N245="ZM  ",J245+K245=0),0,IF(AND(N245="ZL  ",J245-K245=0),0,1))</f>
        <v>0</v>
      </c>
      <c r="AS245" s="13">
        <f>IF(AND(N245="ZM  ",J245+K245=0),0,IF(AND(A245="ZSNC",N245="ZL  ",J245&lt;=56,K245&lt;=56),0,IF(AND(A245="    ",N245="ZL  ",J245=150,K245=150),0,1)))</f>
        <v>0</v>
      </c>
      <c r="AT245" s="6">
        <f>IF(F245="S   ",0,SUM(AP245:AS245))</f>
        <v>1</v>
      </c>
      <c r="AU245" s="7">
        <f t="shared" ca="1" si="44"/>
        <v>0</v>
      </c>
    </row>
    <row r="246" spans="1:47" x14ac:dyDescent="0.25">
      <c r="A246" s="15" t="s">
        <v>130</v>
      </c>
      <c r="B246" s="15">
        <v>5500018077</v>
      </c>
      <c r="C246" s="15">
        <v>100</v>
      </c>
      <c r="D246" s="17">
        <v>40717</v>
      </c>
      <c r="E246" s="17">
        <v>41095</v>
      </c>
      <c r="F246" s="18" t="s">
        <v>347</v>
      </c>
      <c r="G246" s="15" t="s">
        <v>317</v>
      </c>
      <c r="H246" s="15">
        <v>99.9</v>
      </c>
      <c r="I246" s="15">
        <v>9</v>
      </c>
      <c r="J246" s="15">
        <v>56</v>
      </c>
      <c r="K246" s="15">
        <v>56</v>
      </c>
      <c r="L246" s="15">
        <v>1</v>
      </c>
      <c r="M246" s="15">
        <v>2</v>
      </c>
      <c r="N246" s="15" t="s">
        <v>256</v>
      </c>
      <c r="O246" s="15">
        <v>38383</v>
      </c>
      <c r="P246" s="15" t="s">
        <v>27</v>
      </c>
      <c r="Q246" s="15" t="s">
        <v>27</v>
      </c>
      <c r="R246" s="17">
        <v>41143</v>
      </c>
      <c r="S246" s="15" t="s">
        <v>95</v>
      </c>
      <c r="T246" s="15" t="s">
        <v>290</v>
      </c>
      <c r="U246" s="15" t="s">
        <v>236</v>
      </c>
      <c r="V246" s="15">
        <v>139</v>
      </c>
      <c r="W246" s="15" t="s">
        <v>35</v>
      </c>
      <c r="X246" s="15">
        <v>115</v>
      </c>
      <c r="Y246" s="15" t="s">
        <v>35</v>
      </c>
      <c r="Z246" s="15">
        <v>29</v>
      </c>
      <c r="AA246" s="15" t="s">
        <v>35</v>
      </c>
      <c r="AB246" s="15">
        <v>27</v>
      </c>
      <c r="AC246" s="15" t="s">
        <v>35</v>
      </c>
      <c r="AD246" s="15">
        <f>IF(N246="ZM  ",V246-Z246,X246-Z246)</f>
        <v>86</v>
      </c>
      <c r="AE246" s="22">
        <f t="shared" ca="1" si="40"/>
        <v>0</v>
      </c>
      <c r="AF246" s="22">
        <f t="shared" ca="1" si="41"/>
        <v>0</v>
      </c>
      <c r="AG246" s="22">
        <f t="shared" ca="1" si="42"/>
        <v>19</v>
      </c>
      <c r="AH246" s="15" t="str">
        <f t="shared" ca="1" si="43"/>
        <v>ok</v>
      </c>
      <c r="AI246" s="8">
        <f ca="1">IF(AH246="ok",0,IF(AND(AH246="erreur clé ZSNC",A246="ZSNC"),0,1))</f>
        <v>0</v>
      </c>
      <c r="AJ246" s="9">
        <f>IF(AND(A246="ZSNC",N246="ZM  ",H246=0),0,IF(AND(A246="    ",N246="ZM  ",H246=0),0,IF(AND(A246="ZSNC",N246="ZL  ",H246=99.9),0,IF(AND(A246="    ",N246="ZL  ",H246=0),0,1))))</f>
        <v>0</v>
      </c>
      <c r="AK246" s="9">
        <f>IF(AND(A246="ZSNC",N246="ZM  ",L246="          "),0,IF(AND(A246="    ",N246="ZM  ",L246="          "),0,IF(AND(A246="ZSNC",N246="ZL  ",L246=1),0,IF(AND(A246="    ",N246="ZL  ",L246=2),0,1))))</f>
        <v>0</v>
      </c>
      <c r="AL246" s="9">
        <f>IF(AND(N246="ZM  ",J246+K246=0),0,IF(AND(N246="ZL  ",J246-K246=0),0,1))</f>
        <v>0</v>
      </c>
      <c r="AM246" s="10">
        <f>IF(AND(N246="ZM  ",J246+K246=0),0,IF(AND(A246="ZSNC",N246="ZL  ",J246&lt;=56,K246&lt;=56),0,IF(AND(A246="    ",N246="ZL  ",J246=150,K246=150),0,1)))</f>
        <v>0</v>
      </c>
      <c r="AN246" s="6">
        <f ca="1">IF(F246="S   ",0,(SUM(AI246:AM246)))</f>
        <v>0</v>
      </c>
      <c r="AP246" s="11">
        <f>IF(AND(N246="ZM  ",H246=0),0,IF(AND(A246="    ",N246="ZL  ",H246=0),0,IF(AND(A246="ZSNC",N246="ZL  ",H246=99.9),0,1)))</f>
        <v>0</v>
      </c>
      <c r="AQ246" s="12">
        <f>IF(AND(N246="ZM  ",L246="          "),0,IF(AND(A246="ZSNC",N246="ZL  ",L246=2),0,IF(AND(A246="    ",N246="ZL  ",L246=1),0,1)))</f>
        <v>1</v>
      </c>
      <c r="AR246" s="12">
        <f>IF(AND(N246="ZM  ",J246+K246=0),0,IF(AND(N246="ZL  ",J246-K246=0),0,1))</f>
        <v>0</v>
      </c>
      <c r="AS246" s="13">
        <f>IF(AND(N246="ZM  ",J246+K246=0),0,IF(AND(A246="ZSNC",N246="ZL  ",J246&lt;=56,K246&lt;=56),0,IF(AND(A246="    ",N246="ZL  ",J246=150,K246=150),0,1)))</f>
        <v>0</v>
      </c>
      <c r="AT246" s="6">
        <f>IF(F246="S   ",0,SUM(AP246:AS246))</f>
        <v>1</v>
      </c>
      <c r="AU246" s="7">
        <f t="shared" ca="1" si="44"/>
        <v>0</v>
      </c>
    </row>
    <row r="247" spans="1:47" x14ac:dyDescent="0.25">
      <c r="A247" s="15" t="s">
        <v>130</v>
      </c>
      <c r="B247" s="15">
        <v>5500018077</v>
      </c>
      <c r="C247" s="15">
        <v>110</v>
      </c>
      <c r="D247" s="17">
        <v>40717</v>
      </c>
      <c r="E247" s="17">
        <v>41095</v>
      </c>
      <c r="F247" s="18" t="s">
        <v>347</v>
      </c>
      <c r="G247" s="15" t="s">
        <v>318</v>
      </c>
      <c r="H247" s="15">
        <v>99.9</v>
      </c>
      <c r="I247" s="15">
        <v>19</v>
      </c>
      <c r="J247" s="15">
        <v>56</v>
      </c>
      <c r="K247" s="15">
        <v>56</v>
      </c>
      <c r="L247" s="15">
        <v>1</v>
      </c>
      <c r="M247" s="15">
        <v>2</v>
      </c>
      <c r="N247" s="15" t="s">
        <v>256</v>
      </c>
      <c r="O247" s="15">
        <v>38383</v>
      </c>
      <c r="P247" s="15" t="s">
        <v>27</v>
      </c>
      <c r="Q247" s="15" t="s">
        <v>27</v>
      </c>
      <c r="R247" s="17">
        <v>41143</v>
      </c>
      <c r="S247" s="15" t="s">
        <v>95</v>
      </c>
      <c r="T247" s="15" t="s">
        <v>290</v>
      </c>
      <c r="U247" s="15" t="s">
        <v>236</v>
      </c>
      <c r="V247" s="19">
        <v>1014</v>
      </c>
      <c r="W247" s="15" t="s">
        <v>35</v>
      </c>
      <c r="X247" s="15">
        <v>904</v>
      </c>
      <c r="Y247" s="15" t="s">
        <v>35</v>
      </c>
      <c r="Z247" s="15">
        <v>214</v>
      </c>
      <c r="AA247" s="15" t="s">
        <v>35</v>
      </c>
      <c r="AB247" s="15">
        <v>194</v>
      </c>
      <c r="AC247" s="15" t="s">
        <v>35</v>
      </c>
      <c r="AD247" s="15">
        <f>IF(N247="ZM  ",V247-Z247,X247-Z247)</f>
        <v>690</v>
      </c>
      <c r="AE247" s="22">
        <f t="shared" ca="1" si="40"/>
        <v>0</v>
      </c>
      <c r="AF247" s="22">
        <f t="shared" ca="1" si="41"/>
        <v>0</v>
      </c>
      <c r="AG247" s="22">
        <f t="shared" ca="1" si="42"/>
        <v>19</v>
      </c>
      <c r="AH247" s="15" t="str">
        <f t="shared" ca="1" si="43"/>
        <v>ok</v>
      </c>
      <c r="AI247" s="8">
        <f ca="1">IF(AH247="ok",0,IF(AND(AH247="erreur clé ZSNC",A247="ZSNC"),0,1))</f>
        <v>0</v>
      </c>
      <c r="AJ247" s="9">
        <f>IF(AND(A247="ZSNC",N247="ZM  ",H247=0),0,IF(AND(A247="    ",N247="ZM  ",H247=0),0,IF(AND(A247="ZSNC",N247="ZL  ",H247=99.9),0,IF(AND(A247="    ",N247="ZL  ",H247=0),0,1))))</f>
        <v>0</v>
      </c>
      <c r="AK247" s="9">
        <f>IF(AND(A247="ZSNC",N247="ZM  ",L247="          "),0,IF(AND(A247="    ",N247="ZM  ",L247="          "),0,IF(AND(A247="ZSNC",N247="ZL  ",L247=1),0,IF(AND(A247="    ",N247="ZL  ",L247=2),0,1))))</f>
        <v>0</v>
      </c>
      <c r="AL247" s="9">
        <f>IF(AND(N247="ZM  ",J247+K247=0),0,IF(AND(N247="ZL  ",J247-K247=0),0,1))</f>
        <v>0</v>
      </c>
      <c r="AM247" s="10">
        <f>IF(AND(N247="ZM  ",J247+K247=0),0,IF(AND(A247="ZSNC",N247="ZL  ",J247&lt;=56,K247&lt;=56),0,IF(AND(A247="    ",N247="ZL  ",J247=150,K247=150),0,1)))</f>
        <v>0</v>
      </c>
      <c r="AN247" s="6">
        <f ca="1">IF(F247="S   ",0,(SUM(AI247:AM247)))</f>
        <v>0</v>
      </c>
      <c r="AP247" s="11">
        <f>IF(AND(N247="ZM  ",H247=0),0,IF(AND(A247="    ",N247="ZL  ",H247=0),0,IF(AND(A247="ZSNC",N247="ZL  ",H247=99.9),0,1)))</f>
        <v>0</v>
      </c>
      <c r="AQ247" s="12">
        <f>IF(AND(N247="ZM  ",L247="          "),0,IF(AND(A247="ZSNC",N247="ZL  ",L247=2),0,IF(AND(A247="    ",N247="ZL  ",L247=1),0,1)))</f>
        <v>1</v>
      </c>
      <c r="AR247" s="12">
        <f>IF(AND(N247="ZM  ",J247+K247=0),0,IF(AND(N247="ZL  ",J247-K247=0),0,1))</f>
        <v>0</v>
      </c>
      <c r="AS247" s="13">
        <f>IF(AND(N247="ZM  ",J247+K247=0),0,IF(AND(A247="ZSNC",N247="ZL  ",J247&lt;=56,K247&lt;=56),0,IF(AND(A247="    ",N247="ZL  ",J247=150,K247=150),0,1)))</f>
        <v>0</v>
      </c>
      <c r="AT247" s="6">
        <f>IF(F247="S   ",0,SUM(AP247:AS247))</f>
        <v>1</v>
      </c>
      <c r="AU247" s="7">
        <f t="shared" ca="1" si="44"/>
        <v>0</v>
      </c>
    </row>
    <row r="248" spans="1:47" x14ac:dyDescent="0.25">
      <c r="A248" s="15" t="s">
        <v>130</v>
      </c>
      <c r="B248" s="15">
        <v>5500018077</v>
      </c>
      <c r="C248" s="15">
        <v>120</v>
      </c>
      <c r="D248" s="17">
        <v>40717</v>
      </c>
      <c r="E248" s="17">
        <v>41095</v>
      </c>
      <c r="F248" s="18" t="s">
        <v>347</v>
      </c>
      <c r="G248" s="15" t="s">
        <v>319</v>
      </c>
      <c r="H248" s="15">
        <v>99.9</v>
      </c>
      <c r="I248" s="15">
        <v>14</v>
      </c>
      <c r="J248" s="15">
        <v>56</v>
      </c>
      <c r="K248" s="15">
        <v>56</v>
      </c>
      <c r="L248" s="15">
        <v>1</v>
      </c>
      <c r="M248" s="15">
        <v>2</v>
      </c>
      <c r="N248" s="15" t="s">
        <v>256</v>
      </c>
      <c r="O248" s="15">
        <v>38383</v>
      </c>
      <c r="P248" s="15" t="s">
        <v>27</v>
      </c>
      <c r="Q248" s="15" t="s">
        <v>27</v>
      </c>
      <c r="R248" s="17">
        <v>41143</v>
      </c>
      <c r="S248" s="15" t="s">
        <v>95</v>
      </c>
      <c r="T248" s="15" t="s">
        <v>290</v>
      </c>
      <c r="U248" s="15" t="s">
        <v>236</v>
      </c>
      <c r="V248" s="15">
        <v>136</v>
      </c>
      <c r="W248" s="15" t="s">
        <v>35</v>
      </c>
      <c r="X248" s="15">
        <v>112</v>
      </c>
      <c r="Y248" s="15" t="s">
        <v>35</v>
      </c>
      <c r="Z248" s="15">
        <v>29</v>
      </c>
      <c r="AA248" s="15" t="s">
        <v>35</v>
      </c>
      <c r="AB248" s="15">
        <v>26</v>
      </c>
      <c r="AC248" s="15" t="s">
        <v>35</v>
      </c>
      <c r="AD248" s="15">
        <f>IF(N248="ZM  ",V248-Z248,X248-Z248)</f>
        <v>83</v>
      </c>
      <c r="AE248" s="22">
        <f t="shared" ca="1" si="40"/>
        <v>0</v>
      </c>
      <c r="AF248" s="22">
        <f t="shared" ca="1" si="41"/>
        <v>0</v>
      </c>
      <c r="AG248" s="22">
        <f t="shared" ca="1" si="42"/>
        <v>19</v>
      </c>
      <c r="AH248" s="15" t="str">
        <f t="shared" ca="1" si="43"/>
        <v>ok</v>
      </c>
      <c r="AI248" s="8">
        <f ca="1">IF(AH248="ok",0,IF(AND(AH248="erreur clé ZSNC",A248="ZSNC"),0,1))</f>
        <v>0</v>
      </c>
      <c r="AJ248" s="9">
        <f>IF(AND(A248="ZSNC",N248="ZM  ",H248=0),0,IF(AND(A248="    ",N248="ZM  ",H248=0),0,IF(AND(A248="ZSNC",N248="ZL  ",H248=99.9),0,IF(AND(A248="    ",N248="ZL  ",H248=0),0,1))))</f>
        <v>0</v>
      </c>
      <c r="AK248" s="9">
        <f>IF(AND(A248="ZSNC",N248="ZM  ",L248="          "),0,IF(AND(A248="    ",N248="ZM  ",L248="          "),0,IF(AND(A248="ZSNC",N248="ZL  ",L248=1),0,IF(AND(A248="    ",N248="ZL  ",L248=2),0,1))))</f>
        <v>0</v>
      </c>
      <c r="AL248" s="9">
        <f>IF(AND(N248="ZM  ",J248+K248=0),0,IF(AND(N248="ZL  ",J248-K248=0),0,1))</f>
        <v>0</v>
      </c>
      <c r="AM248" s="10">
        <f>IF(AND(N248="ZM  ",J248+K248=0),0,IF(AND(A248="ZSNC",N248="ZL  ",J248&lt;=56,K248&lt;=56),0,IF(AND(A248="    ",N248="ZL  ",J248=150,K248=150),0,1)))</f>
        <v>0</v>
      </c>
      <c r="AN248" s="6">
        <f ca="1">IF(F248="S   ",0,(SUM(AI248:AM248)))</f>
        <v>0</v>
      </c>
      <c r="AP248" s="11">
        <f>IF(AND(N248="ZM  ",H248=0),0,IF(AND(A248="    ",N248="ZL  ",H248=0),0,IF(AND(A248="ZSNC",N248="ZL  ",H248=99.9),0,1)))</f>
        <v>0</v>
      </c>
      <c r="AQ248" s="12">
        <f>IF(AND(N248="ZM  ",L248="          "),0,IF(AND(A248="ZSNC",N248="ZL  ",L248=2),0,IF(AND(A248="    ",N248="ZL  ",L248=1),0,1)))</f>
        <v>1</v>
      </c>
      <c r="AR248" s="12">
        <f>IF(AND(N248="ZM  ",J248+K248=0),0,IF(AND(N248="ZL  ",J248-K248=0),0,1))</f>
        <v>0</v>
      </c>
      <c r="AS248" s="13">
        <f>IF(AND(N248="ZM  ",J248+K248=0),0,IF(AND(A248="ZSNC",N248="ZL  ",J248&lt;=56,K248&lt;=56),0,IF(AND(A248="    ",N248="ZL  ",J248=150,K248=150),0,1)))</f>
        <v>0</v>
      </c>
      <c r="AT248" s="6">
        <f>IF(F248="S   ",0,SUM(AP248:AS248))</f>
        <v>1</v>
      </c>
      <c r="AU248" s="7">
        <f t="shared" ca="1" si="44"/>
        <v>0</v>
      </c>
    </row>
    <row r="249" spans="1:47" x14ac:dyDescent="0.25">
      <c r="A249" s="15" t="s">
        <v>130</v>
      </c>
      <c r="B249" s="15">
        <v>5500018077</v>
      </c>
      <c r="C249" s="15">
        <v>130</v>
      </c>
      <c r="D249" s="17">
        <v>40717</v>
      </c>
      <c r="E249" s="17">
        <v>41102</v>
      </c>
      <c r="F249" s="18" t="s">
        <v>348</v>
      </c>
      <c r="G249" s="15" t="s">
        <v>320</v>
      </c>
      <c r="H249" s="15">
        <v>99.9</v>
      </c>
      <c r="I249" s="15">
        <v>9</v>
      </c>
      <c r="J249" s="15">
        <v>56</v>
      </c>
      <c r="K249" s="15">
        <v>56</v>
      </c>
      <c r="L249" s="15">
        <v>1</v>
      </c>
      <c r="M249" s="15">
        <v>2</v>
      </c>
      <c r="N249" s="15" t="s">
        <v>256</v>
      </c>
      <c r="O249" s="15">
        <v>38383</v>
      </c>
      <c r="P249" s="15" t="s">
        <v>27</v>
      </c>
      <c r="Q249" s="15" t="s">
        <v>27</v>
      </c>
      <c r="R249" s="17">
        <v>41143</v>
      </c>
      <c r="S249" s="15" t="s">
        <v>95</v>
      </c>
      <c r="T249" s="15" t="s">
        <v>290</v>
      </c>
      <c r="U249" s="15" t="s">
        <v>236</v>
      </c>
      <c r="V249" s="15">
        <v>82</v>
      </c>
      <c r="W249" s="15" t="s">
        <v>35</v>
      </c>
      <c r="X249" s="15">
        <v>82</v>
      </c>
      <c r="Y249" s="15" t="s">
        <v>35</v>
      </c>
      <c r="Z249" s="15">
        <v>82</v>
      </c>
      <c r="AA249" s="15" t="s">
        <v>35</v>
      </c>
      <c r="AB249" s="15">
        <v>82</v>
      </c>
      <c r="AC249" s="15" t="s">
        <v>35</v>
      </c>
      <c r="AD249" s="15">
        <f>IF(N249="ZM  ",V249-Z249,X249-Z249)</f>
        <v>0</v>
      </c>
      <c r="AE249" s="22">
        <f t="shared" ca="1" si="40"/>
        <v>0</v>
      </c>
      <c r="AF249" s="22">
        <f t="shared" ca="1" si="41"/>
        <v>0</v>
      </c>
      <c r="AG249" s="22">
        <f t="shared" ca="1" si="42"/>
        <v>19</v>
      </c>
      <c r="AH249" s="15" t="str">
        <f t="shared" ca="1" si="43"/>
        <v>ok</v>
      </c>
      <c r="AI249" s="8">
        <f ca="1">IF(AH249="ok",0,IF(AND(AH249="erreur clé ZSNC",A249="ZSNC"),0,1))</f>
        <v>0</v>
      </c>
      <c r="AJ249" s="9">
        <f>IF(AND(A249="ZSNC",N249="ZM  ",H249=0),0,IF(AND(A249="    ",N249="ZM  ",H249=0),0,IF(AND(A249="ZSNC",N249="ZL  ",H249=99.9),0,IF(AND(A249="    ",N249="ZL  ",H249=0),0,1))))</f>
        <v>0</v>
      </c>
      <c r="AK249" s="9">
        <f>IF(AND(A249="ZSNC",N249="ZM  ",L249="          "),0,IF(AND(A249="    ",N249="ZM  ",L249="          "),0,IF(AND(A249="ZSNC",N249="ZL  ",L249=1),0,IF(AND(A249="    ",N249="ZL  ",L249=2),0,1))))</f>
        <v>0</v>
      </c>
      <c r="AL249" s="9">
        <f>IF(AND(N249="ZM  ",J249+K249=0),0,IF(AND(N249="ZL  ",J249-K249=0),0,1))</f>
        <v>0</v>
      </c>
      <c r="AM249" s="10">
        <f>IF(AND(N249="ZM  ",J249+K249=0),0,IF(AND(A249="ZSNC",N249="ZL  ",J249&lt;=56,K249&lt;=56),0,IF(AND(A249="    ",N249="ZL  ",J249=150,K249=150),0,1)))</f>
        <v>0</v>
      </c>
      <c r="AN249" s="6">
        <f>IF(F249="S   ",0,(SUM(AI249:AM249)))</f>
        <v>0</v>
      </c>
      <c r="AP249" s="11">
        <f>IF(AND(N249="ZM  ",H249=0),0,IF(AND(A249="    ",N249="ZL  ",H249=0),0,IF(AND(A249="ZSNC",N249="ZL  ",H249=99.9),0,1)))</f>
        <v>0</v>
      </c>
      <c r="AQ249" s="12">
        <f>IF(AND(N249="ZM  ",L249="          "),0,IF(AND(A249="ZSNC",N249="ZL  ",L249=2),0,IF(AND(A249="    ",N249="ZL  ",L249=1),0,1)))</f>
        <v>1</v>
      </c>
      <c r="AR249" s="12">
        <f>IF(AND(N249="ZM  ",J249+K249=0),0,IF(AND(N249="ZL  ",J249-K249=0),0,1))</f>
        <v>0</v>
      </c>
      <c r="AS249" s="13">
        <f>IF(AND(N249="ZM  ",J249+K249=0),0,IF(AND(A249="ZSNC",N249="ZL  ",J249&lt;=56,K249&lt;=56),0,IF(AND(A249="    ",N249="ZL  ",J249=150,K249=150),0,1)))</f>
        <v>0</v>
      </c>
      <c r="AT249" s="6">
        <f>IF(F249="S   ",0,SUM(AP249:AS249))</f>
        <v>0</v>
      </c>
      <c r="AU249" s="7">
        <f t="shared" ca="1" si="44"/>
        <v>0</v>
      </c>
    </row>
    <row r="250" spans="1:47" x14ac:dyDescent="0.25">
      <c r="A250" s="15" t="s">
        <v>130</v>
      </c>
      <c r="B250" s="15">
        <v>5500018077</v>
      </c>
      <c r="C250" s="15">
        <v>160</v>
      </c>
      <c r="D250" s="17">
        <v>40717</v>
      </c>
      <c r="E250" s="17">
        <v>41095</v>
      </c>
      <c r="F250" s="18" t="s">
        <v>347</v>
      </c>
      <c r="G250" s="15" t="s">
        <v>329</v>
      </c>
      <c r="H250" s="15">
        <v>99.9</v>
      </c>
      <c r="I250" s="15">
        <v>9</v>
      </c>
      <c r="J250" s="15">
        <v>56</v>
      </c>
      <c r="K250" s="15">
        <v>56</v>
      </c>
      <c r="L250" s="15">
        <v>1</v>
      </c>
      <c r="M250" s="15">
        <v>2</v>
      </c>
      <c r="N250" s="15" t="s">
        <v>256</v>
      </c>
      <c r="O250" s="15">
        <v>38383</v>
      </c>
      <c r="P250" s="15" t="s">
        <v>27</v>
      </c>
      <c r="Q250" s="15" t="s">
        <v>27</v>
      </c>
      <c r="R250" s="17">
        <v>41143</v>
      </c>
      <c r="S250" s="15" t="s">
        <v>95</v>
      </c>
      <c r="T250" s="15" t="s">
        <v>290</v>
      </c>
      <c r="U250" s="15" t="s">
        <v>236</v>
      </c>
      <c r="V250" s="15">
        <v>62</v>
      </c>
      <c r="W250" s="15" t="s">
        <v>35</v>
      </c>
      <c r="X250" s="15">
        <v>51</v>
      </c>
      <c r="Y250" s="15" t="s">
        <v>35</v>
      </c>
      <c r="Z250" s="15">
        <v>8</v>
      </c>
      <c r="AA250" s="15" t="s">
        <v>35</v>
      </c>
      <c r="AB250" s="15">
        <v>7</v>
      </c>
      <c r="AC250" s="15" t="s">
        <v>35</v>
      </c>
      <c r="AD250" s="15">
        <f>IF(N250="ZM  ",V250-Z250,X250-Z250)</f>
        <v>43</v>
      </c>
      <c r="AE250" s="22">
        <f t="shared" ca="1" si="40"/>
        <v>0</v>
      </c>
      <c r="AF250" s="22">
        <f t="shared" ca="1" si="41"/>
        <v>0</v>
      </c>
      <c r="AG250" s="22">
        <f t="shared" ca="1" si="42"/>
        <v>19</v>
      </c>
      <c r="AH250" s="15" t="str">
        <f t="shared" ca="1" si="43"/>
        <v>ok</v>
      </c>
      <c r="AI250" s="8">
        <f ca="1">IF(AH250="ok",0,IF(AND(AH250="erreur clé ZSNC",A250="ZSNC"),0,1))</f>
        <v>0</v>
      </c>
      <c r="AJ250" s="9">
        <f>IF(AND(A250="ZSNC",N250="ZM  ",H250=0),0,IF(AND(A250="    ",N250="ZM  ",H250=0),0,IF(AND(A250="ZSNC",N250="ZL  ",H250=99.9),0,IF(AND(A250="    ",N250="ZL  ",H250=0),0,1))))</f>
        <v>0</v>
      </c>
      <c r="AK250" s="9">
        <f>IF(AND(A250="ZSNC",N250="ZM  ",L250="          "),0,IF(AND(A250="    ",N250="ZM  ",L250="          "),0,IF(AND(A250="ZSNC",N250="ZL  ",L250=1),0,IF(AND(A250="    ",N250="ZL  ",L250=2),0,1))))</f>
        <v>0</v>
      </c>
      <c r="AL250" s="9">
        <f>IF(AND(N250="ZM  ",J250+K250=0),0,IF(AND(N250="ZL  ",J250-K250=0),0,1))</f>
        <v>0</v>
      </c>
      <c r="AM250" s="10">
        <f>IF(AND(N250="ZM  ",J250+K250=0),0,IF(AND(A250="ZSNC",N250="ZL  ",J250&lt;=56,K250&lt;=56),0,IF(AND(A250="    ",N250="ZL  ",J250=150,K250=150),0,1)))</f>
        <v>0</v>
      </c>
      <c r="AN250" s="6">
        <f ca="1">IF(F250="S   ",0,(SUM(AI250:AM250)))</f>
        <v>0</v>
      </c>
      <c r="AP250" s="11">
        <f>IF(AND(N250="ZM  ",H250=0),0,IF(AND(A250="    ",N250="ZL  ",H250=0),0,IF(AND(A250="ZSNC",N250="ZL  ",H250=99.9),0,1)))</f>
        <v>0</v>
      </c>
      <c r="AQ250" s="12">
        <f>IF(AND(N250="ZM  ",L250="          "),0,IF(AND(A250="ZSNC",N250="ZL  ",L250=2),0,IF(AND(A250="    ",N250="ZL  ",L250=1),0,1)))</f>
        <v>1</v>
      </c>
      <c r="AR250" s="12">
        <f>IF(AND(N250="ZM  ",J250+K250=0),0,IF(AND(N250="ZL  ",J250-K250=0),0,1))</f>
        <v>0</v>
      </c>
      <c r="AS250" s="13">
        <f>IF(AND(N250="ZM  ",J250+K250=0),0,IF(AND(A250="ZSNC",N250="ZL  ",J250&lt;=56,K250&lt;=56),0,IF(AND(A250="    ",N250="ZL  ",J250=150,K250=150),0,1)))</f>
        <v>0</v>
      </c>
      <c r="AT250" s="6">
        <f>IF(F250="S   ",0,SUM(AP250:AS250))</f>
        <v>1</v>
      </c>
      <c r="AU250" s="7">
        <f t="shared" ca="1" si="44"/>
        <v>0</v>
      </c>
    </row>
    <row r="251" spans="1:47" x14ac:dyDescent="0.25">
      <c r="A251" s="15" t="s">
        <v>130</v>
      </c>
      <c r="B251" s="15">
        <v>5500018077</v>
      </c>
      <c r="C251" s="15">
        <v>170</v>
      </c>
      <c r="D251" s="17">
        <v>40717</v>
      </c>
      <c r="E251" s="17">
        <v>41095</v>
      </c>
      <c r="F251" s="18" t="s">
        <v>347</v>
      </c>
      <c r="G251" s="15" t="s">
        <v>330</v>
      </c>
      <c r="H251" s="15">
        <v>99.9</v>
      </c>
      <c r="I251" s="15">
        <v>9</v>
      </c>
      <c r="J251" s="15">
        <v>56</v>
      </c>
      <c r="K251" s="15">
        <v>56</v>
      </c>
      <c r="L251" s="15">
        <v>1</v>
      </c>
      <c r="M251" s="15">
        <v>2</v>
      </c>
      <c r="N251" s="15" t="s">
        <v>256</v>
      </c>
      <c r="O251" s="15">
        <v>38383</v>
      </c>
      <c r="P251" s="15" t="s">
        <v>27</v>
      </c>
      <c r="Q251" s="15" t="s">
        <v>27</v>
      </c>
      <c r="R251" s="17">
        <v>41143</v>
      </c>
      <c r="S251" s="15" t="s">
        <v>95</v>
      </c>
      <c r="T251" s="15" t="s">
        <v>290</v>
      </c>
      <c r="U251" s="15" t="s">
        <v>236</v>
      </c>
      <c r="V251" s="15">
        <v>62</v>
      </c>
      <c r="W251" s="15" t="s">
        <v>35</v>
      </c>
      <c r="X251" s="15">
        <v>51</v>
      </c>
      <c r="Y251" s="15" t="s">
        <v>35</v>
      </c>
      <c r="Z251" s="15">
        <v>8</v>
      </c>
      <c r="AA251" s="15" t="s">
        <v>35</v>
      </c>
      <c r="AB251" s="15">
        <v>7</v>
      </c>
      <c r="AC251" s="15" t="s">
        <v>35</v>
      </c>
      <c r="AD251" s="15">
        <f>IF(N251="ZM  ",V251-Z251,X251-Z251)</f>
        <v>43</v>
      </c>
      <c r="AE251" s="22">
        <f t="shared" ca="1" si="40"/>
        <v>0</v>
      </c>
      <c r="AF251" s="22">
        <f t="shared" ca="1" si="41"/>
        <v>0</v>
      </c>
      <c r="AG251" s="22">
        <f t="shared" ca="1" si="42"/>
        <v>19</v>
      </c>
      <c r="AH251" s="15" t="str">
        <f t="shared" ca="1" si="43"/>
        <v>ok</v>
      </c>
      <c r="AI251" s="8">
        <f ca="1">IF(AH251="ok",0,IF(AND(AH251="erreur clé ZSNC",A251="ZSNC"),0,1))</f>
        <v>0</v>
      </c>
      <c r="AJ251" s="9">
        <f>IF(AND(A251="ZSNC",N251="ZM  ",H251=0),0,IF(AND(A251="    ",N251="ZM  ",H251=0),0,IF(AND(A251="ZSNC",N251="ZL  ",H251=99.9),0,IF(AND(A251="    ",N251="ZL  ",H251=0),0,1))))</f>
        <v>0</v>
      </c>
      <c r="AK251" s="9">
        <f>IF(AND(A251="ZSNC",N251="ZM  ",L251="          "),0,IF(AND(A251="    ",N251="ZM  ",L251="          "),0,IF(AND(A251="ZSNC",N251="ZL  ",L251=1),0,IF(AND(A251="    ",N251="ZL  ",L251=2),0,1))))</f>
        <v>0</v>
      </c>
      <c r="AL251" s="9">
        <f>IF(AND(N251="ZM  ",J251+K251=0),0,IF(AND(N251="ZL  ",J251-K251=0),0,1))</f>
        <v>0</v>
      </c>
      <c r="AM251" s="10">
        <f>IF(AND(N251="ZM  ",J251+K251=0),0,IF(AND(A251="ZSNC",N251="ZL  ",J251&lt;=56,K251&lt;=56),0,IF(AND(A251="    ",N251="ZL  ",J251=150,K251=150),0,1)))</f>
        <v>0</v>
      </c>
      <c r="AN251" s="6">
        <f ca="1">IF(F251="S   ",0,(SUM(AI251:AM251)))</f>
        <v>0</v>
      </c>
      <c r="AP251" s="11">
        <f>IF(AND(N251="ZM  ",H251=0),0,IF(AND(A251="    ",N251="ZL  ",H251=0),0,IF(AND(A251="ZSNC",N251="ZL  ",H251=99.9),0,1)))</f>
        <v>0</v>
      </c>
      <c r="AQ251" s="12">
        <f>IF(AND(N251="ZM  ",L251="          "),0,IF(AND(A251="ZSNC",N251="ZL  ",L251=2),0,IF(AND(A251="    ",N251="ZL  ",L251=1),0,1)))</f>
        <v>1</v>
      </c>
      <c r="AR251" s="12">
        <f>IF(AND(N251="ZM  ",J251+K251=0),0,IF(AND(N251="ZL  ",J251-K251=0),0,1))</f>
        <v>0</v>
      </c>
      <c r="AS251" s="13">
        <f>IF(AND(N251="ZM  ",J251+K251=0),0,IF(AND(A251="ZSNC",N251="ZL  ",J251&lt;=56,K251&lt;=56),0,IF(AND(A251="    ",N251="ZL  ",J251=150,K251=150),0,1)))</f>
        <v>0</v>
      </c>
      <c r="AT251" s="6">
        <f>IF(F251="S   ",0,SUM(AP251:AS251))</f>
        <v>1</v>
      </c>
      <c r="AU251" s="7">
        <f t="shared" ca="1" si="44"/>
        <v>0</v>
      </c>
    </row>
    <row r="252" spans="1:47" x14ac:dyDescent="0.25">
      <c r="A252" s="15" t="s">
        <v>130</v>
      </c>
      <c r="B252" s="15">
        <v>5500018077</v>
      </c>
      <c r="C252" s="15">
        <v>180</v>
      </c>
      <c r="D252" s="17">
        <v>40717</v>
      </c>
      <c r="E252" s="17">
        <v>41095</v>
      </c>
      <c r="F252" s="18" t="s">
        <v>347</v>
      </c>
      <c r="G252" s="15" t="s">
        <v>331</v>
      </c>
      <c r="H252" s="15">
        <v>99.9</v>
      </c>
      <c r="I252" s="15">
        <v>13</v>
      </c>
      <c r="J252" s="15">
        <v>56</v>
      </c>
      <c r="K252" s="15">
        <v>56</v>
      </c>
      <c r="L252" s="15">
        <v>1</v>
      </c>
      <c r="M252" s="15">
        <v>2</v>
      </c>
      <c r="N252" s="15" t="s">
        <v>256</v>
      </c>
      <c r="O252" s="15">
        <v>38383</v>
      </c>
      <c r="P252" s="15" t="s">
        <v>27</v>
      </c>
      <c r="Q252" s="15" t="s">
        <v>27</v>
      </c>
      <c r="R252" s="17">
        <v>41143</v>
      </c>
      <c r="S252" s="15" t="s">
        <v>95</v>
      </c>
      <c r="T252" s="15" t="s">
        <v>290</v>
      </c>
      <c r="U252" s="15" t="s">
        <v>236</v>
      </c>
      <c r="V252" s="15">
        <v>492</v>
      </c>
      <c r="W252" s="15" t="s">
        <v>35</v>
      </c>
      <c r="X252" s="15">
        <v>408</v>
      </c>
      <c r="Y252" s="15" t="s">
        <v>35</v>
      </c>
      <c r="Z252" s="15">
        <v>115</v>
      </c>
      <c r="AA252" s="15" t="s">
        <v>35</v>
      </c>
      <c r="AB252" s="15">
        <v>106</v>
      </c>
      <c r="AC252" s="15" t="s">
        <v>35</v>
      </c>
      <c r="AD252" s="15">
        <f>IF(N252="ZM  ",V252-Z252,X252-Z252)</f>
        <v>293</v>
      </c>
      <c r="AE252" s="22">
        <f t="shared" ca="1" si="40"/>
        <v>0</v>
      </c>
      <c r="AF252" s="22">
        <f t="shared" ca="1" si="41"/>
        <v>0</v>
      </c>
      <c r="AG252" s="22">
        <f t="shared" ca="1" si="42"/>
        <v>19</v>
      </c>
      <c r="AH252" s="15" t="str">
        <f t="shared" ca="1" si="43"/>
        <v>ok</v>
      </c>
      <c r="AI252" s="8">
        <f ca="1">IF(AH252="ok",0,IF(AND(AH252="erreur clé ZSNC",A252="ZSNC"),0,1))</f>
        <v>0</v>
      </c>
      <c r="AJ252" s="9">
        <f>IF(AND(A252="ZSNC",N252="ZM  ",H252=0),0,IF(AND(A252="    ",N252="ZM  ",H252=0),0,IF(AND(A252="ZSNC",N252="ZL  ",H252=99.9),0,IF(AND(A252="    ",N252="ZL  ",H252=0),0,1))))</f>
        <v>0</v>
      </c>
      <c r="AK252" s="9">
        <f>IF(AND(A252="ZSNC",N252="ZM  ",L252="          "),0,IF(AND(A252="    ",N252="ZM  ",L252="          "),0,IF(AND(A252="ZSNC",N252="ZL  ",L252=1),0,IF(AND(A252="    ",N252="ZL  ",L252=2),0,1))))</f>
        <v>0</v>
      </c>
      <c r="AL252" s="9">
        <f>IF(AND(N252="ZM  ",J252+K252=0),0,IF(AND(N252="ZL  ",J252-K252=0),0,1))</f>
        <v>0</v>
      </c>
      <c r="AM252" s="10">
        <f>IF(AND(N252="ZM  ",J252+K252=0),0,IF(AND(A252="ZSNC",N252="ZL  ",J252&lt;=56,K252&lt;=56),0,IF(AND(A252="    ",N252="ZL  ",J252=150,K252=150),0,1)))</f>
        <v>0</v>
      </c>
      <c r="AN252" s="6">
        <f ca="1">IF(F252="S   ",0,(SUM(AI252:AM252)))</f>
        <v>0</v>
      </c>
      <c r="AP252" s="11">
        <f>IF(AND(N252="ZM  ",H252=0),0,IF(AND(A252="    ",N252="ZL  ",H252=0),0,IF(AND(A252="ZSNC",N252="ZL  ",H252=99.9),0,1)))</f>
        <v>0</v>
      </c>
      <c r="AQ252" s="12">
        <f>IF(AND(N252="ZM  ",L252="          "),0,IF(AND(A252="ZSNC",N252="ZL  ",L252=2),0,IF(AND(A252="    ",N252="ZL  ",L252=1),0,1)))</f>
        <v>1</v>
      </c>
      <c r="AR252" s="12">
        <f>IF(AND(N252="ZM  ",J252+K252=0),0,IF(AND(N252="ZL  ",J252-K252=0),0,1))</f>
        <v>0</v>
      </c>
      <c r="AS252" s="13">
        <f>IF(AND(N252="ZM  ",J252+K252=0),0,IF(AND(A252="ZSNC",N252="ZL  ",J252&lt;=56,K252&lt;=56),0,IF(AND(A252="    ",N252="ZL  ",J252=150,K252=150),0,1)))</f>
        <v>0</v>
      </c>
      <c r="AT252" s="6">
        <f>IF(F252="S   ",0,SUM(AP252:AS252))</f>
        <v>1</v>
      </c>
      <c r="AU252" s="7">
        <f t="shared" ca="1" si="44"/>
        <v>0</v>
      </c>
    </row>
    <row r="253" spans="1:47" x14ac:dyDescent="0.25">
      <c r="A253" s="15" t="s">
        <v>130</v>
      </c>
      <c r="B253" s="15">
        <v>5500018077</v>
      </c>
      <c r="C253" s="15">
        <v>190</v>
      </c>
      <c r="D253" s="17">
        <v>40717</v>
      </c>
      <c r="E253" s="17">
        <v>41095</v>
      </c>
      <c r="F253" s="18" t="s">
        <v>347</v>
      </c>
      <c r="G253" s="15" t="s">
        <v>310</v>
      </c>
      <c r="H253" s="15">
        <v>99.9</v>
      </c>
      <c r="I253" s="15">
        <v>7</v>
      </c>
      <c r="J253" s="15">
        <v>56</v>
      </c>
      <c r="K253" s="15">
        <v>56</v>
      </c>
      <c r="L253" s="15">
        <v>1</v>
      </c>
      <c r="M253" s="15">
        <v>2</v>
      </c>
      <c r="N253" s="15" t="s">
        <v>256</v>
      </c>
      <c r="O253" s="15">
        <v>38383</v>
      </c>
      <c r="P253" s="15" t="s">
        <v>27</v>
      </c>
      <c r="Q253" s="15" t="s">
        <v>27</v>
      </c>
      <c r="R253" s="17">
        <v>41143</v>
      </c>
      <c r="S253" s="15" t="s">
        <v>95</v>
      </c>
      <c r="T253" s="15" t="s">
        <v>290</v>
      </c>
      <c r="U253" s="15" t="s">
        <v>236</v>
      </c>
      <c r="V253" s="15">
        <v>398</v>
      </c>
      <c r="W253" s="15" t="s">
        <v>35</v>
      </c>
      <c r="X253" s="15">
        <v>336</v>
      </c>
      <c r="Y253" s="15" t="s">
        <v>35</v>
      </c>
      <c r="Z253" s="15">
        <v>38</v>
      </c>
      <c r="AA253" s="15" t="s">
        <v>35</v>
      </c>
      <c r="AB253" s="15">
        <v>19</v>
      </c>
      <c r="AC253" s="15" t="s">
        <v>35</v>
      </c>
      <c r="AD253" s="15">
        <f>IF(N253="ZM  ",V253-Z253,X253-Z253)</f>
        <v>298</v>
      </c>
      <c r="AE253" s="22">
        <f t="shared" ca="1" si="40"/>
        <v>0</v>
      </c>
      <c r="AF253" s="22">
        <f t="shared" ca="1" si="41"/>
        <v>0</v>
      </c>
      <c r="AG253" s="22">
        <f t="shared" ca="1" si="42"/>
        <v>19</v>
      </c>
      <c r="AH253" s="15" t="str">
        <f t="shared" ca="1" si="43"/>
        <v>ok</v>
      </c>
      <c r="AI253" s="8">
        <f ca="1">IF(AH253="ok",0,IF(AND(AH253="erreur clé ZSNC",A253="ZSNC"),0,1))</f>
        <v>0</v>
      </c>
      <c r="AJ253" s="9">
        <f>IF(AND(A253="ZSNC",N253="ZM  ",H253=0),0,IF(AND(A253="    ",N253="ZM  ",H253=0),0,IF(AND(A253="ZSNC",N253="ZL  ",H253=99.9),0,IF(AND(A253="    ",N253="ZL  ",H253=0),0,1))))</f>
        <v>0</v>
      </c>
      <c r="AK253" s="9">
        <f>IF(AND(A253="ZSNC",N253="ZM  ",L253="          "),0,IF(AND(A253="    ",N253="ZM  ",L253="          "),0,IF(AND(A253="ZSNC",N253="ZL  ",L253=1),0,IF(AND(A253="    ",N253="ZL  ",L253=2),0,1))))</f>
        <v>0</v>
      </c>
      <c r="AL253" s="9">
        <f>IF(AND(N253="ZM  ",J253+K253=0),0,IF(AND(N253="ZL  ",J253-K253=0),0,1))</f>
        <v>0</v>
      </c>
      <c r="AM253" s="10">
        <f>IF(AND(N253="ZM  ",J253+K253=0),0,IF(AND(A253="ZSNC",N253="ZL  ",J253&lt;=56,K253&lt;=56),0,IF(AND(A253="    ",N253="ZL  ",J253=150,K253=150),0,1)))</f>
        <v>0</v>
      </c>
      <c r="AN253" s="6">
        <f ca="1">IF(F253="S   ",0,(SUM(AI253:AM253)))</f>
        <v>0</v>
      </c>
      <c r="AP253" s="11">
        <f>IF(AND(N253="ZM  ",H253=0),0,IF(AND(A253="    ",N253="ZL  ",H253=0),0,IF(AND(A253="ZSNC",N253="ZL  ",H253=99.9),0,1)))</f>
        <v>0</v>
      </c>
      <c r="AQ253" s="12">
        <f>IF(AND(N253="ZM  ",L253="          "),0,IF(AND(A253="ZSNC",N253="ZL  ",L253=2),0,IF(AND(A253="    ",N253="ZL  ",L253=1),0,1)))</f>
        <v>1</v>
      </c>
      <c r="AR253" s="12">
        <f>IF(AND(N253="ZM  ",J253+K253=0),0,IF(AND(N253="ZL  ",J253-K253=0),0,1))</f>
        <v>0</v>
      </c>
      <c r="AS253" s="13">
        <f>IF(AND(N253="ZM  ",J253+K253=0),0,IF(AND(A253="ZSNC",N253="ZL  ",J253&lt;=56,K253&lt;=56),0,IF(AND(A253="    ",N253="ZL  ",J253=150,K253=150),0,1)))</f>
        <v>0</v>
      </c>
      <c r="AT253" s="6">
        <f>IF(F253="S   ",0,SUM(AP253:AS253))</f>
        <v>1</v>
      </c>
      <c r="AU253" s="7">
        <f t="shared" ca="1" si="44"/>
        <v>0</v>
      </c>
    </row>
    <row r="254" spans="1:47" x14ac:dyDescent="0.25">
      <c r="A254" s="15" t="s">
        <v>130</v>
      </c>
      <c r="B254" s="15">
        <v>5500018077</v>
      </c>
      <c r="C254" s="15">
        <v>200</v>
      </c>
      <c r="D254" s="17">
        <v>40717</v>
      </c>
      <c r="E254" s="17">
        <v>41095</v>
      </c>
      <c r="F254" s="18" t="s">
        <v>347</v>
      </c>
      <c r="G254" s="15" t="s">
        <v>311</v>
      </c>
      <c r="H254" s="15">
        <v>99.9</v>
      </c>
      <c r="I254" s="15">
        <v>7</v>
      </c>
      <c r="J254" s="15">
        <v>56</v>
      </c>
      <c r="K254" s="15">
        <v>56</v>
      </c>
      <c r="L254" s="15">
        <v>1</v>
      </c>
      <c r="M254" s="15">
        <v>2</v>
      </c>
      <c r="N254" s="15" t="s">
        <v>256</v>
      </c>
      <c r="O254" s="15">
        <v>38383</v>
      </c>
      <c r="P254" s="15" t="s">
        <v>27</v>
      </c>
      <c r="Q254" s="15" t="s">
        <v>27</v>
      </c>
      <c r="R254" s="17">
        <v>41143</v>
      </c>
      <c r="S254" s="15" t="s">
        <v>95</v>
      </c>
      <c r="T254" s="15" t="s">
        <v>290</v>
      </c>
      <c r="U254" s="15" t="s">
        <v>236</v>
      </c>
      <c r="V254" s="15">
        <v>398</v>
      </c>
      <c r="W254" s="15" t="s">
        <v>35</v>
      </c>
      <c r="X254" s="15">
        <v>336</v>
      </c>
      <c r="Y254" s="15" t="s">
        <v>35</v>
      </c>
      <c r="Z254" s="15">
        <v>35</v>
      </c>
      <c r="AA254" s="15" t="s">
        <v>35</v>
      </c>
      <c r="AB254" s="15">
        <v>23</v>
      </c>
      <c r="AC254" s="15" t="s">
        <v>35</v>
      </c>
      <c r="AD254" s="15">
        <f>IF(N254="ZM  ",V254-Z254,X254-Z254)</f>
        <v>301</v>
      </c>
      <c r="AE254" s="22">
        <f t="shared" ca="1" si="40"/>
        <v>0</v>
      </c>
      <c r="AF254" s="22">
        <f t="shared" ca="1" si="41"/>
        <v>0</v>
      </c>
      <c r="AG254" s="22">
        <f t="shared" ca="1" si="42"/>
        <v>19</v>
      </c>
      <c r="AH254" s="15" t="str">
        <f t="shared" ca="1" si="43"/>
        <v>ok</v>
      </c>
      <c r="AI254" s="8">
        <f ca="1">IF(AH254="ok",0,IF(AND(AH254="erreur clé ZSNC",A254="ZSNC"),0,1))</f>
        <v>0</v>
      </c>
      <c r="AJ254" s="9">
        <f>IF(AND(A254="ZSNC",N254="ZM  ",H254=0),0,IF(AND(A254="    ",N254="ZM  ",H254=0),0,IF(AND(A254="ZSNC",N254="ZL  ",H254=99.9),0,IF(AND(A254="    ",N254="ZL  ",H254=0),0,1))))</f>
        <v>0</v>
      </c>
      <c r="AK254" s="9">
        <f>IF(AND(A254="ZSNC",N254="ZM  ",L254="          "),0,IF(AND(A254="    ",N254="ZM  ",L254="          "),0,IF(AND(A254="ZSNC",N254="ZL  ",L254=1),0,IF(AND(A254="    ",N254="ZL  ",L254=2),0,1))))</f>
        <v>0</v>
      </c>
      <c r="AL254" s="9">
        <f>IF(AND(N254="ZM  ",J254+K254=0),0,IF(AND(N254="ZL  ",J254-K254=0),0,1))</f>
        <v>0</v>
      </c>
      <c r="AM254" s="10">
        <f>IF(AND(N254="ZM  ",J254+K254=0),0,IF(AND(A254="ZSNC",N254="ZL  ",J254&lt;=56,K254&lt;=56),0,IF(AND(A254="    ",N254="ZL  ",J254=150,K254=150),0,1)))</f>
        <v>0</v>
      </c>
      <c r="AN254" s="6">
        <f ca="1">IF(F254="S   ",0,(SUM(AI254:AM254)))</f>
        <v>0</v>
      </c>
      <c r="AP254" s="11">
        <f>IF(AND(N254="ZM  ",H254=0),0,IF(AND(A254="    ",N254="ZL  ",H254=0),0,IF(AND(A254="ZSNC",N254="ZL  ",H254=99.9),0,1)))</f>
        <v>0</v>
      </c>
      <c r="AQ254" s="12">
        <f>IF(AND(N254="ZM  ",L254="          "),0,IF(AND(A254="ZSNC",N254="ZL  ",L254=2),0,IF(AND(A254="    ",N254="ZL  ",L254=1),0,1)))</f>
        <v>1</v>
      </c>
      <c r="AR254" s="12">
        <f>IF(AND(N254="ZM  ",J254+K254=0),0,IF(AND(N254="ZL  ",J254-K254=0),0,1))</f>
        <v>0</v>
      </c>
      <c r="AS254" s="13">
        <f>IF(AND(N254="ZM  ",J254+K254=0),0,IF(AND(A254="ZSNC",N254="ZL  ",J254&lt;=56,K254&lt;=56),0,IF(AND(A254="    ",N254="ZL  ",J254=150,K254=150),0,1)))</f>
        <v>0</v>
      </c>
      <c r="AT254" s="6">
        <f>IF(F254="S   ",0,SUM(AP254:AS254))</f>
        <v>1</v>
      </c>
      <c r="AU254" s="7">
        <f t="shared" ca="1" si="44"/>
        <v>0</v>
      </c>
    </row>
    <row r="255" spans="1:47" x14ac:dyDescent="0.25">
      <c r="A255" s="15" t="s">
        <v>130</v>
      </c>
      <c r="B255" s="15">
        <v>5500018077</v>
      </c>
      <c r="C255" s="15">
        <v>210</v>
      </c>
      <c r="D255" s="17">
        <v>40717</v>
      </c>
      <c r="E255" s="17">
        <v>41102</v>
      </c>
      <c r="F255" s="18" t="s">
        <v>347</v>
      </c>
      <c r="G255" s="15" t="s">
        <v>307</v>
      </c>
      <c r="H255" s="15">
        <v>99.9</v>
      </c>
      <c r="I255" s="15">
        <v>2</v>
      </c>
      <c r="J255" s="15">
        <v>56</v>
      </c>
      <c r="K255" s="15">
        <v>56</v>
      </c>
      <c r="L255" s="15">
        <v>1</v>
      </c>
      <c r="M255" s="15">
        <v>2</v>
      </c>
      <c r="N255" s="15" t="s">
        <v>256</v>
      </c>
      <c r="O255" s="15">
        <v>38383</v>
      </c>
      <c r="P255" s="15" t="s">
        <v>27</v>
      </c>
      <c r="Q255" s="15" t="s">
        <v>27</v>
      </c>
      <c r="R255" s="17">
        <v>41143</v>
      </c>
      <c r="S255" s="15" t="s">
        <v>95</v>
      </c>
      <c r="T255" s="15" t="s">
        <v>290</v>
      </c>
      <c r="U255" s="15" t="s">
        <v>236</v>
      </c>
      <c r="V255" s="15">
        <v>46</v>
      </c>
      <c r="W255" s="15" t="s">
        <v>35</v>
      </c>
      <c r="X255" s="15">
        <v>46</v>
      </c>
      <c r="Y255" s="15" t="s">
        <v>35</v>
      </c>
      <c r="Z255" s="15">
        <v>3</v>
      </c>
      <c r="AA255" s="15" t="s">
        <v>35</v>
      </c>
      <c r="AB255" s="15">
        <v>0</v>
      </c>
      <c r="AC255" s="15" t="s">
        <v>35</v>
      </c>
      <c r="AD255" s="15">
        <f>IF(N255="ZM  ",V255-Z255,X255-Z255)</f>
        <v>43</v>
      </c>
      <c r="AE255" s="22">
        <f t="shared" ca="1" si="40"/>
        <v>0</v>
      </c>
      <c r="AF255" s="22">
        <f t="shared" ca="1" si="41"/>
        <v>0</v>
      </c>
      <c r="AG255" s="22">
        <f t="shared" ca="1" si="42"/>
        <v>19</v>
      </c>
      <c r="AH255" s="15" t="str">
        <f t="shared" ca="1" si="43"/>
        <v>ok</v>
      </c>
      <c r="AI255" s="8">
        <f ca="1">IF(AH255="ok",0,IF(AND(AH255="erreur clé ZSNC",A255="ZSNC"),0,1))</f>
        <v>0</v>
      </c>
      <c r="AJ255" s="9">
        <f>IF(AND(A255="ZSNC",N255="ZM  ",H255=0),0,IF(AND(A255="    ",N255="ZM  ",H255=0),0,IF(AND(A255="ZSNC",N255="ZL  ",H255=99.9),0,IF(AND(A255="    ",N255="ZL  ",H255=0),0,1))))</f>
        <v>0</v>
      </c>
      <c r="AK255" s="9">
        <f>IF(AND(A255="ZSNC",N255="ZM  ",L255="          "),0,IF(AND(A255="    ",N255="ZM  ",L255="          "),0,IF(AND(A255="ZSNC",N255="ZL  ",L255=1),0,IF(AND(A255="    ",N255="ZL  ",L255=2),0,1))))</f>
        <v>0</v>
      </c>
      <c r="AL255" s="9">
        <f>IF(AND(N255="ZM  ",J255+K255=0),0,IF(AND(N255="ZL  ",J255-K255=0),0,1))</f>
        <v>0</v>
      </c>
      <c r="AM255" s="10">
        <f>IF(AND(N255="ZM  ",J255+K255=0),0,IF(AND(A255="ZSNC",N255="ZL  ",J255&lt;=56,K255&lt;=56),0,IF(AND(A255="    ",N255="ZL  ",J255=150,K255=150),0,1)))</f>
        <v>0</v>
      </c>
      <c r="AN255" s="6">
        <f ca="1">IF(F255="S   ",0,(SUM(AI255:AM255)))</f>
        <v>0</v>
      </c>
      <c r="AP255" s="11">
        <f>IF(AND(N255="ZM  ",H255=0),0,IF(AND(A255="    ",N255="ZL  ",H255=0),0,IF(AND(A255="ZSNC",N255="ZL  ",H255=99.9),0,1)))</f>
        <v>0</v>
      </c>
      <c r="AQ255" s="12">
        <f>IF(AND(N255="ZM  ",L255="          "),0,IF(AND(A255="ZSNC",N255="ZL  ",L255=2),0,IF(AND(A255="    ",N255="ZL  ",L255=1),0,1)))</f>
        <v>1</v>
      </c>
      <c r="AR255" s="12">
        <f>IF(AND(N255="ZM  ",J255+K255=0),0,IF(AND(N255="ZL  ",J255-K255=0),0,1))</f>
        <v>0</v>
      </c>
      <c r="AS255" s="13">
        <f>IF(AND(N255="ZM  ",J255+K255=0),0,IF(AND(A255="ZSNC",N255="ZL  ",J255&lt;=56,K255&lt;=56),0,IF(AND(A255="    ",N255="ZL  ",J255=150,K255=150),0,1)))</f>
        <v>0</v>
      </c>
      <c r="AT255" s="6">
        <f>IF(F255="S   ",0,SUM(AP255:AS255))</f>
        <v>1</v>
      </c>
      <c r="AU255" s="7">
        <f t="shared" ca="1" si="44"/>
        <v>0</v>
      </c>
    </row>
    <row r="256" spans="1:47" x14ac:dyDescent="0.25">
      <c r="A256" s="15" t="s">
        <v>130</v>
      </c>
      <c r="B256" s="15">
        <v>5500018098</v>
      </c>
      <c r="C256" s="15">
        <v>10</v>
      </c>
      <c r="D256" s="17">
        <v>40721</v>
      </c>
      <c r="E256" s="17">
        <v>41144</v>
      </c>
      <c r="F256" s="18" t="s">
        <v>347</v>
      </c>
      <c r="G256" s="15" t="s">
        <v>297</v>
      </c>
      <c r="H256" s="15">
        <v>99.9</v>
      </c>
      <c r="I256" s="15">
        <v>10</v>
      </c>
      <c r="J256" s="15">
        <v>56</v>
      </c>
      <c r="K256" s="15">
        <v>56</v>
      </c>
      <c r="L256" s="15">
        <v>1</v>
      </c>
      <c r="M256" s="15">
        <v>2</v>
      </c>
      <c r="N256" s="15" t="s">
        <v>256</v>
      </c>
      <c r="O256" s="15">
        <v>12708</v>
      </c>
      <c r="P256" s="15" t="s">
        <v>27</v>
      </c>
      <c r="Q256" s="15" t="s">
        <v>27</v>
      </c>
      <c r="R256" s="17">
        <v>41144</v>
      </c>
      <c r="S256" s="15" t="s">
        <v>95</v>
      </c>
      <c r="T256" s="15" t="s">
        <v>207</v>
      </c>
      <c r="U256" s="15" t="s">
        <v>231</v>
      </c>
      <c r="V256" s="15">
        <v>660</v>
      </c>
      <c r="W256" s="15" t="s">
        <v>35</v>
      </c>
      <c r="X256" s="15">
        <v>660</v>
      </c>
      <c r="Y256" s="15" t="s">
        <v>35</v>
      </c>
      <c r="Z256" s="15">
        <v>168</v>
      </c>
      <c r="AA256" s="15" t="s">
        <v>35</v>
      </c>
      <c r="AB256" s="15">
        <v>144</v>
      </c>
      <c r="AC256" s="15" t="s">
        <v>35</v>
      </c>
      <c r="AD256" s="15">
        <f>IF(N256="ZM  ",V256-Z256,X256-Z256)</f>
        <v>492</v>
      </c>
      <c r="AE256" s="22">
        <f t="shared" ref="AE256:AE269" ca="1" si="45">SUMPRODUCT((clé=4)*(document_HA=$B256)*(division))/2</f>
        <v>0</v>
      </c>
      <c r="AF256" s="22">
        <f t="shared" ref="AF256:AF269" ca="1" si="46">SUMPRODUCT((clé="    ")*(document_HA=$B256)*(division))/2</f>
        <v>0</v>
      </c>
      <c r="AG256" s="22">
        <f t="shared" ref="AG256:AG269" ca="1" si="47">SUMPRODUCT((clé="ZSNC")*(document_HA=$B256)*(division))/2</f>
        <v>13</v>
      </c>
      <c r="AH256" s="15" t="str">
        <f t="shared" ca="1" si="43"/>
        <v>ok</v>
      </c>
      <c r="AI256" s="8">
        <f ca="1">IF(AH256="ok",0,IF(AND(AH256="erreur clé ZSNC",A256="ZSNC"),0,1))</f>
        <v>0</v>
      </c>
      <c r="AJ256" s="9">
        <f>IF(AND(A256="ZSNC",N256="ZM  ",H256=0),0,IF(AND(A256="    ",N256="ZM  ",H256=0),0,IF(AND(A256="ZSNC",N256="ZL  ",H256=99.9),0,IF(AND(A256="    ",N256="ZL  ",H256=0),0,1))))</f>
        <v>0</v>
      </c>
      <c r="AK256" s="9">
        <f>IF(AND(A256="ZSNC",N256="ZM  ",L256="          "),0,IF(AND(A256="    ",N256="ZM  ",L256="          "),0,IF(AND(A256="ZSNC",N256="ZL  ",L256=1),0,IF(AND(A256="    ",N256="ZL  ",L256=2),0,1))))</f>
        <v>0</v>
      </c>
      <c r="AL256" s="9">
        <f>IF(AND(N256="ZM  ",J256+K256=0),0,IF(AND(N256="ZL  ",J256-K256=0),0,1))</f>
        <v>0</v>
      </c>
      <c r="AM256" s="10">
        <f>IF(AND(N256="ZM  ",J256+K256=0),0,IF(AND(A256="ZSNC",N256="ZL  ",J256&lt;=56,K256&lt;=56),0,IF(AND(A256="    ",N256="ZL  ",J256=150,K256=150),0,1)))</f>
        <v>0</v>
      </c>
      <c r="AN256" s="6">
        <f ca="1">IF(F256="S   ",0,(SUM(AI256:AM256)))</f>
        <v>0</v>
      </c>
      <c r="AP256" s="11">
        <f>IF(AND(N256="ZM  ",H256=0),0,IF(AND(A256="    ",N256="ZL  ",H256=0),0,IF(AND(A256="ZSNC",N256="ZL  ",H256=99.9),0,1)))</f>
        <v>0</v>
      </c>
      <c r="AQ256" s="12">
        <f>IF(AND(N256="ZM  ",L256="          "),0,IF(AND(A256="ZSNC",N256="ZL  ",L256=2),0,IF(AND(A256="    ",N256="ZL  ",L256=1),0,1)))</f>
        <v>1</v>
      </c>
      <c r="AR256" s="12">
        <f>IF(AND(N256="ZM  ",J256+K256=0),0,IF(AND(N256="ZL  ",J256-K256=0),0,1))</f>
        <v>0</v>
      </c>
      <c r="AS256" s="13">
        <f>IF(AND(N256="ZM  ",J256+K256=0),0,IF(AND(A256="ZSNC",N256="ZL  ",J256&lt;=56,K256&lt;=56),0,IF(AND(A256="    ",N256="ZL  ",J256=150,K256=150),0,1)))</f>
        <v>0</v>
      </c>
      <c r="AT256" s="6">
        <f>IF(F256="S   ",0,SUM(AP256:AS256))</f>
        <v>1</v>
      </c>
      <c r="AU256" s="7">
        <f t="shared" ca="1" si="44"/>
        <v>0</v>
      </c>
    </row>
    <row r="257" spans="1:47" x14ac:dyDescent="0.25">
      <c r="A257" s="15" t="s">
        <v>130</v>
      </c>
      <c r="B257" s="15">
        <v>5500018098</v>
      </c>
      <c r="C257" s="15">
        <v>20</v>
      </c>
      <c r="D257" s="17">
        <v>40721</v>
      </c>
      <c r="E257" s="17">
        <v>41144</v>
      </c>
      <c r="F257" s="18" t="s">
        <v>347</v>
      </c>
      <c r="G257" s="15" t="s">
        <v>298</v>
      </c>
      <c r="H257" s="15">
        <v>99.9</v>
      </c>
      <c r="I257" s="15">
        <v>4</v>
      </c>
      <c r="J257" s="15">
        <v>56</v>
      </c>
      <c r="K257" s="15">
        <v>56</v>
      </c>
      <c r="L257" s="15">
        <v>1</v>
      </c>
      <c r="M257" s="15">
        <v>2</v>
      </c>
      <c r="N257" s="15" t="s">
        <v>256</v>
      </c>
      <c r="O257" s="15">
        <v>12708</v>
      </c>
      <c r="P257" s="15" t="s">
        <v>27</v>
      </c>
      <c r="Q257" s="15" t="s">
        <v>27</v>
      </c>
      <c r="R257" s="17">
        <v>41144</v>
      </c>
      <c r="S257" s="15" t="s">
        <v>95</v>
      </c>
      <c r="T257" s="15" t="s">
        <v>207</v>
      </c>
      <c r="U257" s="15" t="s">
        <v>231</v>
      </c>
      <c r="V257" s="15">
        <v>96</v>
      </c>
      <c r="W257" s="15" t="s">
        <v>35</v>
      </c>
      <c r="X257" s="15">
        <v>96</v>
      </c>
      <c r="Y257" s="15" t="s">
        <v>35</v>
      </c>
      <c r="Z257" s="15">
        <v>16</v>
      </c>
      <c r="AA257" s="15" t="s">
        <v>35</v>
      </c>
      <c r="AB257" s="15">
        <v>16</v>
      </c>
      <c r="AC257" s="15" t="s">
        <v>35</v>
      </c>
      <c r="AD257" s="15">
        <f>IF(N257="ZM  ",V257-Z257,X257-Z257)</f>
        <v>80</v>
      </c>
      <c r="AE257" s="22">
        <f t="shared" ca="1" si="45"/>
        <v>0</v>
      </c>
      <c r="AF257" s="22">
        <f t="shared" ca="1" si="46"/>
        <v>0</v>
      </c>
      <c r="AG257" s="22">
        <f t="shared" ca="1" si="47"/>
        <v>13</v>
      </c>
      <c r="AH257" s="15" t="str">
        <f t="shared" ref="AH257:AH269" ca="1" si="48">IF(COUNTIF(AE257:AG257,"&gt;0")&gt;1,"erreur clé ZSNC","ok")</f>
        <v>ok</v>
      </c>
      <c r="AI257" s="8">
        <f ca="1">IF(AH257="ok",0,IF(AND(AH257="erreur clé ZSNC",A257="ZSNC"),0,1))</f>
        <v>0</v>
      </c>
      <c r="AJ257" s="9">
        <f>IF(AND(A257="ZSNC",N257="ZM  ",H257=0),0,IF(AND(A257="    ",N257="ZM  ",H257=0),0,IF(AND(A257="ZSNC",N257="ZL  ",H257=99.9),0,IF(AND(A257="    ",N257="ZL  ",H257=0),0,1))))</f>
        <v>0</v>
      </c>
      <c r="AK257" s="9">
        <f>IF(AND(A257="ZSNC",N257="ZM  ",L257="          "),0,IF(AND(A257="    ",N257="ZM  ",L257="          "),0,IF(AND(A257="ZSNC",N257="ZL  ",L257=1),0,IF(AND(A257="    ",N257="ZL  ",L257=2),0,1))))</f>
        <v>0</v>
      </c>
      <c r="AL257" s="9">
        <f>IF(AND(N257="ZM  ",J257+K257=0),0,IF(AND(N257="ZL  ",J257-K257=0),0,1))</f>
        <v>0</v>
      </c>
      <c r="AM257" s="10">
        <f>IF(AND(N257="ZM  ",J257+K257=0),0,IF(AND(A257="ZSNC",N257="ZL  ",J257&lt;=56,K257&lt;=56),0,IF(AND(A257="    ",N257="ZL  ",J257=150,K257=150),0,1)))</f>
        <v>0</v>
      </c>
      <c r="AN257" s="6">
        <f ca="1">IF(F257="S   ",0,(SUM(AI257:AM257)))</f>
        <v>0</v>
      </c>
      <c r="AP257" s="11">
        <f>IF(AND(N257="ZM  ",H257=0),0,IF(AND(A257="    ",N257="ZL  ",H257=0),0,IF(AND(A257="ZSNC",N257="ZL  ",H257=99.9),0,1)))</f>
        <v>0</v>
      </c>
      <c r="AQ257" s="12">
        <f>IF(AND(N257="ZM  ",L257="          "),0,IF(AND(A257="ZSNC",N257="ZL  ",L257=2),0,IF(AND(A257="    ",N257="ZL  ",L257=1),0,1)))</f>
        <v>1</v>
      </c>
      <c r="AR257" s="12">
        <f>IF(AND(N257="ZM  ",J257+K257=0),0,IF(AND(N257="ZL  ",J257-K257=0),0,1))</f>
        <v>0</v>
      </c>
      <c r="AS257" s="13">
        <f>IF(AND(N257="ZM  ",J257+K257=0),0,IF(AND(A257="ZSNC",N257="ZL  ",J257&lt;=56,K257&lt;=56),0,IF(AND(A257="    ",N257="ZL  ",J257=150,K257=150),0,1)))</f>
        <v>0</v>
      </c>
      <c r="AT257" s="6">
        <f>IF(F257="S   ",0,SUM(AP257:AS257))</f>
        <v>1</v>
      </c>
      <c r="AU257" s="7">
        <f t="shared" ref="AU257:AU269" ca="1" si="49">IF(AI257=1,AT257,AN257)</f>
        <v>0</v>
      </c>
    </row>
    <row r="258" spans="1:47" x14ac:dyDescent="0.25">
      <c r="A258" s="15" t="s">
        <v>130</v>
      </c>
      <c r="B258" s="15">
        <v>5500018098</v>
      </c>
      <c r="C258" s="15">
        <v>30</v>
      </c>
      <c r="D258" s="17">
        <v>40721</v>
      </c>
      <c r="E258" s="17">
        <v>41144</v>
      </c>
      <c r="F258" s="18" t="s">
        <v>347</v>
      </c>
      <c r="G258" s="15" t="s">
        <v>299</v>
      </c>
      <c r="H258" s="15">
        <v>99.9</v>
      </c>
      <c r="I258" s="15">
        <v>4</v>
      </c>
      <c r="J258" s="15">
        <v>56</v>
      </c>
      <c r="K258" s="15">
        <v>56</v>
      </c>
      <c r="L258" s="15">
        <v>1</v>
      </c>
      <c r="M258" s="15">
        <v>2</v>
      </c>
      <c r="N258" s="15" t="s">
        <v>256</v>
      </c>
      <c r="O258" s="15">
        <v>12708</v>
      </c>
      <c r="P258" s="15" t="s">
        <v>27</v>
      </c>
      <c r="Q258" s="15" t="s">
        <v>27</v>
      </c>
      <c r="R258" s="17">
        <v>41144</v>
      </c>
      <c r="S258" s="15" t="s">
        <v>95</v>
      </c>
      <c r="T258" s="15" t="s">
        <v>207</v>
      </c>
      <c r="U258" s="15" t="s">
        <v>231</v>
      </c>
      <c r="V258" s="15">
        <v>96</v>
      </c>
      <c r="W258" s="15" t="s">
        <v>35</v>
      </c>
      <c r="X258" s="15">
        <v>96</v>
      </c>
      <c r="Y258" s="15" t="s">
        <v>35</v>
      </c>
      <c r="Z258" s="15">
        <v>16</v>
      </c>
      <c r="AA258" s="15" t="s">
        <v>35</v>
      </c>
      <c r="AB258" s="15">
        <v>16</v>
      </c>
      <c r="AC258" s="15" t="s">
        <v>35</v>
      </c>
      <c r="AD258" s="15">
        <f>IF(N258="ZM  ",V258-Z258,X258-Z258)</f>
        <v>80</v>
      </c>
      <c r="AE258" s="22">
        <f t="shared" ca="1" si="45"/>
        <v>0</v>
      </c>
      <c r="AF258" s="22">
        <f t="shared" ca="1" si="46"/>
        <v>0</v>
      </c>
      <c r="AG258" s="22">
        <f t="shared" ca="1" si="47"/>
        <v>13</v>
      </c>
      <c r="AH258" s="15" t="str">
        <f t="shared" ca="1" si="48"/>
        <v>ok</v>
      </c>
      <c r="AI258" s="8">
        <f ca="1">IF(AH258="ok",0,IF(AND(AH258="erreur clé ZSNC",A258="ZSNC"),0,1))</f>
        <v>0</v>
      </c>
      <c r="AJ258" s="9">
        <f>IF(AND(A258="ZSNC",N258="ZM  ",H258=0),0,IF(AND(A258="    ",N258="ZM  ",H258=0),0,IF(AND(A258="ZSNC",N258="ZL  ",H258=99.9),0,IF(AND(A258="    ",N258="ZL  ",H258=0),0,1))))</f>
        <v>0</v>
      </c>
      <c r="AK258" s="9">
        <f>IF(AND(A258="ZSNC",N258="ZM  ",L258="          "),0,IF(AND(A258="    ",N258="ZM  ",L258="          "),0,IF(AND(A258="ZSNC",N258="ZL  ",L258=1),0,IF(AND(A258="    ",N258="ZL  ",L258=2),0,1))))</f>
        <v>0</v>
      </c>
      <c r="AL258" s="9">
        <f>IF(AND(N258="ZM  ",J258+K258=0),0,IF(AND(N258="ZL  ",J258-K258=0),0,1))</f>
        <v>0</v>
      </c>
      <c r="AM258" s="10">
        <f>IF(AND(N258="ZM  ",J258+K258=0),0,IF(AND(A258="ZSNC",N258="ZL  ",J258&lt;=56,K258&lt;=56),0,IF(AND(A258="    ",N258="ZL  ",J258=150,K258=150),0,1)))</f>
        <v>0</v>
      </c>
      <c r="AN258" s="6">
        <f ca="1">IF(F258="S   ",0,(SUM(AI258:AM258)))</f>
        <v>0</v>
      </c>
      <c r="AP258" s="11">
        <f>IF(AND(N258="ZM  ",H258=0),0,IF(AND(A258="    ",N258="ZL  ",H258=0),0,IF(AND(A258="ZSNC",N258="ZL  ",H258=99.9),0,1)))</f>
        <v>0</v>
      </c>
      <c r="AQ258" s="12">
        <f>IF(AND(N258="ZM  ",L258="          "),0,IF(AND(A258="ZSNC",N258="ZL  ",L258=2),0,IF(AND(A258="    ",N258="ZL  ",L258=1),0,1)))</f>
        <v>1</v>
      </c>
      <c r="AR258" s="12">
        <f>IF(AND(N258="ZM  ",J258+K258=0),0,IF(AND(N258="ZL  ",J258-K258=0),0,1))</f>
        <v>0</v>
      </c>
      <c r="AS258" s="13">
        <f>IF(AND(N258="ZM  ",J258+K258=0),0,IF(AND(A258="ZSNC",N258="ZL  ",J258&lt;=56,K258&lt;=56),0,IF(AND(A258="    ",N258="ZL  ",J258=150,K258=150),0,1)))</f>
        <v>0</v>
      </c>
      <c r="AT258" s="6">
        <f>IF(F258="S   ",0,SUM(AP258:AS258))</f>
        <v>1</v>
      </c>
      <c r="AU258" s="7">
        <f t="shared" ca="1" si="49"/>
        <v>0</v>
      </c>
    </row>
    <row r="259" spans="1:47" x14ac:dyDescent="0.25">
      <c r="A259" s="15" t="s">
        <v>130</v>
      </c>
      <c r="B259" s="15">
        <v>5500018098</v>
      </c>
      <c r="C259" s="15">
        <v>40</v>
      </c>
      <c r="D259" s="17">
        <v>40721</v>
      </c>
      <c r="E259" s="17">
        <v>41051</v>
      </c>
      <c r="F259" s="18" t="s">
        <v>348</v>
      </c>
      <c r="G259" s="15" t="s">
        <v>326</v>
      </c>
      <c r="H259" s="15">
        <v>99.9</v>
      </c>
      <c r="I259" s="15">
        <v>10</v>
      </c>
      <c r="J259" s="15">
        <v>56</v>
      </c>
      <c r="K259" s="15">
        <v>56</v>
      </c>
      <c r="L259" s="15">
        <v>1</v>
      </c>
      <c r="M259" s="15">
        <v>2</v>
      </c>
      <c r="N259" s="15" t="s">
        <v>256</v>
      </c>
      <c r="O259" s="15">
        <v>12708</v>
      </c>
      <c r="P259" s="15" t="s">
        <v>27</v>
      </c>
      <c r="Q259" s="15" t="s">
        <v>27</v>
      </c>
      <c r="R259" s="17">
        <v>41144</v>
      </c>
      <c r="S259" s="15">
        <v>240068</v>
      </c>
      <c r="T259" s="15" t="s">
        <v>207</v>
      </c>
      <c r="U259" s="15" t="s">
        <v>231</v>
      </c>
      <c r="V259" s="15">
        <v>56</v>
      </c>
      <c r="W259" s="15" t="s">
        <v>35</v>
      </c>
      <c r="X259" s="15">
        <v>56</v>
      </c>
      <c r="Y259" s="15" t="s">
        <v>35</v>
      </c>
      <c r="Z259" s="15">
        <v>56</v>
      </c>
      <c r="AA259" s="15" t="s">
        <v>35</v>
      </c>
      <c r="AB259" s="15">
        <v>56</v>
      </c>
      <c r="AC259" s="15" t="s">
        <v>35</v>
      </c>
      <c r="AD259" s="15">
        <f>IF(N259="ZM  ",V259-Z259,X259-Z259)</f>
        <v>0</v>
      </c>
      <c r="AE259" s="22">
        <f t="shared" ca="1" si="45"/>
        <v>0</v>
      </c>
      <c r="AF259" s="22">
        <f t="shared" ca="1" si="46"/>
        <v>0</v>
      </c>
      <c r="AG259" s="22">
        <f t="shared" ca="1" si="47"/>
        <v>13</v>
      </c>
      <c r="AH259" s="15" t="str">
        <f t="shared" ca="1" si="48"/>
        <v>ok</v>
      </c>
      <c r="AI259" s="8">
        <f ca="1">IF(AH259="ok",0,IF(AND(AH259="erreur clé ZSNC",A259="ZSNC"),0,1))</f>
        <v>0</v>
      </c>
      <c r="AJ259" s="9">
        <f>IF(AND(A259="ZSNC",N259="ZM  ",H259=0),0,IF(AND(A259="    ",N259="ZM  ",H259=0),0,IF(AND(A259="ZSNC",N259="ZL  ",H259=99.9),0,IF(AND(A259="    ",N259="ZL  ",H259=0),0,1))))</f>
        <v>0</v>
      </c>
      <c r="AK259" s="9">
        <f>IF(AND(A259="ZSNC",N259="ZM  ",L259="          "),0,IF(AND(A259="    ",N259="ZM  ",L259="          "),0,IF(AND(A259="ZSNC",N259="ZL  ",L259=1),0,IF(AND(A259="    ",N259="ZL  ",L259=2),0,1))))</f>
        <v>0</v>
      </c>
      <c r="AL259" s="9">
        <f>IF(AND(N259="ZM  ",J259+K259=0),0,IF(AND(N259="ZL  ",J259-K259=0),0,1))</f>
        <v>0</v>
      </c>
      <c r="AM259" s="10">
        <f>IF(AND(N259="ZM  ",J259+K259=0),0,IF(AND(A259="ZSNC",N259="ZL  ",J259&lt;=56,K259&lt;=56),0,IF(AND(A259="    ",N259="ZL  ",J259=150,K259=150),0,1)))</f>
        <v>0</v>
      </c>
      <c r="AN259" s="6">
        <f>IF(F259="S   ",0,(SUM(AI259:AM259)))</f>
        <v>0</v>
      </c>
      <c r="AP259" s="11">
        <f>IF(AND(N259="ZM  ",H259=0),0,IF(AND(A259="    ",N259="ZL  ",H259=0),0,IF(AND(A259="ZSNC",N259="ZL  ",H259=99.9),0,1)))</f>
        <v>0</v>
      </c>
      <c r="AQ259" s="12">
        <f>IF(AND(N259="ZM  ",L259="          "),0,IF(AND(A259="ZSNC",N259="ZL  ",L259=2),0,IF(AND(A259="    ",N259="ZL  ",L259=1),0,1)))</f>
        <v>1</v>
      </c>
      <c r="AR259" s="12">
        <f>IF(AND(N259="ZM  ",J259+K259=0),0,IF(AND(N259="ZL  ",J259-K259=0),0,1))</f>
        <v>0</v>
      </c>
      <c r="AS259" s="13">
        <f>IF(AND(N259="ZM  ",J259+K259=0),0,IF(AND(A259="ZSNC",N259="ZL  ",J259&lt;=56,K259&lt;=56),0,IF(AND(A259="    ",N259="ZL  ",J259=150,K259=150),0,1)))</f>
        <v>0</v>
      </c>
      <c r="AT259" s="6">
        <f>IF(F259="S   ",0,SUM(AP259:AS259))</f>
        <v>0</v>
      </c>
      <c r="AU259" s="7">
        <f t="shared" ca="1" si="49"/>
        <v>0</v>
      </c>
    </row>
    <row r="260" spans="1:47" x14ac:dyDescent="0.25">
      <c r="A260" s="15" t="s">
        <v>130</v>
      </c>
      <c r="B260" s="15">
        <v>5500018098</v>
      </c>
      <c r="C260" s="15">
        <v>41</v>
      </c>
      <c r="D260" s="17">
        <v>40721</v>
      </c>
      <c r="E260" s="17">
        <v>41144</v>
      </c>
      <c r="F260" s="18" t="s">
        <v>347</v>
      </c>
      <c r="G260" s="15" t="s">
        <v>326</v>
      </c>
      <c r="H260" s="15">
        <v>99.9</v>
      </c>
      <c r="I260" s="15">
        <v>6</v>
      </c>
      <c r="J260" s="15">
        <v>56</v>
      </c>
      <c r="K260" s="15">
        <v>56</v>
      </c>
      <c r="L260" s="15">
        <v>1</v>
      </c>
      <c r="M260" s="15">
        <v>2</v>
      </c>
      <c r="N260" s="15" t="s">
        <v>256</v>
      </c>
      <c r="O260" s="15">
        <v>12708</v>
      </c>
      <c r="P260" s="15" t="s">
        <v>27</v>
      </c>
      <c r="Q260" s="15" t="s">
        <v>27</v>
      </c>
      <c r="R260" s="17">
        <v>41144</v>
      </c>
      <c r="S260" s="15" t="s">
        <v>95</v>
      </c>
      <c r="T260" s="15" t="s">
        <v>207</v>
      </c>
      <c r="U260" s="15" t="s">
        <v>231</v>
      </c>
      <c r="V260" s="15">
        <v>203</v>
      </c>
      <c r="W260" s="15" t="s">
        <v>35</v>
      </c>
      <c r="X260" s="15">
        <v>203</v>
      </c>
      <c r="Y260" s="15" t="s">
        <v>35</v>
      </c>
      <c r="Z260" s="15">
        <v>24</v>
      </c>
      <c r="AA260" s="15" t="s">
        <v>35</v>
      </c>
      <c r="AB260" s="15">
        <v>24</v>
      </c>
      <c r="AC260" s="15" t="s">
        <v>35</v>
      </c>
      <c r="AD260" s="15">
        <f>IF(N260="ZM  ",V260-Z260,X260-Z260)</f>
        <v>179</v>
      </c>
      <c r="AE260" s="22">
        <f t="shared" ca="1" si="45"/>
        <v>0</v>
      </c>
      <c r="AF260" s="22">
        <f t="shared" ca="1" si="46"/>
        <v>0</v>
      </c>
      <c r="AG260" s="22">
        <f t="shared" ca="1" si="47"/>
        <v>13</v>
      </c>
      <c r="AH260" s="15" t="str">
        <f t="shared" ca="1" si="48"/>
        <v>ok</v>
      </c>
      <c r="AI260" s="8">
        <f ca="1">IF(AH260="ok",0,IF(AND(AH260="erreur clé ZSNC",A260="ZSNC"),0,1))</f>
        <v>0</v>
      </c>
      <c r="AJ260" s="9">
        <f>IF(AND(A260="ZSNC",N260="ZM  ",H260=0),0,IF(AND(A260="    ",N260="ZM  ",H260=0),0,IF(AND(A260="ZSNC",N260="ZL  ",H260=99.9),0,IF(AND(A260="    ",N260="ZL  ",H260=0),0,1))))</f>
        <v>0</v>
      </c>
      <c r="AK260" s="9">
        <f>IF(AND(A260="ZSNC",N260="ZM  ",L260="          "),0,IF(AND(A260="    ",N260="ZM  ",L260="          "),0,IF(AND(A260="ZSNC",N260="ZL  ",L260=1),0,IF(AND(A260="    ",N260="ZL  ",L260=2),0,1))))</f>
        <v>0</v>
      </c>
      <c r="AL260" s="9">
        <f>IF(AND(N260="ZM  ",J260+K260=0),0,IF(AND(N260="ZL  ",J260-K260=0),0,1))</f>
        <v>0</v>
      </c>
      <c r="AM260" s="10">
        <f>IF(AND(N260="ZM  ",J260+K260=0),0,IF(AND(A260="ZSNC",N260="ZL  ",J260&lt;=56,K260&lt;=56),0,IF(AND(A260="    ",N260="ZL  ",J260=150,K260=150),0,1)))</f>
        <v>0</v>
      </c>
      <c r="AN260" s="6">
        <f ca="1">IF(F260="S   ",0,(SUM(AI260:AM260)))</f>
        <v>0</v>
      </c>
      <c r="AP260" s="11">
        <f>IF(AND(N260="ZM  ",H260=0),0,IF(AND(A260="    ",N260="ZL  ",H260=0),0,IF(AND(A260="ZSNC",N260="ZL  ",H260=99.9),0,1)))</f>
        <v>0</v>
      </c>
      <c r="AQ260" s="12">
        <f>IF(AND(N260="ZM  ",L260="          "),0,IF(AND(A260="ZSNC",N260="ZL  ",L260=2),0,IF(AND(A260="    ",N260="ZL  ",L260=1),0,1)))</f>
        <v>1</v>
      </c>
      <c r="AR260" s="12">
        <f>IF(AND(N260="ZM  ",J260+K260=0),0,IF(AND(N260="ZL  ",J260-K260=0),0,1))</f>
        <v>0</v>
      </c>
      <c r="AS260" s="13">
        <f>IF(AND(N260="ZM  ",J260+K260=0),0,IF(AND(A260="ZSNC",N260="ZL  ",J260&lt;=56,K260&lt;=56),0,IF(AND(A260="    ",N260="ZL  ",J260=150,K260=150),0,1)))</f>
        <v>0</v>
      </c>
      <c r="AT260" s="6">
        <f>IF(F260="S   ",0,SUM(AP260:AS260))</f>
        <v>1</v>
      </c>
      <c r="AU260" s="7">
        <f t="shared" ca="1" si="49"/>
        <v>0</v>
      </c>
    </row>
    <row r="261" spans="1:47" x14ac:dyDescent="0.25">
      <c r="A261" s="15" t="s">
        <v>130</v>
      </c>
      <c r="B261" s="15">
        <v>5500018098</v>
      </c>
      <c r="C261" s="15">
        <v>50</v>
      </c>
      <c r="D261" s="17">
        <v>40721</v>
      </c>
      <c r="E261" s="17">
        <v>41061</v>
      </c>
      <c r="F261" s="18" t="s">
        <v>347</v>
      </c>
      <c r="G261" s="15" t="s">
        <v>325</v>
      </c>
      <c r="H261" s="15">
        <v>99.9</v>
      </c>
      <c r="I261" s="15">
        <v>5</v>
      </c>
      <c r="J261" s="15">
        <v>56</v>
      </c>
      <c r="K261" s="15">
        <v>56</v>
      </c>
      <c r="L261" s="15">
        <v>1</v>
      </c>
      <c r="M261" s="15">
        <v>2</v>
      </c>
      <c r="N261" s="15" t="s">
        <v>256</v>
      </c>
      <c r="O261" s="15">
        <v>12708</v>
      </c>
      <c r="P261" s="15" t="s">
        <v>27</v>
      </c>
      <c r="Q261" s="15" t="s">
        <v>27</v>
      </c>
      <c r="R261" s="17">
        <v>41144</v>
      </c>
      <c r="S261" s="15" t="s">
        <v>95</v>
      </c>
      <c r="T261" s="15" t="s">
        <v>207</v>
      </c>
      <c r="U261" s="15" t="s">
        <v>231</v>
      </c>
      <c r="V261" s="15">
        <v>104</v>
      </c>
      <c r="W261" s="15" t="s">
        <v>35</v>
      </c>
      <c r="X261" s="15">
        <v>104</v>
      </c>
      <c r="Y261" s="15" t="s">
        <v>35</v>
      </c>
      <c r="Z261" s="15">
        <v>32</v>
      </c>
      <c r="AA261" s="15" t="s">
        <v>35</v>
      </c>
      <c r="AB261" s="15">
        <v>32</v>
      </c>
      <c r="AC261" s="15" t="s">
        <v>35</v>
      </c>
      <c r="AD261" s="15">
        <f>IF(N261="ZM  ",V261-Z261,X261-Z261)</f>
        <v>72</v>
      </c>
      <c r="AE261" s="22">
        <f t="shared" ca="1" si="45"/>
        <v>0</v>
      </c>
      <c r="AF261" s="22">
        <f t="shared" ca="1" si="46"/>
        <v>0</v>
      </c>
      <c r="AG261" s="22">
        <f t="shared" ca="1" si="47"/>
        <v>13</v>
      </c>
      <c r="AH261" s="15" t="str">
        <f t="shared" ca="1" si="48"/>
        <v>ok</v>
      </c>
      <c r="AI261" s="8">
        <f ca="1">IF(AH261="ok",0,IF(AND(AH261="erreur clé ZSNC",A261="ZSNC"),0,1))</f>
        <v>0</v>
      </c>
      <c r="AJ261" s="9">
        <f>IF(AND(A261="ZSNC",N261="ZM  ",H261=0),0,IF(AND(A261="    ",N261="ZM  ",H261=0),0,IF(AND(A261="ZSNC",N261="ZL  ",H261=99.9),0,IF(AND(A261="    ",N261="ZL  ",H261=0),0,1))))</f>
        <v>0</v>
      </c>
      <c r="AK261" s="9">
        <f>IF(AND(A261="ZSNC",N261="ZM  ",L261="          "),0,IF(AND(A261="    ",N261="ZM  ",L261="          "),0,IF(AND(A261="ZSNC",N261="ZL  ",L261=1),0,IF(AND(A261="    ",N261="ZL  ",L261=2),0,1))))</f>
        <v>0</v>
      </c>
      <c r="AL261" s="9">
        <f>IF(AND(N261="ZM  ",J261+K261=0),0,IF(AND(N261="ZL  ",J261-K261=0),0,1))</f>
        <v>0</v>
      </c>
      <c r="AM261" s="10">
        <f>IF(AND(N261="ZM  ",J261+K261=0),0,IF(AND(A261="ZSNC",N261="ZL  ",J261&lt;=56,K261&lt;=56),0,IF(AND(A261="    ",N261="ZL  ",J261=150,K261=150),0,1)))</f>
        <v>0</v>
      </c>
      <c r="AN261" s="6">
        <f ca="1">IF(F261="S   ",0,(SUM(AI261:AM261)))</f>
        <v>0</v>
      </c>
      <c r="AP261" s="11">
        <f>IF(AND(N261="ZM  ",H261=0),0,IF(AND(A261="    ",N261="ZL  ",H261=0),0,IF(AND(A261="ZSNC",N261="ZL  ",H261=99.9),0,1)))</f>
        <v>0</v>
      </c>
      <c r="AQ261" s="12">
        <f>IF(AND(N261="ZM  ",L261="          "),0,IF(AND(A261="ZSNC",N261="ZL  ",L261=2),0,IF(AND(A261="    ",N261="ZL  ",L261=1),0,1)))</f>
        <v>1</v>
      </c>
      <c r="AR261" s="12">
        <f>IF(AND(N261="ZM  ",J261+K261=0),0,IF(AND(N261="ZL  ",J261-K261=0),0,1))</f>
        <v>0</v>
      </c>
      <c r="AS261" s="13">
        <f>IF(AND(N261="ZM  ",J261+K261=0),0,IF(AND(A261="ZSNC",N261="ZL  ",J261&lt;=56,K261&lt;=56),0,IF(AND(A261="    ",N261="ZL  ",J261=150,K261=150),0,1)))</f>
        <v>0</v>
      </c>
      <c r="AT261" s="6">
        <f>IF(F261="S   ",0,SUM(AP261:AS261))</f>
        <v>1</v>
      </c>
      <c r="AU261" s="7">
        <f t="shared" ca="1" si="49"/>
        <v>0</v>
      </c>
    </row>
    <row r="262" spans="1:47" x14ac:dyDescent="0.25">
      <c r="A262" s="15" t="s">
        <v>130</v>
      </c>
      <c r="B262" s="15">
        <v>5500018098</v>
      </c>
      <c r="C262" s="15">
        <v>60</v>
      </c>
      <c r="D262" s="17">
        <v>40721</v>
      </c>
      <c r="E262" s="17">
        <v>40998</v>
      </c>
      <c r="F262" s="18" t="s">
        <v>348</v>
      </c>
      <c r="G262" s="15" t="s">
        <v>332</v>
      </c>
      <c r="H262" s="15">
        <v>99.9</v>
      </c>
      <c r="I262" s="15" t="s">
        <v>105</v>
      </c>
      <c r="J262" s="15">
        <v>56</v>
      </c>
      <c r="K262" s="15">
        <v>56</v>
      </c>
      <c r="L262" s="15">
        <v>1</v>
      </c>
      <c r="M262" s="15">
        <v>2</v>
      </c>
      <c r="N262" s="15" t="s">
        <v>256</v>
      </c>
      <c r="O262" s="15">
        <v>12708</v>
      </c>
      <c r="P262" s="15" t="s">
        <v>27</v>
      </c>
      <c r="Q262" s="15" t="s">
        <v>27</v>
      </c>
      <c r="R262" s="17">
        <v>41144</v>
      </c>
      <c r="S262" s="15">
        <v>240068</v>
      </c>
      <c r="T262" s="15" t="s">
        <v>207</v>
      </c>
      <c r="U262" s="15" t="s">
        <v>231</v>
      </c>
      <c r="V262" s="15">
        <v>60</v>
      </c>
      <c r="W262" s="15" t="s">
        <v>35</v>
      </c>
      <c r="X262" s="15">
        <v>60</v>
      </c>
      <c r="Y262" s="15" t="s">
        <v>35</v>
      </c>
      <c r="Z262" s="15">
        <v>60</v>
      </c>
      <c r="AA262" s="15" t="s">
        <v>35</v>
      </c>
      <c r="AB262" s="15">
        <v>60</v>
      </c>
      <c r="AC262" s="15" t="s">
        <v>35</v>
      </c>
      <c r="AD262" s="15">
        <f>IF(N262="ZM  ",V262-Z262,X262-Z262)</f>
        <v>0</v>
      </c>
      <c r="AE262" s="22">
        <f t="shared" ca="1" si="45"/>
        <v>0</v>
      </c>
      <c r="AF262" s="22">
        <f t="shared" ca="1" si="46"/>
        <v>0</v>
      </c>
      <c r="AG262" s="22">
        <f t="shared" ca="1" si="47"/>
        <v>13</v>
      </c>
      <c r="AH262" s="15" t="str">
        <f t="shared" ca="1" si="48"/>
        <v>ok</v>
      </c>
      <c r="AI262" s="8">
        <f ca="1">IF(AH262="ok",0,IF(AND(AH262="erreur clé ZSNC",A262="ZSNC"),0,1))</f>
        <v>0</v>
      </c>
      <c r="AJ262" s="9">
        <f>IF(AND(A262="ZSNC",N262="ZM  ",H262=0),0,IF(AND(A262="    ",N262="ZM  ",H262=0),0,IF(AND(A262="ZSNC",N262="ZL  ",H262=99.9),0,IF(AND(A262="    ",N262="ZL  ",H262=0),0,1))))</f>
        <v>0</v>
      </c>
      <c r="AK262" s="9">
        <f>IF(AND(A262="ZSNC",N262="ZM  ",L262="          "),0,IF(AND(A262="    ",N262="ZM  ",L262="          "),0,IF(AND(A262="ZSNC",N262="ZL  ",L262=1),0,IF(AND(A262="    ",N262="ZL  ",L262=2),0,1))))</f>
        <v>0</v>
      </c>
      <c r="AL262" s="9">
        <f>IF(AND(N262="ZM  ",J262+K262=0),0,IF(AND(N262="ZL  ",J262-K262=0),0,1))</f>
        <v>0</v>
      </c>
      <c r="AM262" s="10">
        <f>IF(AND(N262="ZM  ",J262+K262=0),0,IF(AND(A262="ZSNC",N262="ZL  ",J262&lt;=56,K262&lt;=56),0,IF(AND(A262="    ",N262="ZL  ",J262=150,K262=150),0,1)))</f>
        <v>0</v>
      </c>
      <c r="AN262" s="6">
        <f>IF(F262="S   ",0,(SUM(AI262:AM262)))</f>
        <v>0</v>
      </c>
      <c r="AP262" s="11">
        <f>IF(AND(N262="ZM  ",H262=0),0,IF(AND(A262="    ",N262="ZL  ",H262=0),0,IF(AND(A262="ZSNC",N262="ZL  ",H262=99.9),0,1)))</f>
        <v>0</v>
      </c>
      <c r="AQ262" s="12">
        <f>IF(AND(N262="ZM  ",L262="          "),0,IF(AND(A262="ZSNC",N262="ZL  ",L262=2),0,IF(AND(A262="    ",N262="ZL  ",L262=1),0,1)))</f>
        <v>1</v>
      </c>
      <c r="AR262" s="12">
        <f>IF(AND(N262="ZM  ",J262+K262=0),0,IF(AND(N262="ZL  ",J262-K262=0),0,1))</f>
        <v>0</v>
      </c>
      <c r="AS262" s="13">
        <f>IF(AND(N262="ZM  ",J262+K262=0),0,IF(AND(A262="ZSNC",N262="ZL  ",J262&lt;=56,K262&lt;=56),0,IF(AND(A262="    ",N262="ZL  ",J262=150,K262=150),0,1)))</f>
        <v>0</v>
      </c>
      <c r="AT262" s="6">
        <f>IF(F262="S   ",0,SUM(AP262:AS262))</f>
        <v>0</v>
      </c>
      <c r="AU262" s="7">
        <f t="shared" ca="1" si="49"/>
        <v>0</v>
      </c>
    </row>
    <row r="263" spans="1:47" x14ac:dyDescent="0.25">
      <c r="A263" s="15" t="s">
        <v>130</v>
      </c>
      <c r="B263" s="15">
        <v>5500018098</v>
      </c>
      <c r="C263" s="15">
        <v>61</v>
      </c>
      <c r="D263" s="17">
        <v>40721</v>
      </c>
      <c r="E263" s="17">
        <v>41109</v>
      </c>
      <c r="F263" s="18" t="s">
        <v>347</v>
      </c>
      <c r="G263" s="15" t="s">
        <v>332</v>
      </c>
      <c r="H263" s="15">
        <v>99.9</v>
      </c>
      <c r="I263" s="15">
        <v>4</v>
      </c>
      <c r="J263" s="15">
        <v>56</v>
      </c>
      <c r="K263" s="15">
        <v>56</v>
      </c>
      <c r="L263" s="15">
        <v>1</v>
      </c>
      <c r="M263" s="15">
        <v>2</v>
      </c>
      <c r="N263" s="15" t="s">
        <v>256</v>
      </c>
      <c r="O263" s="15">
        <v>12708</v>
      </c>
      <c r="P263" s="15" t="s">
        <v>27</v>
      </c>
      <c r="Q263" s="15" t="s">
        <v>27</v>
      </c>
      <c r="R263" s="17">
        <v>41144</v>
      </c>
      <c r="S263" s="15" t="s">
        <v>95</v>
      </c>
      <c r="T263" s="15" t="s">
        <v>207</v>
      </c>
      <c r="U263" s="15" t="s">
        <v>231</v>
      </c>
      <c r="V263" s="15">
        <v>335</v>
      </c>
      <c r="W263" s="15" t="s">
        <v>35</v>
      </c>
      <c r="X263" s="15">
        <v>335</v>
      </c>
      <c r="Y263" s="15" t="s">
        <v>35</v>
      </c>
      <c r="Z263" s="15">
        <v>60</v>
      </c>
      <c r="AA263" s="15" t="s">
        <v>35</v>
      </c>
      <c r="AB263" s="15">
        <v>30</v>
      </c>
      <c r="AC263" s="15" t="s">
        <v>35</v>
      </c>
      <c r="AD263" s="15">
        <f>IF(N263="ZM  ",V263-Z263,X263-Z263)</f>
        <v>275</v>
      </c>
      <c r="AE263" s="22">
        <f t="shared" ca="1" si="45"/>
        <v>0</v>
      </c>
      <c r="AF263" s="22">
        <f t="shared" ca="1" si="46"/>
        <v>0</v>
      </c>
      <c r="AG263" s="22">
        <f t="shared" ca="1" si="47"/>
        <v>13</v>
      </c>
      <c r="AH263" s="15" t="str">
        <f t="shared" ca="1" si="48"/>
        <v>ok</v>
      </c>
      <c r="AI263" s="8">
        <f ca="1">IF(AH263="ok",0,IF(AND(AH263="erreur clé ZSNC",A263="ZSNC"),0,1))</f>
        <v>0</v>
      </c>
      <c r="AJ263" s="9">
        <f>IF(AND(A263="ZSNC",N263="ZM  ",H263=0),0,IF(AND(A263="    ",N263="ZM  ",H263=0),0,IF(AND(A263="ZSNC",N263="ZL  ",H263=99.9),0,IF(AND(A263="    ",N263="ZL  ",H263=0),0,1))))</f>
        <v>0</v>
      </c>
      <c r="AK263" s="9">
        <f>IF(AND(A263="ZSNC",N263="ZM  ",L263="          "),0,IF(AND(A263="    ",N263="ZM  ",L263="          "),0,IF(AND(A263="ZSNC",N263="ZL  ",L263=1),0,IF(AND(A263="    ",N263="ZL  ",L263=2),0,1))))</f>
        <v>0</v>
      </c>
      <c r="AL263" s="9">
        <f>IF(AND(N263="ZM  ",J263+K263=0),0,IF(AND(N263="ZL  ",J263-K263=0),0,1))</f>
        <v>0</v>
      </c>
      <c r="AM263" s="10">
        <f>IF(AND(N263="ZM  ",J263+K263=0),0,IF(AND(A263="ZSNC",N263="ZL  ",J263&lt;=56,K263&lt;=56),0,IF(AND(A263="    ",N263="ZL  ",J263=150,K263=150),0,1)))</f>
        <v>0</v>
      </c>
      <c r="AN263" s="6">
        <f ca="1">IF(F263="S   ",0,(SUM(AI263:AM263)))</f>
        <v>0</v>
      </c>
      <c r="AP263" s="11">
        <f>IF(AND(N263="ZM  ",H263=0),0,IF(AND(A263="    ",N263="ZL  ",H263=0),0,IF(AND(A263="ZSNC",N263="ZL  ",H263=99.9),0,1)))</f>
        <v>0</v>
      </c>
      <c r="AQ263" s="12">
        <f>IF(AND(N263="ZM  ",L263="          "),0,IF(AND(A263="ZSNC",N263="ZL  ",L263=2),0,IF(AND(A263="    ",N263="ZL  ",L263=1),0,1)))</f>
        <v>1</v>
      </c>
      <c r="AR263" s="12">
        <f>IF(AND(N263="ZM  ",J263+K263=0),0,IF(AND(N263="ZL  ",J263-K263=0),0,1))</f>
        <v>0</v>
      </c>
      <c r="AS263" s="13">
        <f>IF(AND(N263="ZM  ",J263+K263=0),0,IF(AND(A263="ZSNC",N263="ZL  ",J263&lt;=56,K263&lt;=56),0,IF(AND(A263="    ",N263="ZL  ",J263=150,K263=150),0,1)))</f>
        <v>0</v>
      </c>
      <c r="AT263" s="6">
        <f>IF(F263="S   ",0,SUM(AP263:AS263))</f>
        <v>1</v>
      </c>
      <c r="AU263" s="7">
        <f t="shared" ca="1" si="49"/>
        <v>0</v>
      </c>
    </row>
    <row r="264" spans="1:47" x14ac:dyDescent="0.25">
      <c r="A264" s="15" t="s">
        <v>130</v>
      </c>
      <c r="B264" s="15">
        <v>5500018098</v>
      </c>
      <c r="C264" s="15">
        <v>70</v>
      </c>
      <c r="D264" s="17">
        <v>40721</v>
      </c>
      <c r="E264" s="17">
        <v>41052</v>
      </c>
      <c r="F264" s="18" t="s">
        <v>347</v>
      </c>
      <c r="G264" s="15" t="s">
        <v>324</v>
      </c>
      <c r="H264" s="15">
        <v>99.9</v>
      </c>
      <c r="I264" s="15">
        <v>14</v>
      </c>
      <c r="J264" s="15">
        <v>56</v>
      </c>
      <c r="K264" s="15">
        <v>56</v>
      </c>
      <c r="L264" s="15">
        <v>1</v>
      </c>
      <c r="M264" s="15">
        <v>2</v>
      </c>
      <c r="N264" s="15" t="s">
        <v>256</v>
      </c>
      <c r="O264" s="15">
        <v>12708</v>
      </c>
      <c r="P264" s="15" t="s">
        <v>27</v>
      </c>
      <c r="Q264" s="15" t="s">
        <v>27</v>
      </c>
      <c r="R264" s="17">
        <v>41144</v>
      </c>
      <c r="S264" s="15" t="s">
        <v>95</v>
      </c>
      <c r="T264" s="15" t="s">
        <v>207</v>
      </c>
      <c r="U264" s="15" t="s">
        <v>231</v>
      </c>
      <c r="V264" s="15">
        <v>634</v>
      </c>
      <c r="W264" s="15" t="s">
        <v>35</v>
      </c>
      <c r="X264" s="15">
        <v>634</v>
      </c>
      <c r="Y264" s="15" t="s">
        <v>35</v>
      </c>
      <c r="Z264" s="15">
        <v>212</v>
      </c>
      <c r="AA264" s="15" t="s">
        <v>35</v>
      </c>
      <c r="AB264" s="15">
        <v>180</v>
      </c>
      <c r="AC264" s="15" t="s">
        <v>35</v>
      </c>
      <c r="AD264" s="15">
        <f>IF(N264="ZM  ",V264-Z264,X264-Z264)</f>
        <v>422</v>
      </c>
      <c r="AE264" s="22">
        <f t="shared" ca="1" si="45"/>
        <v>0</v>
      </c>
      <c r="AF264" s="22">
        <f t="shared" ca="1" si="46"/>
        <v>0</v>
      </c>
      <c r="AG264" s="22">
        <f t="shared" ca="1" si="47"/>
        <v>13</v>
      </c>
      <c r="AH264" s="15" t="str">
        <f t="shared" ca="1" si="48"/>
        <v>ok</v>
      </c>
      <c r="AI264" s="8">
        <f ca="1">IF(AH264="ok",0,IF(AND(AH264="erreur clé ZSNC",A264="ZSNC"),0,1))</f>
        <v>0</v>
      </c>
      <c r="AJ264" s="9">
        <f>IF(AND(A264="ZSNC",N264="ZM  ",H264=0),0,IF(AND(A264="    ",N264="ZM  ",H264=0),0,IF(AND(A264="ZSNC",N264="ZL  ",H264=99.9),0,IF(AND(A264="    ",N264="ZL  ",H264=0),0,1))))</f>
        <v>0</v>
      </c>
      <c r="AK264" s="9">
        <f>IF(AND(A264="ZSNC",N264="ZM  ",L264="          "),0,IF(AND(A264="    ",N264="ZM  ",L264="          "),0,IF(AND(A264="ZSNC",N264="ZL  ",L264=1),0,IF(AND(A264="    ",N264="ZL  ",L264=2),0,1))))</f>
        <v>0</v>
      </c>
      <c r="AL264" s="9">
        <f>IF(AND(N264="ZM  ",J264+K264=0),0,IF(AND(N264="ZL  ",J264-K264=0),0,1))</f>
        <v>0</v>
      </c>
      <c r="AM264" s="10">
        <f>IF(AND(N264="ZM  ",J264+K264=0),0,IF(AND(A264="ZSNC",N264="ZL  ",J264&lt;=56,K264&lt;=56),0,IF(AND(A264="    ",N264="ZL  ",J264=150,K264=150),0,1)))</f>
        <v>0</v>
      </c>
      <c r="AN264" s="6">
        <f ca="1">IF(F264="S   ",0,(SUM(AI264:AM264)))</f>
        <v>0</v>
      </c>
      <c r="AP264" s="11">
        <f>IF(AND(N264="ZM  ",H264=0),0,IF(AND(A264="    ",N264="ZL  ",H264=0),0,IF(AND(A264="ZSNC",N264="ZL  ",H264=99.9),0,1)))</f>
        <v>0</v>
      </c>
      <c r="AQ264" s="12">
        <f>IF(AND(N264="ZM  ",L264="          "),0,IF(AND(A264="ZSNC",N264="ZL  ",L264=2),0,IF(AND(A264="    ",N264="ZL  ",L264=1),0,1)))</f>
        <v>1</v>
      </c>
      <c r="AR264" s="12">
        <f>IF(AND(N264="ZM  ",J264+K264=0),0,IF(AND(N264="ZL  ",J264-K264=0),0,1))</f>
        <v>0</v>
      </c>
      <c r="AS264" s="13">
        <f>IF(AND(N264="ZM  ",J264+K264=0),0,IF(AND(A264="ZSNC",N264="ZL  ",J264&lt;=56,K264&lt;=56),0,IF(AND(A264="    ",N264="ZL  ",J264=150,K264=150),0,1)))</f>
        <v>0</v>
      </c>
      <c r="AT264" s="6">
        <f>IF(F264="S   ",0,SUM(AP264:AS264))</f>
        <v>1</v>
      </c>
      <c r="AU264" s="7">
        <f t="shared" ca="1" si="49"/>
        <v>0</v>
      </c>
    </row>
    <row r="265" spans="1:47" x14ac:dyDescent="0.25">
      <c r="A265" s="15" t="s">
        <v>130</v>
      </c>
      <c r="B265" s="15">
        <v>5500018098</v>
      </c>
      <c r="C265" s="15">
        <v>80</v>
      </c>
      <c r="D265" s="17">
        <v>40721</v>
      </c>
      <c r="E265" s="17">
        <v>41052</v>
      </c>
      <c r="F265" s="18" t="s">
        <v>347</v>
      </c>
      <c r="G265" s="15" t="s">
        <v>323</v>
      </c>
      <c r="H265" s="15">
        <v>99.9</v>
      </c>
      <c r="I265" s="15" t="s">
        <v>105</v>
      </c>
      <c r="J265" s="15">
        <v>56</v>
      </c>
      <c r="K265" s="15">
        <v>56</v>
      </c>
      <c r="L265" s="15">
        <v>1</v>
      </c>
      <c r="M265" s="15">
        <v>2</v>
      </c>
      <c r="N265" s="15" t="s">
        <v>256</v>
      </c>
      <c r="O265" s="15">
        <v>12708</v>
      </c>
      <c r="P265" s="15" t="s">
        <v>27</v>
      </c>
      <c r="Q265" s="15" t="s">
        <v>27</v>
      </c>
      <c r="R265" s="17">
        <v>41144</v>
      </c>
      <c r="S265" s="15" t="s">
        <v>95</v>
      </c>
      <c r="T265" s="15" t="s">
        <v>207</v>
      </c>
      <c r="U265" s="15" t="s">
        <v>231</v>
      </c>
      <c r="V265" s="15">
        <v>152</v>
      </c>
      <c r="W265" s="15" t="s">
        <v>35</v>
      </c>
      <c r="X265" s="15">
        <v>152</v>
      </c>
      <c r="Y265" s="15" t="s">
        <v>35</v>
      </c>
      <c r="Z265" s="15">
        <v>62</v>
      </c>
      <c r="AA265" s="15" t="s">
        <v>35</v>
      </c>
      <c r="AB265" s="15">
        <v>62</v>
      </c>
      <c r="AC265" s="15" t="s">
        <v>35</v>
      </c>
      <c r="AD265" s="15">
        <f>IF(N265="ZM  ",V265-Z265,X265-Z265)</f>
        <v>90</v>
      </c>
      <c r="AE265" s="22">
        <f t="shared" ca="1" si="45"/>
        <v>0</v>
      </c>
      <c r="AF265" s="22">
        <f t="shared" ca="1" si="46"/>
        <v>0</v>
      </c>
      <c r="AG265" s="22">
        <f t="shared" ca="1" si="47"/>
        <v>13</v>
      </c>
      <c r="AH265" s="15" t="str">
        <f t="shared" ca="1" si="48"/>
        <v>ok</v>
      </c>
      <c r="AI265" s="8">
        <f ca="1">IF(AH265="ok",0,IF(AND(AH265="erreur clé ZSNC",A265="ZSNC"),0,1))</f>
        <v>0</v>
      </c>
      <c r="AJ265" s="9">
        <f>IF(AND(A265="ZSNC",N265="ZM  ",H265=0),0,IF(AND(A265="    ",N265="ZM  ",H265=0),0,IF(AND(A265="ZSNC",N265="ZL  ",H265=99.9),0,IF(AND(A265="    ",N265="ZL  ",H265=0),0,1))))</f>
        <v>0</v>
      </c>
      <c r="AK265" s="9">
        <f>IF(AND(A265="ZSNC",N265="ZM  ",L265="          "),0,IF(AND(A265="    ",N265="ZM  ",L265="          "),0,IF(AND(A265="ZSNC",N265="ZL  ",L265=1),0,IF(AND(A265="    ",N265="ZL  ",L265=2),0,1))))</f>
        <v>0</v>
      </c>
      <c r="AL265" s="9">
        <f>IF(AND(N265="ZM  ",J265+K265=0),0,IF(AND(N265="ZL  ",J265-K265=0),0,1))</f>
        <v>0</v>
      </c>
      <c r="AM265" s="10">
        <f>IF(AND(N265="ZM  ",J265+K265=0),0,IF(AND(A265="ZSNC",N265="ZL  ",J265&lt;=56,K265&lt;=56),0,IF(AND(A265="    ",N265="ZL  ",J265=150,K265=150),0,1)))</f>
        <v>0</v>
      </c>
      <c r="AN265" s="6">
        <f ca="1">IF(F265="S   ",0,(SUM(AI265:AM265)))</f>
        <v>0</v>
      </c>
      <c r="AP265" s="11">
        <f>IF(AND(N265="ZM  ",H265=0),0,IF(AND(A265="    ",N265="ZL  ",H265=0),0,IF(AND(A265="ZSNC",N265="ZL  ",H265=99.9),0,1)))</f>
        <v>0</v>
      </c>
      <c r="AQ265" s="12">
        <f>IF(AND(N265="ZM  ",L265="          "),0,IF(AND(A265="ZSNC",N265="ZL  ",L265=2),0,IF(AND(A265="    ",N265="ZL  ",L265=1),0,1)))</f>
        <v>1</v>
      </c>
      <c r="AR265" s="12">
        <f>IF(AND(N265="ZM  ",J265+K265=0),0,IF(AND(N265="ZL  ",J265-K265=0),0,1))</f>
        <v>0</v>
      </c>
      <c r="AS265" s="13">
        <f>IF(AND(N265="ZM  ",J265+K265=0),0,IF(AND(A265="ZSNC",N265="ZL  ",J265&lt;=56,K265&lt;=56),0,IF(AND(A265="    ",N265="ZL  ",J265=150,K265=150),0,1)))</f>
        <v>0</v>
      </c>
      <c r="AT265" s="6">
        <f>IF(F265="S   ",0,SUM(AP265:AS265))</f>
        <v>1</v>
      </c>
      <c r="AU265" s="7">
        <f t="shared" ca="1" si="49"/>
        <v>0</v>
      </c>
    </row>
    <row r="266" spans="1:47" x14ac:dyDescent="0.25">
      <c r="A266" s="15" t="s">
        <v>130</v>
      </c>
      <c r="B266" s="15">
        <v>5500018098</v>
      </c>
      <c r="C266" s="15">
        <v>90</v>
      </c>
      <c r="D266" s="17">
        <v>40721</v>
      </c>
      <c r="E266" s="17">
        <v>40998</v>
      </c>
      <c r="F266" s="18" t="s">
        <v>348</v>
      </c>
      <c r="G266" s="15" t="s">
        <v>333</v>
      </c>
      <c r="H266" s="15">
        <v>99.9</v>
      </c>
      <c r="I266" s="15" t="s">
        <v>105</v>
      </c>
      <c r="J266" s="15">
        <v>56</v>
      </c>
      <c r="K266" s="15">
        <v>56</v>
      </c>
      <c r="L266" s="15">
        <v>1</v>
      </c>
      <c r="M266" s="15">
        <v>2</v>
      </c>
      <c r="N266" s="15" t="s">
        <v>256</v>
      </c>
      <c r="O266" s="15">
        <v>12708</v>
      </c>
      <c r="P266" s="15" t="s">
        <v>27</v>
      </c>
      <c r="Q266" s="15" t="s">
        <v>27</v>
      </c>
      <c r="R266" s="17">
        <v>41144</v>
      </c>
      <c r="S266" s="15" t="s">
        <v>95</v>
      </c>
      <c r="T266" s="15" t="s">
        <v>207</v>
      </c>
      <c r="U266" s="15" t="s">
        <v>231</v>
      </c>
      <c r="V266" s="15">
        <v>20</v>
      </c>
      <c r="W266" s="15" t="s">
        <v>35</v>
      </c>
      <c r="X266" s="15">
        <v>20</v>
      </c>
      <c r="Y266" s="15" t="s">
        <v>35</v>
      </c>
      <c r="Z266" s="15">
        <v>20</v>
      </c>
      <c r="AA266" s="15" t="s">
        <v>35</v>
      </c>
      <c r="AB266" s="15">
        <v>20</v>
      </c>
      <c r="AC266" s="15" t="s">
        <v>35</v>
      </c>
      <c r="AD266" s="15">
        <f>IF(N266="ZM  ",V266-Z266,X266-Z266)</f>
        <v>0</v>
      </c>
      <c r="AE266" s="22">
        <f t="shared" ca="1" si="45"/>
        <v>0</v>
      </c>
      <c r="AF266" s="22">
        <f t="shared" ca="1" si="46"/>
        <v>0</v>
      </c>
      <c r="AG266" s="22">
        <f t="shared" ca="1" si="47"/>
        <v>13</v>
      </c>
      <c r="AH266" s="15" t="str">
        <f t="shared" ca="1" si="48"/>
        <v>ok</v>
      </c>
      <c r="AI266" s="8">
        <f ca="1">IF(AH266="ok",0,IF(AND(AH266="erreur clé ZSNC",A266="ZSNC"),0,1))</f>
        <v>0</v>
      </c>
      <c r="AJ266" s="9">
        <f>IF(AND(A266="ZSNC",N266="ZM  ",H266=0),0,IF(AND(A266="    ",N266="ZM  ",H266=0),0,IF(AND(A266="ZSNC",N266="ZL  ",H266=99.9),0,IF(AND(A266="    ",N266="ZL  ",H266=0),0,1))))</f>
        <v>0</v>
      </c>
      <c r="AK266" s="9">
        <f>IF(AND(A266="ZSNC",N266="ZM  ",L266="          "),0,IF(AND(A266="    ",N266="ZM  ",L266="          "),0,IF(AND(A266="ZSNC",N266="ZL  ",L266=1),0,IF(AND(A266="    ",N266="ZL  ",L266=2),0,1))))</f>
        <v>0</v>
      </c>
      <c r="AL266" s="9">
        <f>IF(AND(N266="ZM  ",J266+K266=0),0,IF(AND(N266="ZL  ",J266-K266=0),0,1))</f>
        <v>0</v>
      </c>
      <c r="AM266" s="10">
        <f>IF(AND(N266="ZM  ",J266+K266=0),0,IF(AND(A266="ZSNC",N266="ZL  ",J266&lt;=56,K266&lt;=56),0,IF(AND(A266="    ",N266="ZL  ",J266=150,K266=150),0,1)))</f>
        <v>0</v>
      </c>
      <c r="AN266" s="6">
        <f>IF(F266="S   ",0,(SUM(AI266:AM266)))</f>
        <v>0</v>
      </c>
      <c r="AP266" s="11">
        <f>IF(AND(N266="ZM  ",H266=0),0,IF(AND(A266="    ",N266="ZL  ",H266=0),0,IF(AND(A266="ZSNC",N266="ZL  ",H266=99.9),0,1)))</f>
        <v>0</v>
      </c>
      <c r="AQ266" s="12">
        <f>IF(AND(N266="ZM  ",L266="          "),0,IF(AND(A266="ZSNC",N266="ZL  ",L266=2),0,IF(AND(A266="    ",N266="ZL  ",L266=1),0,1)))</f>
        <v>1</v>
      </c>
      <c r="AR266" s="12">
        <f>IF(AND(N266="ZM  ",J266+K266=0),0,IF(AND(N266="ZL  ",J266-K266=0),0,1))</f>
        <v>0</v>
      </c>
      <c r="AS266" s="13">
        <f>IF(AND(N266="ZM  ",J266+K266=0),0,IF(AND(A266="ZSNC",N266="ZL  ",J266&lt;=56,K266&lt;=56),0,IF(AND(A266="    ",N266="ZL  ",J266=150,K266=150),0,1)))</f>
        <v>0</v>
      </c>
      <c r="AT266" s="6">
        <f>IF(F266="S   ",0,SUM(AP266:AS266))</f>
        <v>0</v>
      </c>
      <c r="AU266" s="7">
        <f t="shared" ca="1" si="49"/>
        <v>0</v>
      </c>
    </row>
    <row r="267" spans="1:47" x14ac:dyDescent="0.25">
      <c r="A267" s="15" t="s">
        <v>130</v>
      </c>
      <c r="B267" s="15">
        <v>5500018098</v>
      </c>
      <c r="C267" s="15">
        <v>100</v>
      </c>
      <c r="D267" s="17">
        <v>40721</v>
      </c>
      <c r="E267" s="17">
        <v>41052</v>
      </c>
      <c r="F267" s="18" t="s">
        <v>347</v>
      </c>
      <c r="G267" s="15" t="s">
        <v>333</v>
      </c>
      <c r="H267" s="15">
        <v>99.9</v>
      </c>
      <c r="I267" s="15" t="s">
        <v>105</v>
      </c>
      <c r="J267" s="15">
        <v>56</v>
      </c>
      <c r="K267" s="15">
        <v>56</v>
      </c>
      <c r="L267" s="15">
        <v>1</v>
      </c>
      <c r="M267" s="15">
        <v>2</v>
      </c>
      <c r="N267" s="15" t="s">
        <v>256</v>
      </c>
      <c r="O267" s="15">
        <v>12708</v>
      </c>
      <c r="P267" s="15" t="s">
        <v>27</v>
      </c>
      <c r="Q267" s="15" t="s">
        <v>27</v>
      </c>
      <c r="R267" s="17">
        <v>41144</v>
      </c>
      <c r="S267" s="15" t="s">
        <v>95</v>
      </c>
      <c r="T267" s="15" t="s">
        <v>207</v>
      </c>
      <c r="U267" s="15" t="s">
        <v>231</v>
      </c>
      <c r="V267" s="15">
        <v>420</v>
      </c>
      <c r="W267" s="15" t="s">
        <v>35</v>
      </c>
      <c r="X267" s="15">
        <v>420</v>
      </c>
      <c r="Y267" s="15" t="s">
        <v>35</v>
      </c>
      <c r="Z267" s="15">
        <v>316</v>
      </c>
      <c r="AA267" s="15" t="s">
        <v>35</v>
      </c>
      <c r="AB267" s="15">
        <v>316</v>
      </c>
      <c r="AC267" s="15" t="s">
        <v>35</v>
      </c>
      <c r="AD267" s="15">
        <f>IF(N267="ZM  ",V267-Z267,X267-Z267)</f>
        <v>104</v>
      </c>
      <c r="AE267" s="22">
        <f t="shared" ca="1" si="45"/>
        <v>0</v>
      </c>
      <c r="AF267" s="22">
        <f t="shared" ca="1" si="46"/>
        <v>0</v>
      </c>
      <c r="AG267" s="22">
        <f t="shared" ca="1" si="47"/>
        <v>13</v>
      </c>
      <c r="AH267" s="15" t="str">
        <f t="shared" ca="1" si="48"/>
        <v>ok</v>
      </c>
      <c r="AI267" s="8">
        <f ca="1">IF(AH267="ok",0,IF(AND(AH267="erreur clé ZSNC",A267="ZSNC"),0,1))</f>
        <v>0</v>
      </c>
      <c r="AJ267" s="9">
        <f>IF(AND(A267="ZSNC",N267="ZM  ",H267=0),0,IF(AND(A267="    ",N267="ZM  ",H267=0),0,IF(AND(A267="ZSNC",N267="ZL  ",H267=99.9),0,IF(AND(A267="    ",N267="ZL  ",H267=0),0,1))))</f>
        <v>0</v>
      </c>
      <c r="AK267" s="9">
        <f>IF(AND(A267="ZSNC",N267="ZM  ",L267="          "),0,IF(AND(A267="    ",N267="ZM  ",L267="          "),0,IF(AND(A267="ZSNC",N267="ZL  ",L267=1),0,IF(AND(A267="    ",N267="ZL  ",L267=2),0,1))))</f>
        <v>0</v>
      </c>
      <c r="AL267" s="9">
        <f>IF(AND(N267="ZM  ",J267+K267=0),0,IF(AND(N267="ZL  ",J267-K267=0),0,1))</f>
        <v>0</v>
      </c>
      <c r="AM267" s="10">
        <f>IF(AND(N267="ZM  ",J267+K267=0),0,IF(AND(A267="ZSNC",N267="ZL  ",J267&lt;=56,K267&lt;=56),0,IF(AND(A267="    ",N267="ZL  ",J267=150,K267=150),0,1)))</f>
        <v>0</v>
      </c>
      <c r="AN267" s="6">
        <f ca="1">IF(F267="S   ",0,(SUM(AI267:AM267)))</f>
        <v>0</v>
      </c>
      <c r="AP267" s="11">
        <f>IF(AND(N267="ZM  ",H267=0),0,IF(AND(A267="    ",N267="ZL  ",H267=0),0,IF(AND(A267="ZSNC",N267="ZL  ",H267=99.9),0,1)))</f>
        <v>0</v>
      </c>
      <c r="AQ267" s="12">
        <f>IF(AND(N267="ZM  ",L267="          "),0,IF(AND(A267="ZSNC",N267="ZL  ",L267=2),0,IF(AND(A267="    ",N267="ZL  ",L267=1),0,1)))</f>
        <v>1</v>
      </c>
      <c r="AR267" s="12">
        <f>IF(AND(N267="ZM  ",J267+K267=0),0,IF(AND(N267="ZL  ",J267-K267=0),0,1))</f>
        <v>0</v>
      </c>
      <c r="AS267" s="13">
        <f>IF(AND(N267="ZM  ",J267+K267=0),0,IF(AND(A267="ZSNC",N267="ZL  ",J267&lt;=56,K267&lt;=56),0,IF(AND(A267="    ",N267="ZL  ",J267=150,K267=150),0,1)))</f>
        <v>0</v>
      </c>
      <c r="AT267" s="6">
        <f>IF(F267="S   ",0,SUM(AP267:AS267))</f>
        <v>1</v>
      </c>
      <c r="AU267" s="7">
        <f t="shared" ca="1" si="49"/>
        <v>0</v>
      </c>
    </row>
    <row r="268" spans="1:47" x14ac:dyDescent="0.25">
      <c r="A268" s="15" t="s">
        <v>130</v>
      </c>
      <c r="B268" s="15">
        <v>5500018098</v>
      </c>
      <c r="C268" s="15">
        <v>110</v>
      </c>
      <c r="D268" s="17">
        <v>40721</v>
      </c>
      <c r="E268" s="17">
        <v>41144</v>
      </c>
      <c r="F268" s="18" t="s">
        <v>347</v>
      </c>
      <c r="G268" s="15" t="s">
        <v>321</v>
      </c>
      <c r="H268" s="15">
        <v>99.9</v>
      </c>
      <c r="I268" s="15">
        <v>3</v>
      </c>
      <c r="J268" s="15">
        <v>56</v>
      </c>
      <c r="K268" s="15">
        <v>56</v>
      </c>
      <c r="L268" s="15">
        <v>1</v>
      </c>
      <c r="M268" s="15">
        <v>2</v>
      </c>
      <c r="N268" s="15" t="s">
        <v>256</v>
      </c>
      <c r="O268" s="15">
        <v>12708</v>
      </c>
      <c r="P268" s="15" t="s">
        <v>27</v>
      </c>
      <c r="Q268" s="15" t="s">
        <v>27</v>
      </c>
      <c r="R268" s="17">
        <v>41144</v>
      </c>
      <c r="S268" s="15" t="s">
        <v>95</v>
      </c>
      <c r="T268" s="15" t="s">
        <v>207</v>
      </c>
      <c r="U268" s="15" t="s">
        <v>231</v>
      </c>
      <c r="V268" s="15">
        <v>85</v>
      </c>
      <c r="W268" s="15" t="s">
        <v>35</v>
      </c>
      <c r="X268" s="15">
        <v>84</v>
      </c>
      <c r="Y268" s="15" t="s">
        <v>35</v>
      </c>
      <c r="Z268" s="15">
        <v>15</v>
      </c>
      <c r="AA268" s="15" t="s">
        <v>35</v>
      </c>
      <c r="AB268" s="15">
        <v>15</v>
      </c>
      <c r="AC268" s="15" t="s">
        <v>35</v>
      </c>
      <c r="AD268" s="15">
        <f>IF(N268="ZM  ",V268-Z268,X268-Z268)</f>
        <v>69</v>
      </c>
      <c r="AE268" s="22">
        <f t="shared" ca="1" si="45"/>
        <v>0</v>
      </c>
      <c r="AF268" s="22">
        <f t="shared" ca="1" si="46"/>
        <v>0</v>
      </c>
      <c r="AG268" s="22">
        <f t="shared" ca="1" si="47"/>
        <v>13</v>
      </c>
      <c r="AH268" s="15" t="str">
        <f t="shared" ca="1" si="48"/>
        <v>ok</v>
      </c>
      <c r="AI268" s="8">
        <f ca="1">IF(AH268="ok",0,IF(AND(AH268="erreur clé ZSNC",A268="ZSNC"),0,1))</f>
        <v>0</v>
      </c>
      <c r="AJ268" s="9">
        <f>IF(AND(A268="ZSNC",N268="ZM  ",H268=0),0,IF(AND(A268="    ",N268="ZM  ",H268=0),0,IF(AND(A268="ZSNC",N268="ZL  ",H268=99.9),0,IF(AND(A268="    ",N268="ZL  ",H268=0),0,1))))</f>
        <v>0</v>
      </c>
      <c r="AK268" s="9">
        <f>IF(AND(A268="ZSNC",N268="ZM  ",L268="          "),0,IF(AND(A268="    ",N268="ZM  ",L268="          "),0,IF(AND(A268="ZSNC",N268="ZL  ",L268=1),0,IF(AND(A268="    ",N268="ZL  ",L268=2),0,1))))</f>
        <v>0</v>
      </c>
      <c r="AL268" s="9">
        <f>IF(AND(N268="ZM  ",J268+K268=0),0,IF(AND(N268="ZL  ",J268-K268=0),0,1))</f>
        <v>0</v>
      </c>
      <c r="AM268" s="10">
        <f>IF(AND(N268="ZM  ",J268+K268=0),0,IF(AND(A268="ZSNC",N268="ZL  ",J268&lt;=56,K268&lt;=56),0,IF(AND(A268="    ",N268="ZL  ",J268=150,K268=150),0,1)))</f>
        <v>0</v>
      </c>
      <c r="AN268" s="6">
        <f ca="1">IF(F268="S   ",0,(SUM(AI268:AM268)))</f>
        <v>0</v>
      </c>
      <c r="AP268" s="11">
        <f>IF(AND(N268="ZM  ",H268=0),0,IF(AND(A268="    ",N268="ZL  ",H268=0),0,IF(AND(A268="ZSNC",N268="ZL  ",H268=99.9),0,1)))</f>
        <v>0</v>
      </c>
      <c r="AQ268" s="12">
        <f>IF(AND(N268="ZM  ",L268="          "),0,IF(AND(A268="ZSNC",N268="ZL  ",L268=2),0,IF(AND(A268="    ",N268="ZL  ",L268=1),0,1)))</f>
        <v>1</v>
      </c>
      <c r="AR268" s="12">
        <f>IF(AND(N268="ZM  ",J268+K268=0),0,IF(AND(N268="ZL  ",J268-K268=0),0,1))</f>
        <v>0</v>
      </c>
      <c r="AS268" s="13">
        <f>IF(AND(N268="ZM  ",J268+K268=0),0,IF(AND(A268="ZSNC",N268="ZL  ",J268&lt;=56,K268&lt;=56),0,IF(AND(A268="    ",N268="ZL  ",J268=150,K268=150),0,1)))</f>
        <v>0</v>
      </c>
      <c r="AT268" s="6">
        <f>IF(F268="S   ",0,SUM(AP268:AS268))</f>
        <v>1</v>
      </c>
      <c r="AU268" s="7">
        <f t="shared" ca="1" si="49"/>
        <v>0</v>
      </c>
    </row>
    <row r="269" spans="1:47" x14ac:dyDescent="0.25">
      <c r="A269" s="15" t="s">
        <v>130</v>
      </c>
      <c r="B269" s="15">
        <v>5500018098</v>
      </c>
      <c r="C269" s="15">
        <v>120</v>
      </c>
      <c r="D269" s="17">
        <v>40721</v>
      </c>
      <c r="E269" s="17">
        <v>41144</v>
      </c>
      <c r="F269" s="18" t="s">
        <v>347</v>
      </c>
      <c r="G269" s="15" t="s">
        <v>322</v>
      </c>
      <c r="H269" s="15">
        <v>99.9</v>
      </c>
      <c r="I269" s="15">
        <v>2</v>
      </c>
      <c r="J269" s="15">
        <v>56</v>
      </c>
      <c r="K269" s="15">
        <v>56</v>
      </c>
      <c r="L269" s="15">
        <v>1</v>
      </c>
      <c r="M269" s="15">
        <v>2</v>
      </c>
      <c r="N269" s="15" t="s">
        <v>256</v>
      </c>
      <c r="O269" s="15">
        <v>12708</v>
      </c>
      <c r="P269" s="15" t="s">
        <v>27</v>
      </c>
      <c r="Q269" s="15" t="s">
        <v>27</v>
      </c>
      <c r="R269" s="17">
        <v>41144</v>
      </c>
      <c r="S269" s="15" t="s">
        <v>95</v>
      </c>
      <c r="T269" s="15" t="s">
        <v>207</v>
      </c>
      <c r="U269" s="15" t="s">
        <v>231</v>
      </c>
      <c r="V269" s="15">
        <v>172</v>
      </c>
      <c r="W269" s="15" t="s">
        <v>35</v>
      </c>
      <c r="X269" s="15">
        <v>171</v>
      </c>
      <c r="Y269" s="15" t="s">
        <v>35</v>
      </c>
      <c r="Z269" s="15">
        <v>30</v>
      </c>
      <c r="AA269" s="15" t="s">
        <v>35</v>
      </c>
      <c r="AB269" s="15">
        <v>30</v>
      </c>
      <c r="AC269" s="15" t="s">
        <v>35</v>
      </c>
      <c r="AD269" s="15">
        <f>IF(N269="ZM  ",V269-Z269,X269-Z269)</f>
        <v>141</v>
      </c>
      <c r="AE269" s="22">
        <f t="shared" ca="1" si="45"/>
        <v>0</v>
      </c>
      <c r="AF269" s="22">
        <f t="shared" ca="1" si="46"/>
        <v>0</v>
      </c>
      <c r="AG269" s="22">
        <f t="shared" ca="1" si="47"/>
        <v>13</v>
      </c>
      <c r="AH269" s="15" t="str">
        <f t="shared" ca="1" si="48"/>
        <v>ok</v>
      </c>
      <c r="AI269" s="8">
        <f ca="1">IF(AH269="ok",0,IF(AND(AH269="erreur clé ZSNC",A269="ZSNC"),0,1))</f>
        <v>0</v>
      </c>
      <c r="AJ269" s="9">
        <f>IF(AND(A269="ZSNC",N269="ZM  ",H269=0),0,IF(AND(A269="    ",N269="ZM  ",H269=0),0,IF(AND(A269="ZSNC",N269="ZL  ",H269=99.9),0,IF(AND(A269="    ",N269="ZL  ",H269=0),0,1))))</f>
        <v>0</v>
      </c>
      <c r="AK269" s="9">
        <f>IF(AND(A269="ZSNC",N269="ZM  ",L269="          "),0,IF(AND(A269="    ",N269="ZM  ",L269="          "),0,IF(AND(A269="ZSNC",N269="ZL  ",L269=1),0,IF(AND(A269="    ",N269="ZL  ",L269=2),0,1))))</f>
        <v>0</v>
      </c>
      <c r="AL269" s="9">
        <f>IF(AND(N269="ZM  ",J269+K269=0),0,IF(AND(N269="ZL  ",J269-K269=0),0,1))</f>
        <v>0</v>
      </c>
      <c r="AM269" s="10">
        <f>IF(AND(N269="ZM  ",J269+K269=0),0,IF(AND(A269="ZSNC",N269="ZL  ",J269&lt;=56,K269&lt;=56),0,IF(AND(A269="    ",N269="ZL  ",J269=150,K269=150),0,1)))</f>
        <v>0</v>
      </c>
      <c r="AN269" s="6">
        <f ca="1">IF(F269="S   ",0,(SUM(AI269:AM269)))</f>
        <v>0</v>
      </c>
      <c r="AP269" s="11">
        <f>IF(AND(N269="ZM  ",H269=0),0,IF(AND(A269="    ",N269="ZL  ",H269=0),0,IF(AND(A269="ZSNC",N269="ZL  ",H269=99.9),0,1)))</f>
        <v>0</v>
      </c>
      <c r="AQ269" s="12">
        <f>IF(AND(N269="ZM  ",L269="          "),0,IF(AND(A269="ZSNC",N269="ZL  ",L269=2),0,IF(AND(A269="    ",N269="ZL  ",L269=1),0,1)))</f>
        <v>1</v>
      </c>
      <c r="AR269" s="12">
        <f>IF(AND(N269="ZM  ",J269+K269=0),0,IF(AND(N269="ZL  ",J269-K269=0),0,1))</f>
        <v>0</v>
      </c>
      <c r="AS269" s="13">
        <f>IF(AND(N269="ZM  ",J269+K269=0),0,IF(AND(A269="ZSNC",N269="ZL  ",J269&lt;=56,K269&lt;=56),0,IF(AND(A269="    ",N269="ZL  ",J269=150,K269=150),0,1)))</f>
        <v>0</v>
      </c>
      <c r="AT269" s="6">
        <f>IF(F269="S   ",0,SUM(AP269:AS269))</f>
        <v>1</v>
      </c>
      <c r="AU269" s="7">
        <f t="shared" ca="1" si="49"/>
        <v>0</v>
      </c>
    </row>
  </sheetData>
  <autoFilter ref="A2:AU269"/>
  <mergeCells count="3">
    <mergeCell ref="AJ1:AM1"/>
    <mergeCell ref="AP1:AS1"/>
    <mergeCell ref="AE1:AG1"/>
  </mergeCells>
  <conditionalFormatting sqref="A3:A269">
    <cfRule type="expression" dxfId="4" priority="11">
      <formula>$AI3</formula>
    </cfRule>
  </conditionalFormatting>
  <conditionalFormatting sqref="H3:H269">
    <cfRule type="expression" dxfId="3" priority="9">
      <formula>OR(AND($AI3=0,$AJ3=1),AND($AI3=1,$AP3=1))</formula>
    </cfRule>
  </conditionalFormatting>
  <conditionalFormatting sqref="J3:J269 K4:K269">
    <cfRule type="expression" dxfId="2" priority="6">
      <formula>OR(AND($AI3=0,OR($AL3=1,$AM3=1)),AND($AI3=1,OR($AR3=1,$AS3=1)))</formula>
    </cfRule>
  </conditionalFormatting>
  <conditionalFormatting sqref="K3">
    <cfRule type="expression" dxfId="1" priority="4">
      <formula>OR(AND($AI3=0,OR($AL3=1,$AM3=1)),AND($AI3=1,OR($AR3=1,$AS3=1)))</formula>
    </cfRule>
  </conditionalFormatting>
  <conditionalFormatting sqref="L3:L269">
    <cfRule type="expression" dxfId="0" priority="2">
      <formula>OR(AND($AI3=0,$AK3=1),AND($AI3=1,$AQ3=1))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Base</vt:lpstr>
      <vt:lpstr>Base!ASCOT_LRH_PILOTAGE</vt:lpstr>
    </vt:vector>
  </TitlesOfParts>
  <Company>Alstom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KENOUCHE Malik -EXT</dc:creator>
  <cp:lastModifiedBy>KENOUCHE Malik -EXT</cp:lastModifiedBy>
  <dcterms:created xsi:type="dcterms:W3CDTF">2012-09-19T09:41:12Z</dcterms:created>
  <dcterms:modified xsi:type="dcterms:W3CDTF">2012-09-23T16:00:18Z</dcterms:modified>
</cp:coreProperties>
</file>