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bouchard\Dropbox\"/>
    </mc:Choice>
  </mc:AlternateContent>
  <bookViews>
    <workbookView xWindow="0" yWindow="0" windowWidth="28800" windowHeight="12435" activeTab="1"/>
  </bookViews>
  <sheets>
    <sheet name="Joueurs" sheetId="4" r:id="rId1"/>
    <sheet name="Trade17" sheetId="1" r:id="rId2"/>
    <sheet name="Draft17" sheetId="2" r:id="rId3"/>
    <sheet name="Choix17" sheetId="3" state="hidden" r:id="rId4"/>
  </sheets>
  <externalReferences>
    <externalReference r:id="rId5"/>
  </externalReferences>
  <definedNames>
    <definedName name="_xlnm._FilterDatabase" localSheetId="3" hidden="1">Choix17!$B$1:$J$145</definedName>
    <definedName name="_xlnm._FilterDatabase" localSheetId="2" hidden="1">Draft17!$A$2:$G$146</definedName>
    <definedName name="_xlnm._FilterDatabase" localSheetId="0" hidden="1">Joueurs!$A$3:$AP$891</definedName>
    <definedName name="_xlnm._FilterDatabase" localSheetId="1" hidden="1">Trade17!$D$2:$U$892</definedName>
    <definedName name="c_noms">Joueurs!$B:$B</definedName>
    <definedName name="Choice" localSheetId="3">Choix17!$P$2:$P$13</definedName>
    <definedName name="Choice3" localSheetId="3">Choix17!$P$2:$P$13</definedName>
    <definedName name="Choice4">Choix17!$P$2:$P$13</definedName>
    <definedName name="Choix2017">Choix17!$P$2:$P$13</definedName>
    <definedName name="d_noms">Joueurs!$B$4</definedName>
    <definedName name="_xlnm.Extract" localSheetId="2">Draft17!$K$125:$N$125</definedName>
    <definedName name="_xlnm.Print_Titles" localSheetId="2">Draft17!$2:$2</definedName>
    <definedName name="l_noms">OFFSET(d_noms,0,0,COUNTA(c_noms)-1,1)</definedName>
    <definedName name="Pooler" localSheetId="3">Choix17!$M$2:$M$14</definedName>
    <definedName name="Pooler">Choix17!$M$2:$M$14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4" i="4" l="1"/>
  <c r="AP4" i="4"/>
  <c r="AR891" i="4"/>
  <c r="AP891" i="4"/>
  <c r="AR890" i="4"/>
  <c r="AP890" i="4"/>
  <c r="AR889" i="4"/>
  <c r="AP889" i="4"/>
  <c r="AR888" i="4"/>
  <c r="AP888" i="4"/>
  <c r="AR887" i="4"/>
  <c r="AP887" i="4"/>
  <c r="AR886" i="4"/>
  <c r="AP886" i="4"/>
  <c r="AR885" i="4"/>
  <c r="AP885" i="4"/>
  <c r="AR884" i="4"/>
  <c r="AP884" i="4"/>
  <c r="AR883" i="4"/>
  <c r="AP883" i="4"/>
  <c r="AR882" i="4"/>
  <c r="AP882" i="4"/>
  <c r="AR881" i="4"/>
  <c r="AP881" i="4"/>
  <c r="AR880" i="4"/>
  <c r="AP880" i="4"/>
  <c r="AR879" i="4"/>
  <c r="AP879" i="4"/>
  <c r="AR878" i="4"/>
  <c r="AP878" i="4"/>
  <c r="AR877" i="4"/>
  <c r="AP877" i="4"/>
  <c r="AR876" i="4"/>
  <c r="AP876" i="4"/>
  <c r="AR875" i="4"/>
  <c r="AP875" i="4"/>
  <c r="AR874" i="4"/>
  <c r="AP874" i="4"/>
  <c r="AR873" i="4"/>
  <c r="AP873" i="4"/>
  <c r="AR872" i="4"/>
  <c r="AP872" i="4"/>
  <c r="AR871" i="4"/>
  <c r="AP871" i="4"/>
  <c r="AR870" i="4"/>
  <c r="AP870" i="4"/>
  <c r="AR869" i="4"/>
  <c r="AP869" i="4"/>
  <c r="AR868" i="4"/>
  <c r="AP868" i="4"/>
  <c r="AR867" i="4"/>
  <c r="AP867" i="4"/>
  <c r="AR866" i="4"/>
  <c r="AP866" i="4"/>
  <c r="AR865" i="4"/>
  <c r="AP865" i="4"/>
  <c r="AR864" i="4"/>
  <c r="AP864" i="4"/>
  <c r="AR863" i="4"/>
  <c r="AP863" i="4"/>
  <c r="AR862" i="4"/>
  <c r="AP862" i="4"/>
  <c r="AR861" i="4"/>
  <c r="AP861" i="4"/>
  <c r="AR860" i="4"/>
  <c r="AP860" i="4"/>
  <c r="AR859" i="4"/>
  <c r="AP859" i="4"/>
  <c r="AR858" i="4"/>
  <c r="AP858" i="4"/>
  <c r="AR857" i="4"/>
  <c r="AP857" i="4"/>
  <c r="AR856" i="4"/>
  <c r="AP856" i="4"/>
  <c r="AR855" i="4"/>
  <c r="AP855" i="4"/>
  <c r="AR854" i="4"/>
  <c r="AP854" i="4"/>
  <c r="AR853" i="4"/>
  <c r="AP853" i="4"/>
  <c r="AR852" i="4"/>
  <c r="AP852" i="4"/>
  <c r="AR851" i="4"/>
  <c r="AP851" i="4"/>
  <c r="AR850" i="4"/>
  <c r="AP850" i="4"/>
  <c r="AR849" i="4"/>
  <c r="AP849" i="4"/>
  <c r="AR848" i="4"/>
  <c r="AP848" i="4"/>
  <c r="AR847" i="4"/>
  <c r="AP847" i="4"/>
  <c r="AR846" i="4"/>
  <c r="AP846" i="4"/>
  <c r="AR845" i="4"/>
  <c r="AP845" i="4"/>
  <c r="AR844" i="4"/>
  <c r="AP844" i="4"/>
  <c r="AR843" i="4"/>
  <c r="AP843" i="4"/>
  <c r="AR842" i="4"/>
  <c r="AP842" i="4"/>
  <c r="AR841" i="4"/>
  <c r="AP841" i="4"/>
  <c r="AR840" i="4"/>
  <c r="AP840" i="4"/>
  <c r="AR839" i="4"/>
  <c r="AP839" i="4"/>
  <c r="AR838" i="4"/>
  <c r="AP838" i="4"/>
  <c r="AR837" i="4"/>
  <c r="AP837" i="4"/>
  <c r="AR836" i="4"/>
  <c r="AP836" i="4"/>
  <c r="AR835" i="4"/>
  <c r="AP835" i="4"/>
  <c r="AR834" i="4"/>
  <c r="AP834" i="4"/>
  <c r="AR833" i="4"/>
  <c r="AP833" i="4"/>
  <c r="AR832" i="4"/>
  <c r="AP832" i="4"/>
  <c r="AR831" i="4"/>
  <c r="AP831" i="4"/>
  <c r="AR830" i="4"/>
  <c r="AP830" i="4"/>
  <c r="AR829" i="4"/>
  <c r="AP829" i="4"/>
  <c r="AR828" i="4"/>
  <c r="AP828" i="4"/>
  <c r="AR827" i="4"/>
  <c r="AP827" i="4"/>
  <c r="AR826" i="4"/>
  <c r="AP826" i="4"/>
  <c r="AR825" i="4"/>
  <c r="AP825" i="4"/>
  <c r="AR824" i="4"/>
  <c r="AP824" i="4"/>
  <c r="AR823" i="4"/>
  <c r="AP823" i="4"/>
  <c r="AR822" i="4"/>
  <c r="AP822" i="4"/>
  <c r="AR821" i="4"/>
  <c r="AP821" i="4"/>
  <c r="AR820" i="4"/>
  <c r="AP820" i="4"/>
  <c r="AR819" i="4"/>
  <c r="AP819" i="4"/>
  <c r="AR818" i="4"/>
  <c r="AP818" i="4"/>
  <c r="AR817" i="4"/>
  <c r="AP817" i="4"/>
  <c r="AR816" i="4"/>
  <c r="AP816" i="4"/>
  <c r="AR815" i="4"/>
  <c r="AP815" i="4"/>
  <c r="AR814" i="4"/>
  <c r="AP814" i="4"/>
  <c r="AR813" i="4"/>
  <c r="AP813" i="4"/>
  <c r="AR812" i="4"/>
  <c r="AP812" i="4"/>
  <c r="AR811" i="4"/>
  <c r="AP811" i="4"/>
  <c r="AR810" i="4"/>
  <c r="AP810" i="4"/>
  <c r="AR809" i="4"/>
  <c r="AP809" i="4"/>
  <c r="AR808" i="4"/>
  <c r="AP808" i="4"/>
  <c r="AR807" i="4"/>
  <c r="AP807" i="4"/>
  <c r="AR806" i="4"/>
  <c r="AP806" i="4"/>
  <c r="AR805" i="4"/>
  <c r="AP805" i="4"/>
  <c r="AR804" i="4"/>
  <c r="AP804" i="4"/>
  <c r="AR803" i="4"/>
  <c r="AP803" i="4"/>
  <c r="AR802" i="4"/>
  <c r="AP802" i="4"/>
  <c r="AR801" i="4"/>
  <c r="AP801" i="4"/>
  <c r="AR800" i="4"/>
  <c r="AP800" i="4"/>
  <c r="AR799" i="4"/>
  <c r="AP799" i="4"/>
  <c r="AR798" i="4"/>
  <c r="AP798" i="4"/>
  <c r="AR797" i="4"/>
  <c r="AP797" i="4"/>
  <c r="AR796" i="4"/>
  <c r="AP796" i="4"/>
  <c r="AR795" i="4"/>
  <c r="AP795" i="4"/>
  <c r="AR794" i="4"/>
  <c r="AP794" i="4"/>
  <c r="AR793" i="4"/>
  <c r="AP793" i="4"/>
  <c r="AR792" i="4"/>
  <c r="AP792" i="4"/>
  <c r="AR791" i="4"/>
  <c r="AP791" i="4"/>
  <c r="AR790" i="4"/>
  <c r="AP790" i="4"/>
  <c r="AR789" i="4"/>
  <c r="AP789" i="4"/>
  <c r="AR788" i="4"/>
  <c r="AP788" i="4"/>
  <c r="AR787" i="4"/>
  <c r="AP787" i="4"/>
  <c r="AR786" i="4"/>
  <c r="AP786" i="4"/>
  <c r="AR785" i="4"/>
  <c r="AP785" i="4"/>
  <c r="AR784" i="4"/>
  <c r="AP784" i="4"/>
  <c r="AR783" i="4"/>
  <c r="AP783" i="4"/>
  <c r="AR782" i="4"/>
  <c r="AP782" i="4"/>
  <c r="AR781" i="4"/>
  <c r="AP781" i="4"/>
  <c r="AR780" i="4"/>
  <c r="AP780" i="4"/>
  <c r="AR779" i="4"/>
  <c r="AP779" i="4"/>
  <c r="AR778" i="4"/>
  <c r="AP778" i="4"/>
  <c r="AR777" i="4"/>
  <c r="AP777" i="4"/>
  <c r="AR776" i="4"/>
  <c r="AP776" i="4"/>
  <c r="AR775" i="4"/>
  <c r="AP775" i="4"/>
  <c r="AR774" i="4"/>
  <c r="AP774" i="4"/>
  <c r="AR773" i="4"/>
  <c r="AP773" i="4"/>
  <c r="AR772" i="4"/>
  <c r="AP772" i="4"/>
  <c r="AR771" i="4"/>
  <c r="AP771" i="4"/>
  <c r="AR770" i="4"/>
  <c r="AP770" i="4"/>
  <c r="AR769" i="4"/>
  <c r="AP769" i="4"/>
  <c r="AR768" i="4"/>
  <c r="AP768" i="4"/>
  <c r="AR767" i="4"/>
  <c r="AP767" i="4"/>
  <c r="AR766" i="4"/>
  <c r="AP766" i="4"/>
  <c r="AR765" i="4"/>
  <c r="AP765" i="4"/>
  <c r="AR764" i="4"/>
  <c r="AP764" i="4"/>
  <c r="AR763" i="4"/>
  <c r="AP763" i="4"/>
  <c r="AR762" i="4"/>
  <c r="AP762" i="4"/>
  <c r="AR761" i="4"/>
  <c r="AP761" i="4"/>
  <c r="AR760" i="4"/>
  <c r="AP760" i="4"/>
  <c r="AR759" i="4"/>
  <c r="AP759" i="4"/>
  <c r="AR758" i="4"/>
  <c r="AP758" i="4"/>
  <c r="AR757" i="4"/>
  <c r="AP757" i="4"/>
  <c r="AR756" i="4"/>
  <c r="AP756" i="4"/>
  <c r="AR755" i="4"/>
  <c r="AP755" i="4"/>
  <c r="AR754" i="4"/>
  <c r="AP754" i="4"/>
  <c r="AR753" i="4"/>
  <c r="AP753" i="4"/>
  <c r="AR752" i="4"/>
  <c r="AP752" i="4"/>
  <c r="AR751" i="4"/>
  <c r="AP751" i="4"/>
  <c r="AR750" i="4"/>
  <c r="AP750" i="4"/>
  <c r="AR749" i="4"/>
  <c r="AP749" i="4"/>
  <c r="AR748" i="4"/>
  <c r="AP748" i="4"/>
  <c r="AR747" i="4"/>
  <c r="AP747" i="4"/>
  <c r="AR746" i="4"/>
  <c r="AP746" i="4"/>
  <c r="AR745" i="4"/>
  <c r="AP745" i="4"/>
  <c r="AR744" i="4"/>
  <c r="AP744" i="4"/>
  <c r="AR743" i="4"/>
  <c r="AP743" i="4"/>
  <c r="AR742" i="4"/>
  <c r="AP742" i="4"/>
  <c r="AR741" i="4"/>
  <c r="AP741" i="4"/>
  <c r="AR740" i="4"/>
  <c r="AP740" i="4"/>
  <c r="AR739" i="4"/>
  <c r="AP739" i="4"/>
  <c r="AR738" i="4"/>
  <c r="AP738" i="4"/>
  <c r="AR737" i="4"/>
  <c r="AP737" i="4"/>
  <c r="AR736" i="4"/>
  <c r="AP736" i="4"/>
  <c r="AR735" i="4"/>
  <c r="AP735" i="4"/>
  <c r="AR734" i="4"/>
  <c r="AP734" i="4"/>
  <c r="AR733" i="4"/>
  <c r="AP733" i="4"/>
  <c r="AR732" i="4"/>
  <c r="AP732" i="4"/>
  <c r="AR731" i="4"/>
  <c r="AP731" i="4"/>
  <c r="AR730" i="4"/>
  <c r="AP730" i="4"/>
  <c r="AR729" i="4"/>
  <c r="AP729" i="4"/>
  <c r="AR728" i="4"/>
  <c r="AP728" i="4"/>
  <c r="AR727" i="4"/>
  <c r="AP727" i="4"/>
  <c r="AR726" i="4"/>
  <c r="AP726" i="4"/>
  <c r="AR725" i="4"/>
  <c r="AP725" i="4"/>
  <c r="AR724" i="4"/>
  <c r="AP724" i="4"/>
  <c r="AR723" i="4"/>
  <c r="AP723" i="4"/>
  <c r="AR722" i="4"/>
  <c r="AP722" i="4"/>
  <c r="AR721" i="4"/>
  <c r="AP721" i="4"/>
  <c r="AR720" i="4"/>
  <c r="AP720" i="4"/>
  <c r="AR719" i="4"/>
  <c r="AP719" i="4"/>
  <c r="AR718" i="4"/>
  <c r="AP718" i="4"/>
  <c r="AR717" i="4"/>
  <c r="AP717" i="4"/>
  <c r="AR716" i="4"/>
  <c r="AP716" i="4"/>
  <c r="AR715" i="4"/>
  <c r="AP715" i="4"/>
  <c r="AR714" i="4"/>
  <c r="AP714" i="4"/>
  <c r="AR713" i="4"/>
  <c r="AP713" i="4"/>
  <c r="AR712" i="4"/>
  <c r="AP712" i="4"/>
  <c r="AR711" i="4"/>
  <c r="AP711" i="4"/>
  <c r="AR710" i="4"/>
  <c r="AP710" i="4"/>
  <c r="AR709" i="4"/>
  <c r="AP709" i="4"/>
  <c r="AR708" i="4"/>
  <c r="AP708" i="4"/>
  <c r="AR707" i="4"/>
  <c r="AP707" i="4"/>
  <c r="AR706" i="4"/>
  <c r="AP706" i="4"/>
  <c r="AR705" i="4"/>
  <c r="AP705" i="4"/>
  <c r="AR704" i="4"/>
  <c r="AP704" i="4"/>
  <c r="AR703" i="4"/>
  <c r="AP703" i="4"/>
  <c r="AR702" i="4"/>
  <c r="AP702" i="4"/>
  <c r="AR701" i="4"/>
  <c r="AP701" i="4"/>
  <c r="AR700" i="4"/>
  <c r="AP700" i="4"/>
  <c r="AR699" i="4"/>
  <c r="AP699" i="4"/>
  <c r="AR698" i="4"/>
  <c r="AP698" i="4"/>
  <c r="AR697" i="4"/>
  <c r="AP697" i="4"/>
  <c r="AR696" i="4"/>
  <c r="AP696" i="4"/>
  <c r="AR695" i="4"/>
  <c r="AP695" i="4"/>
  <c r="AR694" i="4"/>
  <c r="AP694" i="4"/>
  <c r="AR693" i="4"/>
  <c r="AP693" i="4"/>
  <c r="AR692" i="4"/>
  <c r="AP692" i="4"/>
  <c r="AR691" i="4"/>
  <c r="AP691" i="4"/>
  <c r="AR690" i="4"/>
  <c r="AP690" i="4"/>
  <c r="AR689" i="4"/>
  <c r="AP689" i="4"/>
  <c r="AR688" i="4"/>
  <c r="AP688" i="4"/>
  <c r="AR687" i="4"/>
  <c r="AP687" i="4"/>
  <c r="AR686" i="4"/>
  <c r="AP686" i="4"/>
  <c r="AR685" i="4"/>
  <c r="AP685" i="4"/>
  <c r="AR684" i="4"/>
  <c r="AP684" i="4"/>
  <c r="AR683" i="4"/>
  <c r="AP683" i="4"/>
  <c r="AR682" i="4"/>
  <c r="AP682" i="4"/>
  <c r="AR681" i="4"/>
  <c r="AP681" i="4"/>
  <c r="AR680" i="4"/>
  <c r="AP680" i="4"/>
  <c r="AR679" i="4"/>
  <c r="AP679" i="4"/>
  <c r="AR678" i="4"/>
  <c r="AP678" i="4"/>
  <c r="AR677" i="4"/>
  <c r="AP677" i="4"/>
  <c r="AR676" i="4"/>
  <c r="AP676" i="4"/>
  <c r="AR675" i="4"/>
  <c r="AP675" i="4"/>
  <c r="AR674" i="4"/>
  <c r="AP674" i="4"/>
  <c r="AR673" i="4"/>
  <c r="AP673" i="4"/>
  <c r="AR672" i="4"/>
  <c r="AP672" i="4"/>
  <c r="AR671" i="4"/>
  <c r="AP671" i="4"/>
  <c r="AR670" i="4"/>
  <c r="AP670" i="4"/>
  <c r="AR669" i="4"/>
  <c r="AP669" i="4"/>
  <c r="AR668" i="4"/>
  <c r="AP668" i="4"/>
  <c r="AR667" i="4"/>
  <c r="AP667" i="4"/>
  <c r="AR666" i="4"/>
  <c r="AP666" i="4"/>
  <c r="AR665" i="4"/>
  <c r="AP665" i="4"/>
  <c r="AR664" i="4"/>
  <c r="AP664" i="4"/>
  <c r="AR663" i="4"/>
  <c r="AP663" i="4"/>
  <c r="AR662" i="4"/>
  <c r="AP662" i="4"/>
  <c r="AR661" i="4"/>
  <c r="AP661" i="4"/>
  <c r="AR660" i="4"/>
  <c r="AP660" i="4"/>
  <c r="AR659" i="4"/>
  <c r="AP659" i="4"/>
  <c r="AR658" i="4"/>
  <c r="AP658" i="4"/>
  <c r="AR657" i="4"/>
  <c r="AP657" i="4"/>
  <c r="AR656" i="4"/>
  <c r="AP656" i="4"/>
  <c r="AR655" i="4"/>
  <c r="AP655" i="4"/>
  <c r="AR654" i="4"/>
  <c r="AP654" i="4"/>
  <c r="AR653" i="4"/>
  <c r="AP653" i="4"/>
  <c r="AR652" i="4"/>
  <c r="AP652" i="4"/>
  <c r="AR651" i="4"/>
  <c r="AP651" i="4"/>
  <c r="AR650" i="4"/>
  <c r="AP650" i="4"/>
  <c r="AR649" i="4"/>
  <c r="AP649" i="4"/>
  <c r="AR648" i="4"/>
  <c r="AP648" i="4"/>
  <c r="AR647" i="4"/>
  <c r="AP647" i="4"/>
  <c r="AR646" i="4"/>
  <c r="AP646" i="4"/>
  <c r="AR645" i="4"/>
  <c r="AP645" i="4"/>
  <c r="AR644" i="4"/>
  <c r="AP644" i="4"/>
  <c r="AR643" i="4"/>
  <c r="AP643" i="4"/>
  <c r="AR642" i="4"/>
  <c r="AP642" i="4"/>
  <c r="AR641" i="4"/>
  <c r="AP641" i="4"/>
  <c r="AR640" i="4"/>
  <c r="AP640" i="4"/>
  <c r="AR639" i="4"/>
  <c r="AP639" i="4"/>
  <c r="AR638" i="4"/>
  <c r="AP638" i="4"/>
  <c r="AR637" i="4"/>
  <c r="AP637" i="4"/>
  <c r="AR636" i="4"/>
  <c r="AP636" i="4"/>
  <c r="AR635" i="4"/>
  <c r="AP635" i="4"/>
  <c r="AR634" i="4"/>
  <c r="AP634" i="4"/>
  <c r="AR633" i="4"/>
  <c r="AP633" i="4"/>
  <c r="AR632" i="4"/>
  <c r="AP632" i="4"/>
  <c r="AR631" i="4"/>
  <c r="AP631" i="4"/>
  <c r="AR630" i="4"/>
  <c r="AP630" i="4"/>
  <c r="AR629" i="4"/>
  <c r="AP629" i="4"/>
  <c r="AR628" i="4"/>
  <c r="AP628" i="4"/>
  <c r="AR627" i="4"/>
  <c r="AP627" i="4"/>
  <c r="AR626" i="4"/>
  <c r="AP626" i="4"/>
  <c r="AR625" i="4"/>
  <c r="AP625" i="4"/>
  <c r="AR624" i="4"/>
  <c r="AP624" i="4"/>
  <c r="AR623" i="4"/>
  <c r="AP623" i="4"/>
  <c r="AR622" i="4"/>
  <c r="AP622" i="4"/>
  <c r="AR621" i="4"/>
  <c r="AP621" i="4"/>
  <c r="AR620" i="4"/>
  <c r="AP620" i="4"/>
  <c r="AR619" i="4"/>
  <c r="AP619" i="4"/>
  <c r="AR618" i="4"/>
  <c r="AP618" i="4"/>
  <c r="AR617" i="4"/>
  <c r="AP617" i="4"/>
  <c r="AR616" i="4"/>
  <c r="AP616" i="4"/>
  <c r="AR615" i="4"/>
  <c r="AP615" i="4"/>
  <c r="AR614" i="4"/>
  <c r="AP614" i="4"/>
  <c r="AR613" i="4"/>
  <c r="AP613" i="4"/>
  <c r="AR612" i="4"/>
  <c r="AP612" i="4"/>
  <c r="AR611" i="4"/>
  <c r="AP611" i="4"/>
  <c r="AR610" i="4"/>
  <c r="AP610" i="4"/>
  <c r="AR609" i="4"/>
  <c r="AP609" i="4"/>
  <c r="AR608" i="4"/>
  <c r="AP608" i="4"/>
  <c r="AR607" i="4"/>
  <c r="AP607" i="4"/>
  <c r="AR606" i="4"/>
  <c r="AP606" i="4"/>
  <c r="AR605" i="4"/>
  <c r="AP605" i="4"/>
  <c r="AR604" i="4"/>
  <c r="AP604" i="4"/>
  <c r="AR603" i="4"/>
  <c r="AP603" i="4"/>
  <c r="AR602" i="4"/>
  <c r="AP602" i="4"/>
  <c r="AR601" i="4"/>
  <c r="AP601" i="4"/>
  <c r="AR600" i="4"/>
  <c r="AP600" i="4"/>
  <c r="AR599" i="4"/>
  <c r="AP599" i="4"/>
  <c r="AR598" i="4"/>
  <c r="AP598" i="4"/>
  <c r="AR597" i="4"/>
  <c r="AP597" i="4"/>
  <c r="AR596" i="4"/>
  <c r="AP596" i="4"/>
  <c r="AR595" i="4"/>
  <c r="AP595" i="4"/>
  <c r="AR594" i="4"/>
  <c r="AP594" i="4"/>
  <c r="AR593" i="4"/>
  <c r="AP593" i="4"/>
  <c r="AR592" i="4"/>
  <c r="AP592" i="4"/>
  <c r="AR591" i="4"/>
  <c r="AP591" i="4"/>
  <c r="AR590" i="4"/>
  <c r="AP590" i="4"/>
  <c r="AR589" i="4"/>
  <c r="AP589" i="4"/>
  <c r="AR588" i="4"/>
  <c r="AP588" i="4"/>
  <c r="AR587" i="4"/>
  <c r="AP587" i="4"/>
  <c r="AR586" i="4"/>
  <c r="AP586" i="4"/>
  <c r="AR585" i="4"/>
  <c r="AP585" i="4"/>
  <c r="AR584" i="4"/>
  <c r="AP584" i="4"/>
  <c r="AR583" i="4"/>
  <c r="AP583" i="4"/>
  <c r="AR582" i="4"/>
  <c r="AP582" i="4"/>
  <c r="AR581" i="4"/>
  <c r="AP581" i="4"/>
  <c r="AR580" i="4"/>
  <c r="AP580" i="4"/>
  <c r="AR579" i="4"/>
  <c r="AP579" i="4"/>
  <c r="AR578" i="4"/>
  <c r="AP578" i="4"/>
  <c r="AR577" i="4"/>
  <c r="AP577" i="4"/>
  <c r="AR576" i="4"/>
  <c r="AP576" i="4"/>
  <c r="AR575" i="4"/>
  <c r="AP575" i="4"/>
  <c r="AR574" i="4"/>
  <c r="AP574" i="4"/>
  <c r="AR573" i="4"/>
  <c r="AP573" i="4"/>
  <c r="AR572" i="4"/>
  <c r="AP572" i="4"/>
  <c r="AR571" i="4"/>
  <c r="AP571" i="4"/>
  <c r="AR570" i="4"/>
  <c r="AP570" i="4"/>
  <c r="AR569" i="4"/>
  <c r="AP569" i="4"/>
  <c r="AR568" i="4"/>
  <c r="AP568" i="4"/>
  <c r="AR567" i="4"/>
  <c r="AP567" i="4"/>
  <c r="AR566" i="4"/>
  <c r="AP566" i="4"/>
  <c r="AR565" i="4"/>
  <c r="AP565" i="4"/>
  <c r="AR564" i="4"/>
  <c r="AP564" i="4"/>
  <c r="AR563" i="4"/>
  <c r="AP563" i="4"/>
  <c r="AR562" i="4"/>
  <c r="AP562" i="4"/>
  <c r="AR561" i="4"/>
  <c r="AP561" i="4"/>
  <c r="AR560" i="4"/>
  <c r="AP560" i="4"/>
  <c r="AR559" i="4"/>
  <c r="AP559" i="4"/>
  <c r="AR558" i="4"/>
  <c r="AP558" i="4"/>
  <c r="AR557" i="4"/>
  <c r="AP557" i="4"/>
  <c r="AR556" i="4"/>
  <c r="AP556" i="4"/>
  <c r="AR555" i="4"/>
  <c r="AP555" i="4"/>
  <c r="AR554" i="4"/>
  <c r="AP554" i="4"/>
  <c r="AR553" i="4"/>
  <c r="AP553" i="4"/>
  <c r="AR552" i="4"/>
  <c r="AP552" i="4"/>
  <c r="AR551" i="4"/>
  <c r="AP551" i="4"/>
  <c r="AR550" i="4"/>
  <c r="AP550" i="4"/>
  <c r="AR549" i="4"/>
  <c r="AP549" i="4"/>
  <c r="AR548" i="4"/>
  <c r="AP548" i="4"/>
  <c r="AR547" i="4"/>
  <c r="AP547" i="4"/>
  <c r="AR546" i="4"/>
  <c r="AP546" i="4"/>
  <c r="AR545" i="4"/>
  <c r="AP545" i="4"/>
  <c r="AR544" i="4"/>
  <c r="AP544" i="4"/>
  <c r="AR543" i="4"/>
  <c r="AP543" i="4"/>
  <c r="AR542" i="4"/>
  <c r="AP542" i="4"/>
  <c r="AR541" i="4"/>
  <c r="AP541" i="4"/>
  <c r="AR540" i="4"/>
  <c r="AP540" i="4"/>
  <c r="AR539" i="4"/>
  <c r="AP539" i="4"/>
  <c r="AR538" i="4"/>
  <c r="AP538" i="4"/>
  <c r="AR537" i="4"/>
  <c r="AP537" i="4"/>
  <c r="AR536" i="4"/>
  <c r="AP536" i="4"/>
  <c r="AR535" i="4"/>
  <c r="AP535" i="4"/>
  <c r="AR534" i="4"/>
  <c r="AP534" i="4"/>
  <c r="AR533" i="4"/>
  <c r="AP533" i="4"/>
  <c r="AR532" i="4"/>
  <c r="AP532" i="4"/>
  <c r="AR531" i="4"/>
  <c r="AP531" i="4"/>
  <c r="AR530" i="4"/>
  <c r="AP530" i="4"/>
  <c r="AR529" i="4"/>
  <c r="AP529" i="4"/>
  <c r="AR528" i="4"/>
  <c r="AP528" i="4"/>
  <c r="AR527" i="4"/>
  <c r="AP527" i="4"/>
  <c r="AR526" i="4"/>
  <c r="AP526" i="4"/>
  <c r="AR525" i="4"/>
  <c r="AP525" i="4"/>
  <c r="AR524" i="4"/>
  <c r="AP524" i="4"/>
  <c r="AR523" i="4"/>
  <c r="AP523" i="4"/>
  <c r="AR522" i="4"/>
  <c r="AP522" i="4"/>
  <c r="AR521" i="4"/>
  <c r="AP521" i="4"/>
  <c r="AR520" i="4"/>
  <c r="AP520" i="4"/>
  <c r="AR519" i="4"/>
  <c r="AP519" i="4"/>
  <c r="AR518" i="4"/>
  <c r="AP518" i="4"/>
  <c r="AR517" i="4"/>
  <c r="AP517" i="4"/>
  <c r="AR516" i="4"/>
  <c r="AP516" i="4"/>
  <c r="AR515" i="4"/>
  <c r="AP515" i="4"/>
  <c r="AR514" i="4"/>
  <c r="AP514" i="4"/>
  <c r="AR513" i="4"/>
  <c r="AP513" i="4"/>
  <c r="AR512" i="4"/>
  <c r="AP512" i="4"/>
  <c r="AR511" i="4"/>
  <c r="AP511" i="4"/>
  <c r="AR510" i="4"/>
  <c r="AP510" i="4"/>
  <c r="AR509" i="4"/>
  <c r="AP509" i="4"/>
  <c r="AR508" i="4"/>
  <c r="AP508" i="4"/>
  <c r="AR507" i="4"/>
  <c r="AP507" i="4"/>
  <c r="AR506" i="4"/>
  <c r="AP506" i="4"/>
  <c r="AR505" i="4"/>
  <c r="AP505" i="4"/>
  <c r="AR504" i="4"/>
  <c r="AP504" i="4"/>
  <c r="AR503" i="4"/>
  <c r="AP503" i="4"/>
  <c r="AR502" i="4"/>
  <c r="AP502" i="4"/>
  <c r="AR501" i="4"/>
  <c r="AP501" i="4"/>
  <c r="AR500" i="4"/>
  <c r="AP500" i="4"/>
  <c r="AR499" i="4"/>
  <c r="AP499" i="4"/>
  <c r="AR498" i="4"/>
  <c r="AP498" i="4"/>
  <c r="AR497" i="4"/>
  <c r="AP497" i="4"/>
  <c r="AR496" i="4"/>
  <c r="AP496" i="4"/>
  <c r="AR495" i="4"/>
  <c r="AP495" i="4"/>
  <c r="AR494" i="4"/>
  <c r="AP494" i="4"/>
  <c r="AR493" i="4"/>
  <c r="AP493" i="4"/>
  <c r="AR492" i="4"/>
  <c r="AP492" i="4"/>
  <c r="AR491" i="4"/>
  <c r="AP491" i="4"/>
  <c r="AR490" i="4"/>
  <c r="AP490" i="4"/>
  <c r="AR489" i="4"/>
  <c r="AP489" i="4"/>
  <c r="AR488" i="4"/>
  <c r="AP488" i="4"/>
  <c r="AR487" i="4"/>
  <c r="AP487" i="4"/>
  <c r="AR486" i="4"/>
  <c r="AP486" i="4"/>
  <c r="AR485" i="4"/>
  <c r="AP485" i="4"/>
  <c r="AR484" i="4"/>
  <c r="AP484" i="4"/>
  <c r="AR483" i="4"/>
  <c r="AP483" i="4"/>
  <c r="AR482" i="4"/>
  <c r="AP482" i="4"/>
  <c r="AR481" i="4"/>
  <c r="AP481" i="4"/>
  <c r="AR480" i="4"/>
  <c r="AP480" i="4"/>
  <c r="AR479" i="4"/>
  <c r="AP479" i="4"/>
  <c r="AR478" i="4"/>
  <c r="AP478" i="4"/>
  <c r="AR477" i="4"/>
  <c r="AP477" i="4"/>
  <c r="AR476" i="4"/>
  <c r="AP476" i="4"/>
  <c r="AR475" i="4"/>
  <c r="AP475" i="4"/>
  <c r="AR474" i="4"/>
  <c r="AP474" i="4"/>
  <c r="AR473" i="4"/>
  <c r="AP473" i="4"/>
  <c r="AR472" i="4"/>
  <c r="AP472" i="4"/>
  <c r="AR471" i="4"/>
  <c r="AP471" i="4"/>
  <c r="AR470" i="4"/>
  <c r="AP470" i="4"/>
  <c r="AR469" i="4"/>
  <c r="AP469" i="4"/>
  <c r="AR468" i="4"/>
  <c r="AP468" i="4"/>
  <c r="AR467" i="4"/>
  <c r="AP467" i="4"/>
  <c r="AR466" i="4"/>
  <c r="AP466" i="4"/>
  <c r="AR465" i="4"/>
  <c r="AP465" i="4"/>
  <c r="AR464" i="4"/>
  <c r="AP464" i="4"/>
  <c r="AR463" i="4"/>
  <c r="AP463" i="4"/>
  <c r="AR462" i="4"/>
  <c r="AP462" i="4"/>
  <c r="AR461" i="4"/>
  <c r="AP461" i="4"/>
  <c r="AR460" i="4"/>
  <c r="AP460" i="4"/>
  <c r="AR459" i="4"/>
  <c r="AP459" i="4"/>
  <c r="AR458" i="4"/>
  <c r="AP458" i="4"/>
  <c r="AR457" i="4"/>
  <c r="AP457" i="4"/>
  <c r="AR456" i="4"/>
  <c r="AP456" i="4"/>
  <c r="AR455" i="4"/>
  <c r="AP455" i="4"/>
  <c r="AR454" i="4"/>
  <c r="AP454" i="4"/>
  <c r="AR453" i="4"/>
  <c r="AP453" i="4"/>
  <c r="AR452" i="4"/>
  <c r="AP452" i="4"/>
  <c r="AR451" i="4"/>
  <c r="AP451" i="4"/>
  <c r="AR450" i="4"/>
  <c r="AP450" i="4"/>
  <c r="AR449" i="4"/>
  <c r="AP449" i="4"/>
  <c r="AR448" i="4"/>
  <c r="AP448" i="4"/>
  <c r="AR447" i="4"/>
  <c r="AP447" i="4"/>
  <c r="AR446" i="4"/>
  <c r="AP446" i="4"/>
  <c r="AR445" i="4"/>
  <c r="AP445" i="4"/>
  <c r="AR444" i="4"/>
  <c r="AP444" i="4"/>
  <c r="AR443" i="4"/>
  <c r="AP443" i="4"/>
  <c r="AR442" i="4"/>
  <c r="AP442" i="4"/>
  <c r="AR441" i="4"/>
  <c r="AP441" i="4"/>
  <c r="AR440" i="4"/>
  <c r="AP440" i="4"/>
  <c r="AR439" i="4"/>
  <c r="AP439" i="4"/>
  <c r="AR438" i="4"/>
  <c r="AP438" i="4"/>
  <c r="AR437" i="4"/>
  <c r="AP437" i="4"/>
  <c r="AR436" i="4"/>
  <c r="AP436" i="4"/>
  <c r="AR435" i="4"/>
  <c r="AP435" i="4"/>
  <c r="AR434" i="4"/>
  <c r="AP434" i="4"/>
  <c r="AR433" i="4"/>
  <c r="AP433" i="4"/>
  <c r="AR432" i="4"/>
  <c r="AP432" i="4"/>
  <c r="AR431" i="4"/>
  <c r="AP431" i="4"/>
  <c r="AR430" i="4"/>
  <c r="AP430" i="4"/>
  <c r="AR429" i="4"/>
  <c r="AP429" i="4"/>
  <c r="AR428" i="4"/>
  <c r="AP428" i="4"/>
  <c r="AR427" i="4"/>
  <c r="AP427" i="4"/>
  <c r="AR426" i="4"/>
  <c r="AP426" i="4"/>
  <c r="AR425" i="4"/>
  <c r="AP425" i="4"/>
  <c r="AR424" i="4"/>
  <c r="AP424" i="4"/>
  <c r="AR423" i="4"/>
  <c r="AP423" i="4"/>
  <c r="AR422" i="4"/>
  <c r="AP422" i="4"/>
  <c r="AR421" i="4"/>
  <c r="AP421" i="4"/>
  <c r="AR420" i="4"/>
  <c r="AP420" i="4"/>
  <c r="AR419" i="4"/>
  <c r="AP419" i="4"/>
  <c r="AR418" i="4"/>
  <c r="AP418" i="4"/>
  <c r="AR417" i="4"/>
  <c r="AP417" i="4"/>
  <c r="AR416" i="4"/>
  <c r="AP416" i="4"/>
  <c r="AR415" i="4"/>
  <c r="AP415" i="4"/>
  <c r="AR414" i="4"/>
  <c r="AP414" i="4"/>
  <c r="AR413" i="4"/>
  <c r="AP413" i="4"/>
  <c r="AR412" i="4"/>
  <c r="AP412" i="4"/>
  <c r="AR411" i="4"/>
  <c r="AP411" i="4"/>
  <c r="AR410" i="4"/>
  <c r="AP410" i="4"/>
  <c r="AR409" i="4"/>
  <c r="AP409" i="4"/>
  <c r="AR408" i="4"/>
  <c r="AP408" i="4"/>
  <c r="AR407" i="4"/>
  <c r="AP407" i="4"/>
  <c r="AR406" i="4"/>
  <c r="AP406" i="4"/>
  <c r="AR405" i="4"/>
  <c r="AP405" i="4"/>
  <c r="AR404" i="4"/>
  <c r="AP404" i="4"/>
  <c r="AR403" i="4"/>
  <c r="AP403" i="4"/>
  <c r="AR402" i="4"/>
  <c r="AP402" i="4"/>
  <c r="AR401" i="4"/>
  <c r="AP401" i="4"/>
  <c r="AR400" i="4"/>
  <c r="AP400" i="4"/>
  <c r="AR399" i="4"/>
  <c r="AP399" i="4"/>
  <c r="AR398" i="4"/>
  <c r="AP398" i="4"/>
  <c r="AR397" i="4"/>
  <c r="AP397" i="4"/>
  <c r="AR396" i="4"/>
  <c r="AP396" i="4"/>
  <c r="AR395" i="4"/>
  <c r="AP395" i="4"/>
  <c r="AR394" i="4"/>
  <c r="AP394" i="4"/>
  <c r="AR393" i="4"/>
  <c r="AP393" i="4"/>
  <c r="AR392" i="4"/>
  <c r="AP392" i="4"/>
  <c r="AR391" i="4"/>
  <c r="AP391" i="4"/>
  <c r="AR390" i="4"/>
  <c r="AP390" i="4"/>
  <c r="AR389" i="4"/>
  <c r="AP389" i="4"/>
  <c r="AR388" i="4"/>
  <c r="AP388" i="4"/>
  <c r="AR387" i="4"/>
  <c r="AP387" i="4"/>
  <c r="AR386" i="4"/>
  <c r="AP386" i="4"/>
  <c r="AR385" i="4"/>
  <c r="AP385" i="4"/>
  <c r="AR384" i="4"/>
  <c r="AP384" i="4"/>
  <c r="AR383" i="4"/>
  <c r="AP383" i="4"/>
  <c r="AR382" i="4"/>
  <c r="AP382" i="4"/>
  <c r="AR381" i="4"/>
  <c r="AP381" i="4"/>
  <c r="AR380" i="4"/>
  <c r="AP380" i="4"/>
  <c r="AR379" i="4"/>
  <c r="AP379" i="4"/>
  <c r="AR378" i="4"/>
  <c r="AP378" i="4"/>
  <c r="AR377" i="4"/>
  <c r="AP377" i="4"/>
  <c r="AR376" i="4"/>
  <c r="AP376" i="4"/>
  <c r="AR375" i="4"/>
  <c r="AP375" i="4"/>
  <c r="AR374" i="4"/>
  <c r="AP374" i="4"/>
  <c r="AR373" i="4"/>
  <c r="AP373" i="4"/>
  <c r="AR372" i="4"/>
  <c r="AP372" i="4"/>
  <c r="AR371" i="4"/>
  <c r="AP371" i="4"/>
  <c r="AR370" i="4"/>
  <c r="AP370" i="4"/>
  <c r="AR369" i="4"/>
  <c r="AP369" i="4"/>
  <c r="AR368" i="4"/>
  <c r="AP368" i="4"/>
  <c r="AR367" i="4"/>
  <c r="AP367" i="4"/>
  <c r="AR366" i="4"/>
  <c r="AP366" i="4"/>
  <c r="AR365" i="4"/>
  <c r="AP365" i="4"/>
  <c r="AR364" i="4"/>
  <c r="AP364" i="4"/>
  <c r="AR363" i="4"/>
  <c r="AP363" i="4"/>
  <c r="AR362" i="4"/>
  <c r="AP362" i="4"/>
  <c r="AR361" i="4"/>
  <c r="AP361" i="4"/>
  <c r="AR360" i="4"/>
  <c r="AP360" i="4"/>
  <c r="AR359" i="4"/>
  <c r="AP359" i="4"/>
  <c r="AR358" i="4"/>
  <c r="AP358" i="4"/>
  <c r="AR357" i="4"/>
  <c r="AP357" i="4"/>
  <c r="AR356" i="4"/>
  <c r="AP356" i="4"/>
  <c r="AR355" i="4"/>
  <c r="AP355" i="4"/>
  <c r="AR354" i="4"/>
  <c r="AP354" i="4"/>
  <c r="AR353" i="4"/>
  <c r="AP353" i="4"/>
  <c r="AR352" i="4"/>
  <c r="AP352" i="4"/>
  <c r="AR351" i="4"/>
  <c r="AP351" i="4"/>
  <c r="AR350" i="4"/>
  <c r="AP350" i="4"/>
  <c r="AR349" i="4"/>
  <c r="AP349" i="4"/>
  <c r="AR348" i="4"/>
  <c r="AP348" i="4"/>
  <c r="AR347" i="4"/>
  <c r="AP347" i="4"/>
  <c r="AR346" i="4"/>
  <c r="AP346" i="4"/>
  <c r="AR345" i="4"/>
  <c r="AP345" i="4"/>
  <c r="AR344" i="4"/>
  <c r="AP344" i="4"/>
  <c r="AR343" i="4"/>
  <c r="AP343" i="4"/>
  <c r="AR342" i="4"/>
  <c r="AP342" i="4"/>
  <c r="AR341" i="4"/>
  <c r="AP341" i="4"/>
  <c r="AR340" i="4"/>
  <c r="AP340" i="4"/>
  <c r="AR339" i="4"/>
  <c r="AP339" i="4"/>
  <c r="AR338" i="4"/>
  <c r="AP338" i="4"/>
  <c r="AR337" i="4"/>
  <c r="AP337" i="4"/>
  <c r="AR336" i="4"/>
  <c r="AP336" i="4"/>
  <c r="AR335" i="4"/>
  <c r="AP335" i="4"/>
  <c r="AR334" i="4"/>
  <c r="AP334" i="4"/>
  <c r="AR333" i="4"/>
  <c r="AP333" i="4"/>
  <c r="AR332" i="4"/>
  <c r="AP332" i="4"/>
  <c r="AR331" i="4"/>
  <c r="AP331" i="4"/>
  <c r="AR330" i="4"/>
  <c r="AP330" i="4"/>
  <c r="AR329" i="4"/>
  <c r="AP329" i="4"/>
  <c r="AR328" i="4"/>
  <c r="AP328" i="4"/>
  <c r="AR327" i="4"/>
  <c r="AP327" i="4"/>
  <c r="AR326" i="4"/>
  <c r="AP326" i="4"/>
  <c r="AR325" i="4"/>
  <c r="AP325" i="4"/>
  <c r="AR324" i="4"/>
  <c r="AP324" i="4"/>
  <c r="AR323" i="4"/>
  <c r="AP323" i="4"/>
  <c r="AR322" i="4"/>
  <c r="AP322" i="4"/>
  <c r="AR321" i="4"/>
  <c r="AP321" i="4"/>
  <c r="AR320" i="4"/>
  <c r="AP320" i="4"/>
  <c r="AR319" i="4"/>
  <c r="AP319" i="4"/>
  <c r="AR318" i="4"/>
  <c r="AP318" i="4"/>
  <c r="AR317" i="4"/>
  <c r="AP317" i="4"/>
  <c r="AR316" i="4"/>
  <c r="AP316" i="4"/>
  <c r="AR315" i="4"/>
  <c r="AP315" i="4"/>
  <c r="AR314" i="4"/>
  <c r="AP314" i="4"/>
  <c r="AR313" i="4"/>
  <c r="AP313" i="4"/>
  <c r="AR312" i="4"/>
  <c r="AP312" i="4"/>
  <c r="AR311" i="4"/>
  <c r="AP311" i="4"/>
  <c r="AR310" i="4"/>
  <c r="AP310" i="4"/>
  <c r="AR309" i="4"/>
  <c r="AP309" i="4"/>
  <c r="AR308" i="4"/>
  <c r="AP308" i="4"/>
  <c r="AR307" i="4"/>
  <c r="AP307" i="4"/>
  <c r="AR306" i="4"/>
  <c r="AP306" i="4"/>
  <c r="AR305" i="4"/>
  <c r="AP305" i="4"/>
  <c r="AR304" i="4"/>
  <c r="AP304" i="4"/>
  <c r="AR303" i="4"/>
  <c r="AP303" i="4"/>
  <c r="AR302" i="4"/>
  <c r="AP302" i="4"/>
  <c r="AR301" i="4"/>
  <c r="AP301" i="4"/>
  <c r="AR300" i="4"/>
  <c r="AP300" i="4"/>
  <c r="AR299" i="4"/>
  <c r="AP299" i="4"/>
  <c r="AR298" i="4"/>
  <c r="AP298" i="4"/>
  <c r="AR297" i="4"/>
  <c r="AP297" i="4"/>
  <c r="AR296" i="4"/>
  <c r="AP296" i="4"/>
  <c r="AR295" i="4"/>
  <c r="AP295" i="4"/>
  <c r="AR294" i="4"/>
  <c r="AP294" i="4"/>
  <c r="AR293" i="4"/>
  <c r="AP293" i="4"/>
  <c r="AR292" i="4"/>
  <c r="AP292" i="4"/>
  <c r="AR291" i="4"/>
  <c r="AP291" i="4"/>
  <c r="AR290" i="4"/>
  <c r="AP290" i="4"/>
  <c r="AR289" i="4"/>
  <c r="AP289" i="4"/>
  <c r="AR288" i="4"/>
  <c r="AP288" i="4"/>
  <c r="AR287" i="4"/>
  <c r="AP287" i="4"/>
  <c r="AR286" i="4"/>
  <c r="AP286" i="4"/>
  <c r="AR285" i="4"/>
  <c r="AP285" i="4"/>
  <c r="AR284" i="4"/>
  <c r="AP284" i="4"/>
  <c r="AR283" i="4"/>
  <c r="AP283" i="4"/>
  <c r="AR282" i="4"/>
  <c r="AP282" i="4"/>
  <c r="AR281" i="4"/>
  <c r="AP281" i="4"/>
  <c r="AR280" i="4"/>
  <c r="AP280" i="4"/>
  <c r="AR279" i="4"/>
  <c r="AP279" i="4"/>
  <c r="AR278" i="4"/>
  <c r="AP278" i="4"/>
  <c r="AR277" i="4"/>
  <c r="AP277" i="4"/>
  <c r="AR276" i="4"/>
  <c r="AP276" i="4"/>
  <c r="AR275" i="4"/>
  <c r="AP275" i="4"/>
  <c r="AR274" i="4"/>
  <c r="AP274" i="4"/>
  <c r="AR273" i="4"/>
  <c r="AP273" i="4"/>
  <c r="AR272" i="4"/>
  <c r="AP272" i="4"/>
  <c r="AR271" i="4"/>
  <c r="AP271" i="4"/>
  <c r="AR270" i="4"/>
  <c r="AP270" i="4"/>
  <c r="AR269" i="4"/>
  <c r="AP269" i="4"/>
  <c r="AR268" i="4"/>
  <c r="AP268" i="4"/>
  <c r="AR267" i="4"/>
  <c r="AP267" i="4"/>
  <c r="AR266" i="4"/>
  <c r="AP266" i="4"/>
  <c r="AR265" i="4"/>
  <c r="AP265" i="4"/>
  <c r="AR264" i="4"/>
  <c r="AP264" i="4"/>
  <c r="AR263" i="4"/>
  <c r="AP263" i="4"/>
  <c r="AR262" i="4"/>
  <c r="AP262" i="4"/>
  <c r="AR261" i="4"/>
  <c r="AP261" i="4"/>
  <c r="AR260" i="4"/>
  <c r="AP260" i="4"/>
  <c r="AR259" i="4"/>
  <c r="AP259" i="4"/>
  <c r="AR258" i="4"/>
  <c r="AP258" i="4"/>
  <c r="AR257" i="4"/>
  <c r="AP257" i="4"/>
  <c r="AR256" i="4"/>
  <c r="AP256" i="4"/>
  <c r="AR255" i="4"/>
  <c r="AP255" i="4"/>
  <c r="AR254" i="4"/>
  <c r="AP254" i="4"/>
  <c r="AR253" i="4"/>
  <c r="AP253" i="4"/>
  <c r="AR252" i="4"/>
  <c r="AP252" i="4"/>
  <c r="AR251" i="4"/>
  <c r="AP251" i="4"/>
  <c r="AR250" i="4"/>
  <c r="AP250" i="4"/>
  <c r="AR249" i="4"/>
  <c r="AP249" i="4"/>
  <c r="AR248" i="4"/>
  <c r="AP248" i="4"/>
  <c r="AR247" i="4"/>
  <c r="AP247" i="4"/>
  <c r="AR246" i="4"/>
  <c r="AP246" i="4"/>
  <c r="AR245" i="4"/>
  <c r="AP245" i="4"/>
  <c r="AR244" i="4"/>
  <c r="AP244" i="4"/>
  <c r="AR243" i="4"/>
  <c r="AP243" i="4"/>
  <c r="AR242" i="4"/>
  <c r="AP242" i="4"/>
  <c r="AR241" i="4"/>
  <c r="AP241" i="4"/>
  <c r="AR240" i="4"/>
  <c r="AP240" i="4"/>
  <c r="AR239" i="4"/>
  <c r="AP239" i="4"/>
  <c r="AR238" i="4"/>
  <c r="AP238" i="4"/>
  <c r="AR237" i="4"/>
  <c r="AP237" i="4"/>
  <c r="AR236" i="4"/>
  <c r="AP236" i="4"/>
  <c r="AR235" i="4"/>
  <c r="AP235" i="4"/>
  <c r="AR234" i="4"/>
  <c r="AP234" i="4"/>
  <c r="AR233" i="4"/>
  <c r="AP233" i="4"/>
  <c r="AR232" i="4"/>
  <c r="AP232" i="4"/>
  <c r="AR231" i="4"/>
  <c r="AP231" i="4"/>
  <c r="AR230" i="4"/>
  <c r="AP230" i="4"/>
  <c r="AR229" i="4"/>
  <c r="AP229" i="4"/>
  <c r="AR228" i="4"/>
  <c r="AP228" i="4"/>
  <c r="AR227" i="4"/>
  <c r="AP227" i="4"/>
  <c r="AR226" i="4"/>
  <c r="AP226" i="4"/>
  <c r="AR225" i="4"/>
  <c r="AP225" i="4"/>
  <c r="AR224" i="4"/>
  <c r="AP224" i="4"/>
  <c r="AR223" i="4"/>
  <c r="AP223" i="4"/>
  <c r="AR222" i="4"/>
  <c r="AP222" i="4"/>
  <c r="AR221" i="4"/>
  <c r="AP221" i="4"/>
  <c r="AR220" i="4"/>
  <c r="AP220" i="4"/>
  <c r="AR219" i="4"/>
  <c r="AP219" i="4"/>
  <c r="AR218" i="4"/>
  <c r="AP218" i="4"/>
  <c r="AR217" i="4"/>
  <c r="AP217" i="4"/>
  <c r="AR216" i="4"/>
  <c r="AP216" i="4"/>
  <c r="AR215" i="4"/>
  <c r="AP215" i="4"/>
  <c r="AR214" i="4"/>
  <c r="AP214" i="4"/>
  <c r="AR213" i="4"/>
  <c r="AP213" i="4"/>
  <c r="AR212" i="4"/>
  <c r="AP212" i="4"/>
  <c r="AR211" i="4"/>
  <c r="AP211" i="4"/>
  <c r="AR210" i="4"/>
  <c r="AP210" i="4"/>
  <c r="AR209" i="4"/>
  <c r="AP209" i="4"/>
  <c r="AR208" i="4"/>
  <c r="AP208" i="4"/>
  <c r="AR207" i="4"/>
  <c r="AP207" i="4"/>
  <c r="AR206" i="4"/>
  <c r="AP206" i="4"/>
  <c r="AR205" i="4"/>
  <c r="AP205" i="4"/>
  <c r="AR204" i="4"/>
  <c r="AP204" i="4"/>
  <c r="AR203" i="4"/>
  <c r="AP203" i="4"/>
  <c r="AR202" i="4"/>
  <c r="AP202" i="4"/>
  <c r="AR201" i="4"/>
  <c r="AP201" i="4"/>
  <c r="AR200" i="4"/>
  <c r="AP200" i="4"/>
  <c r="AR199" i="4"/>
  <c r="AP199" i="4"/>
  <c r="AR198" i="4"/>
  <c r="AP198" i="4"/>
  <c r="AR197" i="4"/>
  <c r="AP197" i="4"/>
  <c r="AR196" i="4"/>
  <c r="AP196" i="4"/>
  <c r="AR195" i="4"/>
  <c r="AP195" i="4"/>
  <c r="AR194" i="4"/>
  <c r="AP194" i="4"/>
  <c r="AR193" i="4"/>
  <c r="AP193" i="4"/>
  <c r="AR192" i="4"/>
  <c r="AP192" i="4"/>
  <c r="AR191" i="4"/>
  <c r="AP191" i="4"/>
  <c r="AR190" i="4"/>
  <c r="AP190" i="4"/>
  <c r="AR189" i="4"/>
  <c r="AP189" i="4"/>
  <c r="AR188" i="4"/>
  <c r="AP188" i="4"/>
  <c r="AR187" i="4"/>
  <c r="AP187" i="4"/>
  <c r="AR186" i="4"/>
  <c r="AP186" i="4"/>
  <c r="AR185" i="4"/>
  <c r="AP185" i="4"/>
  <c r="AR184" i="4"/>
  <c r="AP184" i="4"/>
  <c r="AR183" i="4"/>
  <c r="AP183" i="4"/>
  <c r="AR182" i="4"/>
  <c r="AP182" i="4"/>
  <c r="AR181" i="4"/>
  <c r="AP181" i="4"/>
  <c r="AR180" i="4"/>
  <c r="AP180" i="4"/>
  <c r="AR179" i="4"/>
  <c r="AP179" i="4"/>
  <c r="AR178" i="4"/>
  <c r="AP178" i="4"/>
  <c r="AR177" i="4"/>
  <c r="AP177" i="4"/>
  <c r="AR176" i="4"/>
  <c r="AP176" i="4"/>
  <c r="AR175" i="4"/>
  <c r="AP175" i="4"/>
  <c r="AR174" i="4"/>
  <c r="AP174" i="4"/>
  <c r="AR173" i="4"/>
  <c r="AP173" i="4"/>
  <c r="AR172" i="4"/>
  <c r="AP172" i="4"/>
  <c r="AR171" i="4"/>
  <c r="AP171" i="4"/>
  <c r="AR170" i="4"/>
  <c r="AP170" i="4"/>
  <c r="AR169" i="4"/>
  <c r="AP169" i="4"/>
  <c r="AR168" i="4"/>
  <c r="AP168" i="4"/>
  <c r="AR167" i="4"/>
  <c r="AP167" i="4"/>
  <c r="AR166" i="4"/>
  <c r="AP166" i="4"/>
  <c r="AR165" i="4"/>
  <c r="AP165" i="4"/>
  <c r="AR164" i="4"/>
  <c r="AP164" i="4"/>
  <c r="AR163" i="4"/>
  <c r="AP163" i="4"/>
  <c r="AR162" i="4"/>
  <c r="AP162" i="4"/>
  <c r="AR161" i="4"/>
  <c r="AP161" i="4"/>
  <c r="AR160" i="4"/>
  <c r="AP160" i="4"/>
  <c r="AR159" i="4"/>
  <c r="AP159" i="4"/>
  <c r="AR158" i="4"/>
  <c r="AP158" i="4"/>
  <c r="AR157" i="4"/>
  <c r="AP157" i="4"/>
  <c r="AR156" i="4"/>
  <c r="AP156" i="4"/>
  <c r="AR155" i="4"/>
  <c r="AP155" i="4"/>
  <c r="AR154" i="4"/>
  <c r="AP154" i="4"/>
  <c r="AR153" i="4"/>
  <c r="AP153" i="4"/>
  <c r="AR152" i="4"/>
  <c r="AP152" i="4"/>
  <c r="AR151" i="4"/>
  <c r="AP151" i="4"/>
  <c r="AR150" i="4"/>
  <c r="AP150" i="4"/>
  <c r="AR149" i="4"/>
  <c r="AP149" i="4"/>
  <c r="AR148" i="4"/>
  <c r="AP148" i="4"/>
  <c r="AR147" i="4"/>
  <c r="AP147" i="4"/>
  <c r="AR146" i="4"/>
  <c r="AP146" i="4"/>
  <c r="AR145" i="4"/>
  <c r="AP145" i="4"/>
  <c r="AR144" i="4"/>
  <c r="AP144" i="4"/>
  <c r="AR143" i="4"/>
  <c r="AP143" i="4"/>
  <c r="AR142" i="4"/>
  <c r="AP142" i="4"/>
  <c r="AR141" i="4"/>
  <c r="AP141" i="4"/>
  <c r="AR140" i="4"/>
  <c r="AP140" i="4"/>
  <c r="AR139" i="4"/>
  <c r="AP139" i="4"/>
  <c r="AR138" i="4"/>
  <c r="AP138" i="4"/>
  <c r="AR137" i="4"/>
  <c r="AP137" i="4"/>
  <c r="AR136" i="4"/>
  <c r="AP136" i="4"/>
  <c r="AR135" i="4"/>
  <c r="AP135" i="4"/>
  <c r="AR134" i="4"/>
  <c r="AP134" i="4"/>
  <c r="AR133" i="4"/>
  <c r="AP133" i="4"/>
  <c r="AR132" i="4"/>
  <c r="AP132" i="4"/>
  <c r="AR131" i="4"/>
  <c r="AP131" i="4"/>
  <c r="AR130" i="4"/>
  <c r="AP130" i="4"/>
  <c r="AR129" i="4"/>
  <c r="AP129" i="4"/>
  <c r="AR128" i="4"/>
  <c r="AP128" i="4"/>
  <c r="AR127" i="4"/>
  <c r="AP127" i="4"/>
  <c r="AR126" i="4"/>
  <c r="AP126" i="4"/>
  <c r="AR125" i="4"/>
  <c r="AP125" i="4"/>
  <c r="AR124" i="4"/>
  <c r="AP124" i="4"/>
  <c r="AR123" i="4"/>
  <c r="AP123" i="4"/>
  <c r="AR122" i="4"/>
  <c r="AP122" i="4"/>
  <c r="AR121" i="4"/>
  <c r="AP121" i="4"/>
  <c r="AR120" i="4"/>
  <c r="AP120" i="4"/>
  <c r="AR119" i="4"/>
  <c r="AP119" i="4"/>
  <c r="AR118" i="4"/>
  <c r="AP118" i="4"/>
  <c r="AR117" i="4"/>
  <c r="AP117" i="4"/>
  <c r="AR116" i="4"/>
  <c r="AP116" i="4"/>
  <c r="AR115" i="4"/>
  <c r="AP115" i="4"/>
  <c r="AR114" i="4"/>
  <c r="AP114" i="4"/>
  <c r="AR113" i="4"/>
  <c r="AP113" i="4"/>
  <c r="AR112" i="4"/>
  <c r="AP112" i="4"/>
  <c r="AR111" i="4"/>
  <c r="AP111" i="4"/>
  <c r="AR110" i="4"/>
  <c r="AP110" i="4"/>
  <c r="AR109" i="4"/>
  <c r="AP109" i="4"/>
  <c r="AR108" i="4"/>
  <c r="AP108" i="4"/>
  <c r="AR107" i="4"/>
  <c r="AP107" i="4"/>
  <c r="AR106" i="4"/>
  <c r="AP106" i="4"/>
  <c r="AR105" i="4"/>
  <c r="AP105" i="4"/>
  <c r="AR104" i="4"/>
  <c r="AP104" i="4"/>
  <c r="AR103" i="4"/>
  <c r="AP103" i="4"/>
  <c r="AR102" i="4"/>
  <c r="AP102" i="4"/>
  <c r="AR101" i="4"/>
  <c r="AP101" i="4"/>
  <c r="AR100" i="4"/>
  <c r="AP100" i="4"/>
  <c r="AR99" i="4"/>
  <c r="AP99" i="4"/>
  <c r="AR98" i="4"/>
  <c r="AP98" i="4"/>
  <c r="AR97" i="4"/>
  <c r="AP97" i="4"/>
  <c r="AR96" i="4"/>
  <c r="AP96" i="4"/>
  <c r="AR95" i="4"/>
  <c r="AP95" i="4"/>
  <c r="AR94" i="4"/>
  <c r="AP94" i="4"/>
  <c r="AR93" i="4"/>
  <c r="AP93" i="4"/>
  <c r="AR92" i="4"/>
  <c r="AP92" i="4"/>
  <c r="AR91" i="4"/>
  <c r="AP91" i="4"/>
  <c r="AR90" i="4"/>
  <c r="AP90" i="4"/>
  <c r="AR89" i="4"/>
  <c r="AP89" i="4"/>
  <c r="AR88" i="4"/>
  <c r="AP88" i="4"/>
  <c r="AR87" i="4"/>
  <c r="AP87" i="4"/>
  <c r="AR86" i="4"/>
  <c r="AP86" i="4"/>
  <c r="AR85" i="4"/>
  <c r="AP85" i="4"/>
  <c r="AR84" i="4"/>
  <c r="AP84" i="4"/>
  <c r="AR83" i="4"/>
  <c r="AP83" i="4"/>
  <c r="AR82" i="4"/>
  <c r="AP82" i="4"/>
  <c r="AR81" i="4"/>
  <c r="AP81" i="4"/>
  <c r="AR80" i="4"/>
  <c r="AP80" i="4"/>
  <c r="AR79" i="4"/>
  <c r="AP79" i="4"/>
  <c r="AR78" i="4"/>
  <c r="AP78" i="4"/>
  <c r="AR77" i="4"/>
  <c r="AP77" i="4"/>
  <c r="AR76" i="4"/>
  <c r="AP76" i="4"/>
  <c r="AR75" i="4"/>
  <c r="AP75" i="4"/>
  <c r="AR74" i="4"/>
  <c r="AP74" i="4"/>
  <c r="AR73" i="4"/>
  <c r="AP73" i="4"/>
  <c r="AR72" i="4"/>
  <c r="AP72" i="4"/>
  <c r="AR71" i="4"/>
  <c r="AP71" i="4"/>
  <c r="AR70" i="4"/>
  <c r="AP70" i="4"/>
  <c r="AR69" i="4"/>
  <c r="AP69" i="4"/>
  <c r="AR68" i="4"/>
  <c r="AP68" i="4"/>
  <c r="AR67" i="4"/>
  <c r="AP67" i="4"/>
  <c r="AR66" i="4"/>
  <c r="AP66" i="4"/>
  <c r="AR65" i="4"/>
  <c r="AP65" i="4"/>
  <c r="AR64" i="4"/>
  <c r="AP64" i="4"/>
  <c r="AR63" i="4"/>
  <c r="AP63" i="4"/>
  <c r="AR62" i="4"/>
  <c r="AP62" i="4"/>
  <c r="AR61" i="4"/>
  <c r="AP61" i="4"/>
  <c r="AR60" i="4"/>
  <c r="AP60" i="4"/>
  <c r="AR59" i="4"/>
  <c r="AP59" i="4"/>
  <c r="AR58" i="4"/>
  <c r="AP58" i="4"/>
  <c r="AR57" i="4"/>
  <c r="AP57" i="4"/>
  <c r="AR56" i="4"/>
  <c r="AP56" i="4"/>
  <c r="AR55" i="4"/>
  <c r="AP55" i="4"/>
  <c r="AR54" i="4"/>
  <c r="AP54" i="4"/>
  <c r="AR53" i="4"/>
  <c r="AP53" i="4"/>
  <c r="AR52" i="4"/>
  <c r="AP52" i="4"/>
  <c r="AR51" i="4"/>
  <c r="AP51" i="4"/>
  <c r="AR50" i="4"/>
  <c r="AP50" i="4"/>
  <c r="AR49" i="4"/>
  <c r="AP49" i="4"/>
  <c r="AR48" i="4"/>
  <c r="AP48" i="4"/>
  <c r="AR47" i="4"/>
  <c r="AP47" i="4"/>
  <c r="AR46" i="4"/>
  <c r="AP46" i="4"/>
  <c r="AR45" i="4"/>
  <c r="AP45" i="4"/>
  <c r="AR44" i="4"/>
  <c r="AP44" i="4"/>
  <c r="AR43" i="4"/>
  <c r="AP43" i="4"/>
  <c r="AR42" i="4"/>
  <c r="AP42" i="4"/>
  <c r="AR41" i="4"/>
  <c r="AP41" i="4"/>
  <c r="AR40" i="4"/>
  <c r="AP40" i="4"/>
  <c r="AR39" i="4"/>
  <c r="AP39" i="4"/>
  <c r="AR38" i="4"/>
  <c r="AP38" i="4"/>
  <c r="AR37" i="4"/>
  <c r="AP37" i="4"/>
  <c r="AR36" i="4"/>
  <c r="AP36" i="4"/>
  <c r="AR35" i="4"/>
  <c r="AP35" i="4"/>
  <c r="AR34" i="4"/>
  <c r="AP34" i="4"/>
  <c r="AR33" i="4"/>
  <c r="AP33" i="4"/>
  <c r="AR32" i="4"/>
  <c r="AP32" i="4"/>
  <c r="AR31" i="4"/>
  <c r="AP31" i="4"/>
  <c r="AR30" i="4"/>
  <c r="AP30" i="4"/>
  <c r="AR29" i="4"/>
  <c r="AP29" i="4"/>
  <c r="AR28" i="4"/>
  <c r="AP28" i="4"/>
  <c r="AR27" i="4"/>
  <c r="AP27" i="4"/>
  <c r="AR26" i="4"/>
  <c r="AP26" i="4"/>
  <c r="AR25" i="4"/>
  <c r="AP25" i="4"/>
  <c r="AR24" i="4"/>
  <c r="AP24" i="4"/>
  <c r="AR23" i="4"/>
  <c r="AP23" i="4"/>
  <c r="AR22" i="4"/>
  <c r="AP22" i="4"/>
  <c r="AR21" i="4"/>
  <c r="AP21" i="4"/>
  <c r="AR20" i="4"/>
  <c r="AP20" i="4"/>
  <c r="AR19" i="4"/>
  <c r="AP19" i="4"/>
  <c r="AR18" i="4"/>
  <c r="AP18" i="4"/>
  <c r="AR17" i="4"/>
  <c r="AP17" i="4"/>
  <c r="AR16" i="4"/>
  <c r="AP16" i="4"/>
  <c r="AR15" i="4"/>
  <c r="AP15" i="4"/>
  <c r="AR14" i="4"/>
  <c r="AP14" i="4"/>
  <c r="AR13" i="4"/>
  <c r="AP13" i="4"/>
  <c r="AR12" i="4"/>
  <c r="AP12" i="4"/>
  <c r="AR11" i="4"/>
  <c r="AP11" i="4"/>
  <c r="AR10" i="4"/>
  <c r="AP10" i="4"/>
  <c r="AR9" i="4"/>
  <c r="AP9" i="4"/>
  <c r="AR8" i="4"/>
  <c r="AP8" i="4"/>
  <c r="AR7" i="4"/>
  <c r="AP7" i="4"/>
  <c r="AR6" i="4"/>
  <c r="AP6" i="4"/>
  <c r="AR5" i="4"/>
  <c r="AP5" i="4"/>
  <c r="K145" i="3"/>
  <c r="B145" i="3"/>
  <c r="K144" i="3"/>
  <c r="B144" i="3"/>
  <c r="K143" i="3"/>
  <c r="B143" i="3"/>
  <c r="K142" i="3"/>
  <c r="B142" i="3"/>
  <c r="K141" i="3"/>
  <c r="B141" i="3"/>
  <c r="K140" i="3"/>
  <c r="B140" i="3"/>
  <c r="K139" i="3"/>
  <c r="B139" i="3"/>
  <c r="K138" i="3"/>
  <c r="B138" i="3"/>
  <c r="K137" i="3"/>
  <c r="B137" i="3"/>
  <c r="K136" i="3"/>
  <c r="B136" i="3"/>
  <c r="K135" i="3"/>
  <c r="B135" i="3"/>
  <c r="K134" i="3"/>
  <c r="B134" i="3"/>
  <c r="K133" i="3"/>
  <c r="B133" i="3"/>
  <c r="K132" i="3"/>
  <c r="B132" i="3"/>
  <c r="K131" i="3"/>
  <c r="B131" i="3"/>
  <c r="K130" i="3"/>
  <c r="B130" i="3"/>
  <c r="K129" i="3"/>
  <c r="B129" i="3"/>
  <c r="K128" i="3"/>
  <c r="B128" i="3"/>
  <c r="K127" i="3"/>
  <c r="B127" i="3"/>
  <c r="K126" i="3"/>
  <c r="B126" i="3"/>
  <c r="K125" i="3"/>
  <c r="B125" i="3"/>
  <c r="K124" i="3"/>
  <c r="B124" i="3"/>
  <c r="K123" i="3"/>
  <c r="B123" i="3"/>
  <c r="K122" i="3"/>
  <c r="B122" i="3"/>
  <c r="K121" i="3"/>
  <c r="B121" i="3"/>
  <c r="K120" i="3"/>
  <c r="B120" i="3"/>
  <c r="K119" i="3"/>
  <c r="B119" i="3"/>
  <c r="K118" i="3"/>
  <c r="B118" i="3"/>
  <c r="K117" i="3"/>
  <c r="B117" i="3"/>
  <c r="K116" i="3"/>
  <c r="B116" i="3"/>
  <c r="K115" i="3"/>
  <c r="B115" i="3"/>
  <c r="K114" i="3"/>
  <c r="B114" i="3"/>
  <c r="K113" i="3"/>
  <c r="B113" i="3"/>
  <c r="K112" i="3"/>
  <c r="B112" i="3"/>
  <c r="K111" i="3"/>
  <c r="B111" i="3"/>
  <c r="K110" i="3"/>
  <c r="B110" i="3"/>
  <c r="K109" i="3"/>
  <c r="B109" i="3"/>
  <c r="K108" i="3"/>
  <c r="B108" i="3"/>
  <c r="K107" i="3"/>
  <c r="B107" i="3"/>
  <c r="K106" i="3"/>
  <c r="B106" i="3"/>
  <c r="K105" i="3"/>
  <c r="B105" i="3"/>
  <c r="K104" i="3"/>
  <c r="B104" i="3"/>
  <c r="K103" i="3"/>
  <c r="B103" i="3"/>
  <c r="K102" i="3"/>
  <c r="B102" i="3"/>
  <c r="K101" i="3"/>
  <c r="B101" i="3"/>
  <c r="K100" i="3"/>
  <c r="B100" i="3"/>
  <c r="K99" i="3"/>
  <c r="B99" i="3"/>
  <c r="K98" i="3"/>
  <c r="B98" i="3"/>
  <c r="K97" i="3"/>
  <c r="B97" i="3"/>
  <c r="K96" i="3"/>
  <c r="B96" i="3"/>
  <c r="K95" i="3"/>
  <c r="B95" i="3"/>
  <c r="K94" i="3"/>
  <c r="B94" i="3"/>
  <c r="K93" i="3"/>
  <c r="B93" i="3"/>
  <c r="K92" i="3"/>
  <c r="B92" i="3"/>
  <c r="K91" i="3"/>
  <c r="B91" i="3"/>
  <c r="K90" i="3"/>
  <c r="B90" i="3"/>
  <c r="K89" i="3"/>
  <c r="B89" i="3"/>
  <c r="K88" i="3"/>
  <c r="B88" i="3"/>
  <c r="K87" i="3"/>
  <c r="B87" i="3"/>
  <c r="K86" i="3"/>
  <c r="B86" i="3"/>
  <c r="K85" i="3"/>
  <c r="B85" i="3"/>
  <c r="K84" i="3"/>
  <c r="B84" i="3"/>
  <c r="K83" i="3"/>
  <c r="B83" i="3"/>
  <c r="K82" i="3"/>
  <c r="B82" i="3"/>
  <c r="K81" i="3"/>
  <c r="B81" i="3"/>
  <c r="K80" i="3"/>
  <c r="B80" i="3"/>
  <c r="K79" i="3"/>
  <c r="B79" i="3"/>
  <c r="K78" i="3"/>
  <c r="B78" i="3"/>
  <c r="K77" i="3"/>
  <c r="B77" i="3"/>
  <c r="K76" i="3"/>
  <c r="B76" i="3"/>
  <c r="K75" i="3"/>
  <c r="B75" i="3"/>
  <c r="K74" i="3"/>
  <c r="B74" i="3"/>
  <c r="K73" i="3"/>
  <c r="B73" i="3"/>
  <c r="K72" i="3"/>
  <c r="B72" i="3"/>
  <c r="K71" i="3"/>
  <c r="B71" i="3"/>
  <c r="K70" i="3"/>
  <c r="B70" i="3"/>
  <c r="K69" i="3"/>
  <c r="B69" i="3"/>
  <c r="K68" i="3"/>
  <c r="B68" i="3"/>
  <c r="K67" i="3"/>
  <c r="B67" i="3"/>
  <c r="K66" i="3"/>
  <c r="B66" i="3"/>
  <c r="K65" i="3"/>
  <c r="B65" i="3"/>
  <c r="K64" i="3"/>
  <c r="B64" i="3"/>
  <c r="K63" i="3"/>
  <c r="B63" i="3"/>
  <c r="K62" i="3"/>
  <c r="B62" i="3"/>
  <c r="K61" i="3"/>
  <c r="B61" i="3"/>
  <c r="K60" i="3"/>
  <c r="B60" i="3"/>
  <c r="K59" i="3"/>
  <c r="B59" i="3"/>
  <c r="K58" i="3"/>
  <c r="B58" i="3"/>
  <c r="K57" i="3"/>
  <c r="B57" i="3"/>
  <c r="K56" i="3"/>
  <c r="B56" i="3"/>
  <c r="K55" i="3"/>
  <c r="B55" i="3"/>
  <c r="K54" i="3"/>
  <c r="B54" i="3"/>
  <c r="K53" i="3"/>
  <c r="B53" i="3"/>
  <c r="K52" i="3"/>
  <c r="B52" i="3"/>
  <c r="K51" i="3"/>
  <c r="B51" i="3"/>
  <c r="K50" i="3"/>
  <c r="B50" i="3"/>
  <c r="K49" i="3"/>
  <c r="B49" i="3"/>
  <c r="K48" i="3"/>
  <c r="B48" i="3"/>
  <c r="K47" i="3"/>
  <c r="B47" i="3"/>
  <c r="K46" i="3"/>
  <c r="B46" i="3"/>
  <c r="K45" i="3"/>
  <c r="B45" i="3"/>
  <c r="K44" i="3"/>
  <c r="B44" i="3"/>
  <c r="K43" i="3"/>
  <c r="B43" i="3"/>
  <c r="K42" i="3"/>
  <c r="B42" i="3"/>
  <c r="K41" i="3"/>
  <c r="B41" i="3"/>
  <c r="K40" i="3"/>
  <c r="B40" i="3"/>
  <c r="K39" i="3"/>
  <c r="B39" i="3"/>
  <c r="K38" i="3"/>
  <c r="B38" i="3"/>
  <c r="K37" i="3"/>
  <c r="B37" i="3"/>
  <c r="K36" i="3"/>
  <c r="B36" i="3"/>
  <c r="K35" i="3"/>
  <c r="B35" i="3"/>
  <c r="K34" i="3"/>
  <c r="B34" i="3"/>
  <c r="K33" i="3"/>
  <c r="B33" i="3"/>
  <c r="K32" i="3"/>
  <c r="B32" i="3"/>
  <c r="K31" i="3"/>
  <c r="B31" i="3"/>
  <c r="K30" i="3"/>
  <c r="B30" i="3"/>
  <c r="K29" i="3"/>
  <c r="B29" i="3"/>
  <c r="K28" i="3"/>
  <c r="B28" i="3"/>
  <c r="K27" i="3"/>
  <c r="B27" i="3"/>
  <c r="K26" i="3"/>
  <c r="B26" i="3"/>
  <c r="K25" i="3"/>
  <c r="B25" i="3"/>
  <c r="K24" i="3"/>
  <c r="B24" i="3"/>
  <c r="K23" i="3"/>
  <c r="B23" i="3"/>
  <c r="K22" i="3"/>
  <c r="B22" i="3"/>
  <c r="K21" i="3"/>
  <c r="B21" i="3"/>
  <c r="K20" i="3"/>
  <c r="B20" i="3"/>
  <c r="K19" i="3"/>
  <c r="B19" i="3"/>
  <c r="K18" i="3"/>
  <c r="B18" i="3"/>
  <c r="K17" i="3"/>
  <c r="B17" i="3"/>
  <c r="K16" i="3"/>
  <c r="B16" i="3"/>
  <c r="K15" i="3"/>
  <c r="B15" i="3"/>
  <c r="K14" i="3"/>
  <c r="B14" i="3"/>
  <c r="P13" i="3"/>
  <c r="K13" i="3"/>
  <c r="B13" i="3"/>
  <c r="P12" i="3"/>
  <c r="K12" i="3"/>
  <c r="B12" i="3"/>
  <c r="P11" i="3"/>
  <c r="K11" i="3"/>
  <c r="B11" i="3"/>
  <c r="P10" i="3"/>
  <c r="K10" i="3"/>
  <c r="B10" i="3"/>
  <c r="P9" i="3"/>
  <c r="K9" i="3"/>
  <c r="B9" i="3"/>
  <c r="P8" i="3"/>
  <c r="K8" i="3"/>
  <c r="B8" i="3"/>
  <c r="P7" i="3"/>
  <c r="K7" i="3"/>
  <c r="B7" i="3"/>
  <c r="P6" i="3"/>
  <c r="K6" i="3"/>
  <c r="B6" i="3"/>
  <c r="P5" i="3"/>
  <c r="K5" i="3"/>
  <c r="B5" i="3"/>
  <c r="P4" i="3"/>
  <c r="K4" i="3"/>
  <c r="B4" i="3"/>
  <c r="P3" i="3"/>
  <c r="K3" i="3"/>
  <c r="B3" i="3"/>
  <c r="P2" i="3"/>
  <c r="K2" i="3"/>
  <c r="B2" i="3"/>
  <c r="G146" i="2"/>
  <c r="P14" i="2"/>
  <c r="Q14" i="2" s="1"/>
  <c r="R14" i="2" s="1"/>
  <c r="S14" i="2" s="1"/>
  <c r="T14" i="2" s="1"/>
  <c r="U14" i="2" s="1"/>
  <c r="V14" i="2" s="1"/>
  <c r="M14" i="2"/>
  <c r="N14" i="2" s="1"/>
  <c r="O14" i="2" s="1"/>
  <c r="L14" i="2"/>
  <c r="O13" i="2"/>
  <c r="P13" i="2" s="1"/>
  <c r="Q13" i="2" s="1"/>
  <c r="R13" i="2" s="1"/>
  <c r="S13" i="2" s="1"/>
  <c r="T13" i="2" s="1"/>
  <c r="U13" i="2" s="1"/>
  <c r="V13" i="2" s="1"/>
  <c r="L13" i="2"/>
  <c r="M13" i="2" s="1"/>
  <c r="N13" i="2" s="1"/>
  <c r="Q12" i="2"/>
  <c r="R12" i="2" s="1"/>
  <c r="S12" i="2" s="1"/>
  <c r="T12" i="2" s="1"/>
  <c r="U12" i="2" s="1"/>
  <c r="V12" i="2" s="1"/>
  <c r="M12" i="2"/>
  <c r="N12" i="2" s="1"/>
  <c r="O12" i="2" s="1"/>
  <c r="P12" i="2" s="1"/>
  <c r="L12" i="2"/>
  <c r="N11" i="2"/>
  <c r="O11" i="2" s="1"/>
  <c r="P11" i="2" s="1"/>
  <c r="Q11" i="2" s="1"/>
  <c r="R11" i="2" s="1"/>
  <c r="S11" i="2" s="1"/>
  <c r="T11" i="2" s="1"/>
  <c r="U11" i="2" s="1"/>
  <c r="V11" i="2" s="1"/>
  <c r="L11" i="2"/>
  <c r="M11" i="2" s="1"/>
  <c r="P10" i="2"/>
  <c r="Q10" i="2" s="1"/>
  <c r="R10" i="2" s="1"/>
  <c r="S10" i="2" s="1"/>
  <c r="T10" i="2" s="1"/>
  <c r="U10" i="2" s="1"/>
  <c r="V10" i="2" s="1"/>
  <c r="L10" i="2"/>
  <c r="M10" i="2" s="1"/>
  <c r="N10" i="2" s="1"/>
  <c r="O10" i="2" s="1"/>
  <c r="P9" i="2"/>
  <c r="Q9" i="2" s="1"/>
  <c r="R9" i="2" s="1"/>
  <c r="S9" i="2" s="1"/>
  <c r="T9" i="2" s="1"/>
  <c r="U9" i="2" s="1"/>
  <c r="V9" i="2" s="1"/>
  <c r="L9" i="2"/>
  <c r="M9" i="2" s="1"/>
  <c r="N9" i="2" s="1"/>
  <c r="O9" i="2" s="1"/>
  <c r="Q8" i="2"/>
  <c r="R8" i="2" s="1"/>
  <c r="S8" i="2" s="1"/>
  <c r="T8" i="2" s="1"/>
  <c r="U8" i="2" s="1"/>
  <c r="V8" i="2" s="1"/>
  <c r="N8" i="2"/>
  <c r="O8" i="2" s="1"/>
  <c r="P8" i="2" s="1"/>
  <c r="M8" i="2"/>
  <c r="L8" i="2"/>
  <c r="Q7" i="2"/>
  <c r="R7" i="2" s="1"/>
  <c r="S7" i="2" s="1"/>
  <c r="T7" i="2" s="1"/>
  <c r="U7" i="2" s="1"/>
  <c r="V7" i="2" s="1"/>
  <c r="N7" i="2"/>
  <c r="O7" i="2" s="1"/>
  <c r="P7" i="2" s="1"/>
  <c r="L7" i="2"/>
  <c r="M7" i="2" s="1"/>
  <c r="P6" i="2"/>
  <c r="Q6" i="2" s="1"/>
  <c r="R6" i="2" s="1"/>
  <c r="S6" i="2" s="1"/>
  <c r="T6" i="2" s="1"/>
  <c r="U6" i="2" s="1"/>
  <c r="V6" i="2" s="1"/>
  <c r="O6" i="2"/>
  <c r="M6" i="2"/>
  <c r="N6" i="2" s="1"/>
  <c r="L6" i="2"/>
  <c r="R5" i="2"/>
  <c r="S5" i="2" s="1"/>
  <c r="T5" i="2" s="1"/>
  <c r="U5" i="2" s="1"/>
  <c r="V5" i="2" s="1"/>
  <c r="L5" i="2"/>
  <c r="M5" i="2" s="1"/>
  <c r="N5" i="2" s="1"/>
  <c r="O5" i="2" s="1"/>
  <c r="P5" i="2" s="1"/>
  <c r="Q5" i="2" s="1"/>
  <c r="A5" i="2"/>
  <c r="N4" i="2"/>
  <c r="O4" i="2" s="1"/>
  <c r="P4" i="2" s="1"/>
  <c r="Q4" i="2" s="1"/>
  <c r="R4" i="2" s="1"/>
  <c r="S4" i="2" s="1"/>
  <c r="T4" i="2" s="1"/>
  <c r="U4" i="2" s="1"/>
  <c r="V4" i="2" s="1"/>
  <c r="M4" i="2"/>
  <c r="L4" i="2"/>
  <c r="G4" i="2"/>
  <c r="A4" i="2"/>
  <c r="M3" i="2"/>
  <c r="L3" i="2"/>
  <c r="G3" i="2"/>
  <c r="A892" i="1"/>
  <c r="A891" i="1"/>
  <c r="A890" i="1"/>
  <c r="A889" i="1"/>
  <c r="B888" i="1"/>
  <c r="R888" i="1" s="1"/>
  <c r="A888" i="1"/>
  <c r="Q888" i="1" s="1"/>
  <c r="R887" i="1"/>
  <c r="B887" i="1"/>
  <c r="A887" i="1"/>
  <c r="Q887" i="1" s="1"/>
  <c r="R886" i="1"/>
  <c r="B886" i="1"/>
  <c r="A886" i="1"/>
  <c r="Q886" i="1" s="1"/>
  <c r="R885" i="1"/>
  <c r="B885" i="1"/>
  <c r="A885" i="1"/>
  <c r="Q885" i="1" s="1"/>
  <c r="B884" i="1"/>
  <c r="R884" i="1" s="1"/>
  <c r="A884" i="1"/>
  <c r="Q884" i="1" s="1"/>
  <c r="R883" i="1"/>
  <c r="B883" i="1"/>
  <c r="A883" i="1"/>
  <c r="Q883" i="1" s="1"/>
  <c r="R882" i="1"/>
  <c r="B882" i="1"/>
  <c r="A882" i="1"/>
  <c r="Q882" i="1" s="1"/>
  <c r="B881" i="1"/>
  <c r="R881" i="1" s="1"/>
  <c r="A881" i="1"/>
  <c r="Q881" i="1" s="1"/>
  <c r="B880" i="1"/>
  <c r="R880" i="1" s="1"/>
  <c r="A880" i="1"/>
  <c r="Q880" i="1" s="1"/>
  <c r="R879" i="1"/>
  <c r="B879" i="1"/>
  <c r="A879" i="1"/>
  <c r="Q879" i="1" s="1"/>
  <c r="B878" i="1"/>
  <c r="R878" i="1" s="1"/>
  <c r="A878" i="1"/>
  <c r="Q878" i="1" s="1"/>
  <c r="B877" i="1"/>
  <c r="R877" i="1" s="1"/>
  <c r="A877" i="1"/>
  <c r="Q877" i="1" s="1"/>
  <c r="B876" i="1"/>
  <c r="R876" i="1" s="1"/>
  <c r="A876" i="1"/>
  <c r="Q876" i="1" s="1"/>
  <c r="R875" i="1"/>
  <c r="B875" i="1"/>
  <c r="A875" i="1"/>
  <c r="Q875" i="1" s="1"/>
  <c r="B874" i="1"/>
  <c r="R874" i="1" s="1"/>
  <c r="A874" i="1"/>
  <c r="Q874" i="1" s="1"/>
  <c r="R873" i="1"/>
  <c r="B873" i="1"/>
  <c r="A873" i="1"/>
  <c r="Q873" i="1" s="1"/>
  <c r="R872" i="1"/>
  <c r="B872" i="1"/>
  <c r="A872" i="1"/>
  <c r="Q872" i="1" s="1"/>
  <c r="B871" i="1"/>
  <c r="R871" i="1" s="1"/>
  <c r="A871" i="1"/>
  <c r="Q871" i="1" s="1"/>
  <c r="B870" i="1"/>
  <c r="R870" i="1" s="1"/>
  <c r="A870" i="1"/>
  <c r="Q870" i="1" s="1"/>
  <c r="R869" i="1"/>
  <c r="B869" i="1"/>
  <c r="A869" i="1"/>
  <c r="Q869" i="1" s="1"/>
  <c r="B868" i="1"/>
  <c r="R868" i="1" s="1"/>
  <c r="A868" i="1"/>
  <c r="Q868" i="1" s="1"/>
  <c r="R867" i="1"/>
  <c r="B867" i="1"/>
  <c r="A867" i="1"/>
  <c r="Q867" i="1" s="1"/>
  <c r="B866" i="1"/>
  <c r="R866" i="1" s="1"/>
  <c r="A866" i="1"/>
  <c r="Q866" i="1" s="1"/>
  <c r="R865" i="1"/>
  <c r="B865" i="1"/>
  <c r="A865" i="1"/>
  <c r="Q865" i="1" s="1"/>
  <c r="R864" i="1"/>
  <c r="B864" i="1"/>
  <c r="A864" i="1"/>
  <c r="Q864" i="1" s="1"/>
  <c r="B863" i="1"/>
  <c r="R863" i="1" s="1"/>
  <c r="A863" i="1"/>
  <c r="Q863" i="1" s="1"/>
  <c r="B862" i="1"/>
  <c r="R862" i="1" s="1"/>
  <c r="A862" i="1"/>
  <c r="Q862" i="1" s="1"/>
  <c r="R861" i="1"/>
  <c r="B861" i="1"/>
  <c r="A861" i="1"/>
  <c r="Q861" i="1" s="1"/>
  <c r="B860" i="1"/>
  <c r="R860" i="1" s="1"/>
  <c r="A860" i="1"/>
  <c r="Q860" i="1" s="1"/>
  <c r="R859" i="1"/>
  <c r="B859" i="1"/>
  <c r="A859" i="1"/>
  <c r="Q859" i="1" s="1"/>
  <c r="B858" i="1"/>
  <c r="R858" i="1" s="1"/>
  <c r="A858" i="1"/>
  <c r="Q858" i="1" s="1"/>
  <c r="R857" i="1"/>
  <c r="B857" i="1"/>
  <c r="A857" i="1"/>
  <c r="Q857" i="1" s="1"/>
  <c r="R856" i="1"/>
  <c r="B856" i="1"/>
  <c r="A856" i="1"/>
  <c r="Q856" i="1" s="1"/>
  <c r="B855" i="1"/>
  <c r="R855" i="1" s="1"/>
  <c r="A855" i="1"/>
  <c r="Q855" i="1" s="1"/>
  <c r="B854" i="1"/>
  <c r="R854" i="1" s="1"/>
  <c r="A854" i="1"/>
  <c r="Q854" i="1" s="1"/>
  <c r="R853" i="1"/>
  <c r="B853" i="1"/>
  <c r="A853" i="1"/>
  <c r="Q853" i="1" s="1"/>
  <c r="B852" i="1"/>
  <c r="R852" i="1" s="1"/>
  <c r="A852" i="1"/>
  <c r="Q852" i="1" s="1"/>
  <c r="R851" i="1"/>
  <c r="B851" i="1"/>
  <c r="A851" i="1"/>
  <c r="Q851" i="1" s="1"/>
  <c r="B850" i="1"/>
  <c r="R850" i="1" s="1"/>
  <c r="A850" i="1"/>
  <c r="Q850" i="1" s="1"/>
  <c r="R849" i="1"/>
  <c r="B849" i="1"/>
  <c r="A849" i="1"/>
  <c r="Q849" i="1" s="1"/>
  <c r="R848" i="1"/>
  <c r="B848" i="1"/>
  <c r="A848" i="1"/>
  <c r="Q848" i="1" s="1"/>
  <c r="B847" i="1"/>
  <c r="R847" i="1" s="1"/>
  <c r="A847" i="1"/>
  <c r="Q847" i="1" s="1"/>
  <c r="B846" i="1"/>
  <c r="R846" i="1" s="1"/>
  <c r="A846" i="1"/>
  <c r="Q846" i="1" s="1"/>
  <c r="R845" i="1"/>
  <c r="B845" i="1"/>
  <c r="A845" i="1"/>
  <c r="Q845" i="1" s="1"/>
  <c r="B844" i="1"/>
  <c r="R844" i="1" s="1"/>
  <c r="A844" i="1"/>
  <c r="Q844" i="1" s="1"/>
  <c r="R843" i="1"/>
  <c r="B843" i="1"/>
  <c r="A843" i="1"/>
  <c r="Q843" i="1" s="1"/>
  <c r="B842" i="1"/>
  <c r="R842" i="1" s="1"/>
  <c r="A842" i="1"/>
  <c r="Q842" i="1" s="1"/>
  <c r="R841" i="1"/>
  <c r="B841" i="1"/>
  <c r="A841" i="1"/>
  <c r="Q841" i="1" s="1"/>
  <c r="R840" i="1"/>
  <c r="B840" i="1"/>
  <c r="A840" i="1"/>
  <c r="Q840" i="1" s="1"/>
  <c r="B839" i="1"/>
  <c r="R839" i="1" s="1"/>
  <c r="A839" i="1"/>
  <c r="Q839" i="1" s="1"/>
  <c r="R838" i="1"/>
  <c r="B838" i="1"/>
  <c r="A838" i="1"/>
  <c r="Q838" i="1" s="1"/>
  <c r="B837" i="1"/>
  <c r="R837" i="1" s="1"/>
  <c r="A837" i="1"/>
  <c r="Q837" i="1" s="1"/>
  <c r="R836" i="1"/>
  <c r="B836" i="1"/>
  <c r="A836" i="1"/>
  <c r="Q836" i="1" s="1"/>
  <c r="B835" i="1"/>
  <c r="R835" i="1" s="1"/>
  <c r="A835" i="1"/>
  <c r="Q835" i="1" s="1"/>
  <c r="R834" i="1"/>
  <c r="B834" i="1"/>
  <c r="A834" i="1"/>
  <c r="Q834" i="1" s="1"/>
  <c r="B833" i="1"/>
  <c r="R833" i="1" s="1"/>
  <c r="A833" i="1"/>
  <c r="Q833" i="1" s="1"/>
  <c r="R832" i="1"/>
  <c r="B832" i="1"/>
  <c r="A832" i="1"/>
  <c r="Q832" i="1" s="1"/>
  <c r="B831" i="1"/>
  <c r="R831" i="1" s="1"/>
  <c r="A831" i="1"/>
  <c r="Q831" i="1" s="1"/>
  <c r="R830" i="1"/>
  <c r="B830" i="1"/>
  <c r="A830" i="1"/>
  <c r="Q830" i="1" s="1"/>
  <c r="B829" i="1"/>
  <c r="R829" i="1" s="1"/>
  <c r="A829" i="1"/>
  <c r="Q829" i="1" s="1"/>
  <c r="R828" i="1"/>
  <c r="B828" i="1"/>
  <c r="A828" i="1"/>
  <c r="Q828" i="1" s="1"/>
  <c r="B827" i="1"/>
  <c r="R827" i="1" s="1"/>
  <c r="A827" i="1"/>
  <c r="Q827" i="1" s="1"/>
  <c r="R826" i="1"/>
  <c r="B826" i="1"/>
  <c r="A826" i="1"/>
  <c r="Q826" i="1" s="1"/>
  <c r="B825" i="1"/>
  <c r="R825" i="1" s="1"/>
  <c r="A825" i="1"/>
  <c r="Q825" i="1" s="1"/>
  <c r="R824" i="1"/>
  <c r="B824" i="1"/>
  <c r="A824" i="1"/>
  <c r="Q824" i="1" s="1"/>
  <c r="B823" i="1"/>
  <c r="R823" i="1" s="1"/>
  <c r="A823" i="1"/>
  <c r="Q823" i="1" s="1"/>
  <c r="R822" i="1"/>
  <c r="B822" i="1"/>
  <c r="A822" i="1"/>
  <c r="Q822" i="1" s="1"/>
  <c r="B821" i="1"/>
  <c r="R821" i="1" s="1"/>
  <c r="A821" i="1"/>
  <c r="Q821" i="1" s="1"/>
  <c r="R820" i="1"/>
  <c r="B820" i="1"/>
  <c r="A820" i="1"/>
  <c r="Q820" i="1" s="1"/>
  <c r="B819" i="1"/>
  <c r="R819" i="1" s="1"/>
  <c r="A819" i="1"/>
  <c r="Q819" i="1" s="1"/>
  <c r="R818" i="1"/>
  <c r="B818" i="1"/>
  <c r="A818" i="1"/>
  <c r="Q818" i="1" s="1"/>
  <c r="B817" i="1"/>
  <c r="R817" i="1" s="1"/>
  <c r="A817" i="1"/>
  <c r="Q817" i="1" s="1"/>
  <c r="R816" i="1"/>
  <c r="B816" i="1"/>
  <c r="A816" i="1"/>
  <c r="Q816" i="1" s="1"/>
  <c r="B815" i="1"/>
  <c r="R815" i="1" s="1"/>
  <c r="A815" i="1"/>
  <c r="Q815" i="1" s="1"/>
  <c r="R814" i="1"/>
  <c r="B814" i="1"/>
  <c r="A814" i="1"/>
  <c r="Q814" i="1" s="1"/>
  <c r="B813" i="1"/>
  <c r="R813" i="1" s="1"/>
  <c r="A813" i="1"/>
  <c r="Q813" i="1" s="1"/>
  <c r="R812" i="1"/>
  <c r="B812" i="1"/>
  <c r="A812" i="1"/>
  <c r="Q812" i="1" s="1"/>
  <c r="B811" i="1"/>
  <c r="R811" i="1" s="1"/>
  <c r="A811" i="1"/>
  <c r="Q811" i="1" s="1"/>
  <c r="R810" i="1"/>
  <c r="B810" i="1"/>
  <c r="A810" i="1"/>
  <c r="Q810" i="1" s="1"/>
  <c r="B809" i="1"/>
  <c r="R809" i="1" s="1"/>
  <c r="A809" i="1"/>
  <c r="Q809" i="1" s="1"/>
  <c r="R808" i="1"/>
  <c r="B808" i="1"/>
  <c r="A808" i="1"/>
  <c r="Q808" i="1" s="1"/>
  <c r="B807" i="1"/>
  <c r="R807" i="1" s="1"/>
  <c r="A807" i="1"/>
  <c r="Q807" i="1" s="1"/>
  <c r="R806" i="1"/>
  <c r="B806" i="1"/>
  <c r="A806" i="1"/>
  <c r="Q806" i="1" s="1"/>
  <c r="B805" i="1"/>
  <c r="R805" i="1" s="1"/>
  <c r="A805" i="1"/>
  <c r="Q805" i="1" s="1"/>
  <c r="R804" i="1"/>
  <c r="B804" i="1"/>
  <c r="A804" i="1"/>
  <c r="Q804" i="1" s="1"/>
  <c r="B803" i="1"/>
  <c r="R803" i="1" s="1"/>
  <c r="A803" i="1"/>
  <c r="Q803" i="1" s="1"/>
  <c r="R802" i="1"/>
  <c r="B802" i="1"/>
  <c r="A802" i="1"/>
  <c r="Q802" i="1" s="1"/>
  <c r="B801" i="1"/>
  <c r="R801" i="1" s="1"/>
  <c r="A801" i="1"/>
  <c r="Q801" i="1" s="1"/>
  <c r="R800" i="1"/>
  <c r="B800" i="1"/>
  <c r="A800" i="1"/>
  <c r="Q800" i="1" s="1"/>
  <c r="B799" i="1"/>
  <c r="R799" i="1" s="1"/>
  <c r="A799" i="1"/>
  <c r="Q799" i="1" s="1"/>
  <c r="R798" i="1"/>
  <c r="B798" i="1"/>
  <c r="A798" i="1"/>
  <c r="Q798" i="1" s="1"/>
  <c r="B797" i="1"/>
  <c r="R797" i="1" s="1"/>
  <c r="A797" i="1"/>
  <c r="Q797" i="1" s="1"/>
  <c r="R796" i="1"/>
  <c r="B796" i="1"/>
  <c r="A796" i="1"/>
  <c r="Q796" i="1" s="1"/>
  <c r="B795" i="1"/>
  <c r="R795" i="1" s="1"/>
  <c r="A795" i="1"/>
  <c r="Q795" i="1" s="1"/>
  <c r="R794" i="1"/>
  <c r="B794" i="1"/>
  <c r="A794" i="1"/>
  <c r="Q794" i="1" s="1"/>
  <c r="B793" i="1"/>
  <c r="R793" i="1" s="1"/>
  <c r="A793" i="1"/>
  <c r="Q793" i="1" s="1"/>
  <c r="R792" i="1"/>
  <c r="B792" i="1"/>
  <c r="A792" i="1"/>
  <c r="Q792" i="1" s="1"/>
  <c r="B791" i="1"/>
  <c r="R791" i="1" s="1"/>
  <c r="A791" i="1"/>
  <c r="Q791" i="1" s="1"/>
  <c r="R790" i="1"/>
  <c r="B790" i="1"/>
  <c r="A790" i="1"/>
  <c r="Q790" i="1" s="1"/>
  <c r="B789" i="1"/>
  <c r="R789" i="1" s="1"/>
  <c r="A789" i="1"/>
  <c r="Q789" i="1" s="1"/>
  <c r="R788" i="1"/>
  <c r="B788" i="1"/>
  <c r="A788" i="1"/>
  <c r="Q788" i="1" s="1"/>
  <c r="B787" i="1"/>
  <c r="R787" i="1" s="1"/>
  <c r="A787" i="1"/>
  <c r="Q787" i="1" s="1"/>
  <c r="R786" i="1"/>
  <c r="B786" i="1"/>
  <c r="A786" i="1"/>
  <c r="Q786" i="1" s="1"/>
  <c r="B785" i="1"/>
  <c r="R785" i="1" s="1"/>
  <c r="A785" i="1"/>
  <c r="Q785" i="1" s="1"/>
  <c r="R784" i="1"/>
  <c r="B784" i="1"/>
  <c r="A784" i="1"/>
  <c r="Q784" i="1" s="1"/>
  <c r="B783" i="1"/>
  <c r="R783" i="1" s="1"/>
  <c r="A783" i="1"/>
  <c r="Q783" i="1" s="1"/>
  <c r="R782" i="1"/>
  <c r="B782" i="1"/>
  <c r="A782" i="1"/>
  <c r="Q782" i="1" s="1"/>
  <c r="B781" i="1"/>
  <c r="R781" i="1" s="1"/>
  <c r="A781" i="1"/>
  <c r="Q781" i="1" s="1"/>
  <c r="R780" i="1"/>
  <c r="B780" i="1"/>
  <c r="A780" i="1"/>
  <c r="Q780" i="1" s="1"/>
  <c r="B779" i="1"/>
  <c r="R779" i="1" s="1"/>
  <c r="A779" i="1"/>
  <c r="Q779" i="1" s="1"/>
  <c r="R778" i="1"/>
  <c r="B778" i="1"/>
  <c r="A778" i="1"/>
  <c r="Q778" i="1" s="1"/>
  <c r="B777" i="1"/>
  <c r="R777" i="1" s="1"/>
  <c r="A777" i="1"/>
  <c r="Q777" i="1" s="1"/>
  <c r="R776" i="1"/>
  <c r="B776" i="1"/>
  <c r="A776" i="1"/>
  <c r="Q776" i="1" s="1"/>
  <c r="B775" i="1"/>
  <c r="R775" i="1" s="1"/>
  <c r="A775" i="1"/>
  <c r="Q775" i="1" s="1"/>
  <c r="R774" i="1"/>
  <c r="B774" i="1"/>
  <c r="A774" i="1"/>
  <c r="Q774" i="1" s="1"/>
  <c r="B773" i="1"/>
  <c r="R773" i="1" s="1"/>
  <c r="A773" i="1"/>
  <c r="Q773" i="1" s="1"/>
  <c r="R772" i="1"/>
  <c r="B772" i="1"/>
  <c r="A772" i="1"/>
  <c r="Q772" i="1" s="1"/>
  <c r="B771" i="1"/>
  <c r="R771" i="1" s="1"/>
  <c r="A771" i="1"/>
  <c r="Q771" i="1" s="1"/>
  <c r="R770" i="1"/>
  <c r="B770" i="1"/>
  <c r="A770" i="1"/>
  <c r="Q770" i="1" s="1"/>
  <c r="B769" i="1"/>
  <c r="R769" i="1" s="1"/>
  <c r="A769" i="1"/>
  <c r="Q769" i="1" s="1"/>
  <c r="R768" i="1"/>
  <c r="B768" i="1"/>
  <c r="A768" i="1"/>
  <c r="Q768" i="1" s="1"/>
  <c r="B767" i="1"/>
  <c r="R767" i="1" s="1"/>
  <c r="A767" i="1"/>
  <c r="Q767" i="1" s="1"/>
  <c r="R766" i="1"/>
  <c r="B766" i="1"/>
  <c r="A766" i="1"/>
  <c r="Q766" i="1" s="1"/>
  <c r="B765" i="1"/>
  <c r="R765" i="1" s="1"/>
  <c r="A765" i="1"/>
  <c r="Q765" i="1" s="1"/>
  <c r="R764" i="1"/>
  <c r="B764" i="1"/>
  <c r="A764" i="1"/>
  <c r="Q764" i="1" s="1"/>
  <c r="B763" i="1"/>
  <c r="R763" i="1" s="1"/>
  <c r="A763" i="1"/>
  <c r="Q763" i="1" s="1"/>
  <c r="R762" i="1"/>
  <c r="B762" i="1"/>
  <c r="A762" i="1"/>
  <c r="Q762" i="1" s="1"/>
  <c r="B761" i="1"/>
  <c r="R761" i="1" s="1"/>
  <c r="A761" i="1"/>
  <c r="Q761" i="1" s="1"/>
  <c r="R760" i="1"/>
  <c r="B760" i="1"/>
  <c r="A760" i="1"/>
  <c r="Q760" i="1" s="1"/>
  <c r="B759" i="1"/>
  <c r="R759" i="1" s="1"/>
  <c r="A759" i="1"/>
  <c r="Q759" i="1" s="1"/>
  <c r="R758" i="1"/>
  <c r="B758" i="1"/>
  <c r="A758" i="1"/>
  <c r="Q758" i="1" s="1"/>
  <c r="B757" i="1"/>
  <c r="R757" i="1" s="1"/>
  <c r="A757" i="1"/>
  <c r="Q757" i="1" s="1"/>
  <c r="R756" i="1"/>
  <c r="B756" i="1"/>
  <c r="A756" i="1"/>
  <c r="Q756" i="1" s="1"/>
  <c r="B755" i="1"/>
  <c r="R755" i="1" s="1"/>
  <c r="A755" i="1"/>
  <c r="Q755" i="1" s="1"/>
  <c r="R754" i="1"/>
  <c r="B754" i="1"/>
  <c r="A754" i="1"/>
  <c r="Q754" i="1" s="1"/>
  <c r="B753" i="1"/>
  <c r="R753" i="1" s="1"/>
  <c r="A753" i="1"/>
  <c r="Q753" i="1" s="1"/>
  <c r="R752" i="1"/>
  <c r="B752" i="1"/>
  <c r="A752" i="1"/>
  <c r="Q752" i="1" s="1"/>
  <c r="B751" i="1"/>
  <c r="R751" i="1" s="1"/>
  <c r="A751" i="1"/>
  <c r="Q751" i="1" s="1"/>
  <c r="R750" i="1"/>
  <c r="B750" i="1"/>
  <c r="A750" i="1"/>
  <c r="Q750" i="1" s="1"/>
  <c r="B749" i="1"/>
  <c r="R749" i="1" s="1"/>
  <c r="A749" i="1"/>
  <c r="Q749" i="1" s="1"/>
  <c r="R748" i="1"/>
  <c r="B748" i="1"/>
  <c r="A748" i="1"/>
  <c r="Q748" i="1" s="1"/>
  <c r="B747" i="1"/>
  <c r="R747" i="1" s="1"/>
  <c r="A747" i="1"/>
  <c r="Q747" i="1" s="1"/>
  <c r="R746" i="1"/>
  <c r="B746" i="1"/>
  <c r="A746" i="1"/>
  <c r="Q746" i="1" s="1"/>
  <c r="B745" i="1"/>
  <c r="R745" i="1" s="1"/>
  <c r="A745" i="1"/>
  <c r="Q745" i="1" s="1"/>
  <c r="R744" i="1"/>
  <c r="B744" i="1"/>
  <c r="A744" i="1"/>
  <c r="Q744" i="1" s="1"/>
  <c r="B743" i="1"/>
  <c r="R743" i="1" s="1"/>
  <c r="A743" i="1"/>
  <c r="Q743" i="1" s="1"/>
  <c r="R742" i="1"/>
  <c r="B742" i="1"/>
  <c r="A742" i="1"/>
  <c r="Q742" i="1" s="1"/>
  <c r="B741" i="1"/>
  <c r="R741" i="1" s="1"/>
  <c r="A741" i="1"/>
  <c r="Q741" i="1" s="1"/>
  <c r="R740" i="1"/>
  <c r="B740" i="1"/>
  <c r="A740" i="1"/>
  <c r="Q740" i="1" s="1"/>
  <c r="B739" i="1"/>
  <c r="R739" i="1" s="1"/>
  <c r="A739" i="1"/>
  <c r="Q739" i="1" s="1"/>
  <c r="R738" i="1"/>
  <c r="B738" i="1"/>
  <c r="A738" i="1"/>
  <c r="Q738" i="1" s="1"/>
  <c r="B737" i="1"/>
  <c r="R737" i="1" s="1"/>
  <c r="A737" i="1"/>
  <c r="Q737" i="1" s="1"/>
  <c r="R736" i="1"/>
  <c r="B736" i="1"/>
  <c r="A736" i="1"/>
  <c r="Q736" i="1" s="1"/>
  <c r="B735" i="1"/>
  <c r="R735" i="1" s="1"/>
  <c r="A735" i="1"/>
  <c r="Q735" i="1" s="1"/>
  <c r="R734" i="1"/>
  <c r="B734" i="1"/>
  <c r="A734" i="1"/>
  <c r="Q734" i="1" s="1"/>
  <c r="B733" i="1"/>
  <c r="R733" i="1" s="1"/>
  <c r="A733" i="1"/>
  <c r="Q733" i="1" s="1"/>
  <c r="R732" i="1"/>
  <c r="B732" i="1"/>
  <c r="A732" i="1"/>
  <c r="Q732" i="1" s="1"/>
  <c r="B731" i="1"/>
  <c r="R731" i="1" s="1"/>
  <c r="A731" i="1"/>
  <c r="Q731" i="1" s="1"/>
  <c r="R730" i="1"/>
  <c r="B730" i="1"/>
  <c r="A730" i="1"/>
  <c r="Q730" i="1" s="1"/>
  <c r="B729" i="1"/>
  <c r="R729" i="1" s="1"/>
  <c r="A729" i="1"/>
  <c r="Q729" i="1" s="1"/>
  <c r="R728" i="1"/>
  <c r="B728" i="1"/>
  <c r="A728" i="1"/>
  <c r="Q728" i="1" s="1"/>
  <c r="B727" i="1"/>
  <c r="R727" i="1" s="1"/>
  <c r="A727" i="1"/>
  <c r="Q727" i="1" s="1"/>
  <c r="R726" i="1"/>
  <c r="B726" i="1"/>
  <c r="A726" i="1"/>
  <c r="Q726" i="1" s="1"/>
  <c r="B725" i="1"/>
  <c r="R725" i="1" s="1"/>
  <c r="A725" i="1"/>
  <c r="Q725" i="1" s="1"/>
  <c r="R724" i="1"/>
  <c r="B724" i="1"/>
  <c r="A724" i="1"/>
  <c r="Q724" i="1" s="1"/>
  <c r="B723" i="1"/>
  <c r="R723" i="1" s="1"/>
  <c r="A723" i="1"/>
  <c r="Q723" i="1" s="1"/>
  <c r="R722" i="1"/>
  <c r="B722" i="1"/>
  <c r="A722" i="1"/>
  <c r="Q722" i="1" s="1"/>
  <c r="B721" i="1"/>
  <c r="R721" i="1" s="1"/>
  <c r="A721" i="1"/>
  <c r="Q721" i="1" s="1"/>
  <c r="R720" i="1"/>
  <c r="B720" i="1"/>
  <c r="A720" i="1"/>
  <c r="Q720" i="1" s="1"/>
  <c r="B719" i="1"/>
  <c r="R719" i="1" s="1"/>
  <c r="A719" i="1"/>
  <c r="Q719" i="1" s="1"/>
  <c r="R718" i="1"/>
  <c r="B718" i="1"/>
  <c r="A718" i="1"/>
  <c r="Q718" i="1" s="1"/>
  <c r="B717" i="1"/>
  <c r="R717" i="1" s="1"/>
  <c r="A717" i="1"/>
  <c r="Q717" i="1" s="1"/>
  <c r="R716" i="1"/>
  <c r="B716" i="1"/>
  <c r="A716" i="1"/>
  <c r="Q716" i="1" s="1"/>
  <c r="B715" i="1"/>
  <c r="R715" i="1" s="1"/>
  <c r="A715" i="1"/>
  <c r="Q715" i="1" s="1"/>
  <c r="R714" i="1"/>
  <c r="B714" i="1"/>
  <c r="A714" i="1"/>
  <c r="Q714" i="1" s="1"/>
  <c r="B713" i="1"/>
  <c r="R713" i="1" s="1"/>
  <c r="A713" i="1"/>
  <c r="Q713" i="1" s="1"/>
  <c r="R712" i="1"/>
  <c r="B712" i="1"/>
  <c r="A712" i="1"/>
  <c r="Q712" i="1" s="1"/>
  <c r="B711" i="1"/>
  <c r="R711" i="1" s="1"/>
  <c r="A711" i="1"/>
  <c r="Q711" i="1" s="1"/>
  <c r="R710" i="1"/>
  <c r="B710" i="1"/>
  <c r="A710" i="1"/>
  <c r="Q710" i="1" s="1"/>
  <c r="B709" i="1"/>
  <c r="R709" i="1" s="1"/>
  <c r="A709" i="1"/>
  <c r="Q709" i="1" s="1"/>
  <c r="R708" i="1"/>
  <c r="B708" i="1"/>
  <c r="A708" i="1"/>
  <c r="Q708" i="1" s="1"/>
  <c r="B707" i="1"/>
  <c r="R707" i="1" s="1"/>
  <c r="A707" i="1"/>
  <c r="Q707" i="1" s="1"/>
  <c r="R706" i="1"/>
  <c r="B706" i="1"/>
  <c r="A706" i="1"/>
  <c r="Q706" i="1" s="1"/>
  <c r="B705" i="1"/>
  <c r="R705" i="1" s="1"/>
  <c r="A705" i="1"/>
  <c r="Q705" i="1" s="1"/>
  <c r="R704" i="1"/>
  <c r="B704" i="1"/>
  <c r="A704" i="1"/>
  <c r="Q704" i="1" s="1"/>
  <c r="B703" i="1"/>
  <c r="R703" i="1" s="1"/>
  <c r="A703" i="1"/>
  <c r="Q703" i="1" s="1"/>
  <c r="R702" i="1"/>
  <c r="B702" i="1"/>
  <c r="A702" i="1"/>
  <c r="Q702" i="1" s="1"/>
  <c r="B701" i="1"/>
  <c r="R701" i="1" s="1"/>
  <c r="A701" i="1"/>
  <c r="Q701" i="1" s="1"/>
  <c r="R700" i="1"/>
  <c r="B700" i="1"/>
  <c r="A700" i="1"/>
  <c r="Q700" i="1" s="1"/>
  <c r="B699" i="1"/>
  <c r="R699" i="1" s="1"/>
  <c r="A699" i="1"/>
  <c r="Q699" i="1" s="1"/>
  <c r="R698" i="1"/>
  <c r="B698" i="1"/>
  <c r="A698" i="1"/>
  <c r="Q698" i="1" s="1"/>
  <c r="B697" i="1"/>
  <c r="R697" i="1" s="1"/>
  <c r="A697" i="1"/>
  <c r="Q697" i="1" s="1"/>
  <c r="R696" i="1"/>
  <c r="B696" i="1"/>
  <c r="A696" i="1"/>
  <c r="Q696" i="1" s="1"/>
  <c r="B695" i="1"/>
  <c r="R695" i="1" s="1"/>
  <c r="A695" i="1"/>
  <c r="Q695" i="1" s="1"/>
  <c r="R694" i="1"/>
  <c r="B694" i="1"/>
  <c r="A694" i="1"/>
  <c r="Q694" i="1" s="1"/>
  <c r="B693" i="1"/>
  <c r="R693" i="1" s="1"/>
  <c r="A693" i="1"/>
  <c r="Q693" i="1" s="1"/>
  <c r="R692" i="1"/>
  <c r="B692" i="1"/>
  <c r="A692" i="1"/>
  <c r="Q692" i="1" s="1"/>
  <c r="B691" i="1"/>
  <c r="R691" i="1" s="1"/>
  <c r="A691" i="1"/>
  <c r="Q691" i="1" s="1"/>
  <c r="R690" i="1"/>
  <c r="B690" i="1"/>
  <c r="A690" i="1"/>
  <c r="Q690" i="1" s="1"/>
  <c r="B689" i="1"/>
  <c r="R689" i="1" s="1"/>
  <c r="A689" i="1"/>
  <c r="Q689" i="1" s="1"/>
  <c r="R688" i="1"/>
  <c r="B688" i="1"/>
  <c r="A688" i="1"/>
  <c r="Q688" i="1" s="1"/>
  <c r="B687" i="1"/>
  <c r="R687" i="1" s="1"/>
  <c r="A687" i="1"/>
  <c r="Q687" i="1" s="1"/>
  <c r="R686" i="1"/>
  <c r="B686" i="1"/>
  <c r="A686" i="1"/>
  <c r="Q686" i="1" s="1"/>
  <c r="B685" i="1"/>
  <c r="R685" i="1" s="1"/>
  <c r="A685" i="1"/>
  <c r="Q685" i="1" s="1"/>
  <c r="R684" i="1"/>
  <c r="B684" i="1"/>
  <c r="A684" i="1"/>
  <c r="Q684" i="1" s="1"/>
  <c r="B683" i="1"/>
  <c r="R683" i="1" s="1"/>
  <c r="A683" i="1"/>
  <c r="Q683" i="1" s="1"/>
  <c r="R682" i="1"/>
  <c r="B682" i="1"/>
  <c r="A682" i="1"/>
  <c r="Q682" i="1" s="1"/>
  <c r="B681" i="1"/>
  <c r="R681" i="1" s="1"/>
  <c r="A681" i="1"/>
  <c r="Q681" i="1" s="1"/>
  <c r="R680" i="1"/>
  <c r="B680" i="1"/>
  <c r="A680" i="1"/>
  <c r="Q680" i="1" s="1"/>
  <c r="B679" i="1"/>
  <c r="R679" i="1" s="1"/>
  <c r="A679" i="1"/>
  <c r="Q679" i="1" s="1"/>
  <c r="R678" i="1"/>
  <c r="B678" i="1"/>
  <c r="A678" i="1"/>
  <c r="Q678" i="1" s="1"/>
  <c r="B677" i="1"/>
  <c r="R677" i="1" s="1"/>
  <c r="A677" i="1"/>
  <c r="Q677" i="1" s="1"/>
  <c r="R676" i="1"/>
  <c r="B676" i="1"/>
  <c r="A676" i="1"/>
  <c r="Q676" i="1" s="1"/>
  <c r="B675" i="1"/>
  <c r="R675" i="1" s="1"/>
  <c r="A675" i="1"/>
  <c r="Q675" i="1" s="1"/>
  <c r="R674" i="1"/>
  <c r="B674" i="1"/>
  <c r="A674" i="1"/>
  <c r="Q674" i="1" s="1"/>
  <c r="B673" i="1"/>
  <c r="R673" i="1" s="1"/>
  <c r="A673" i="1"/>
  <c r="Q673" i="1" s="1"/>
  <c r="R672" i="1"/>
  <c r="B672" i="1"/>
  <c r="A672" i="1"/>
  <c r="Q672" i="1" s="1"/>
  <c r="B671" i="1"/>
  <c r="R671" i="1" s="1"/>
  <c r="A671" i="1"/>
  <c r="Q671" i="1" s="1"/>
  <c r="R670" i="1"/>
  <c r="B670" i="1"/>
  <c r="A670" i="1"/>
  <c r="Q670" i="1" s="1"/>
  <c r="B669" i="1"/>
  <c r="R669" i="1" s="1"/>
  <c r="A669" i="1"/>
  <c r="Q669" i="1" s="1"/>
  <c r="R668" i="1"/>
  <c r="B668" i="1"/>
  <c r="A668" i="1"/>
  <c r="Q668" i="1" s="1"/>
  <c r="B667" i="1"/>
  <c r="R667" i="1" s="1"/>
  <c r="A667" i="1"/>
  <c r="Q667" i="1" s="1"/>
  <c r="R666" i="1"/>
  <c r="B666" i="1"/>
  <c r="A666" i="1"/>
  <c r="Q666" i="1" s="1"/>
  <c r="B665" i="1"/>
  <c r="R665" i="1" s="1"/>
  <c r="A665" i="1"/>
  <c r="Q665" i="1" s="1"/>
  <c r="R664" i="1"/>
  <c r="B664" i="1"/>
  <c r="A664" i="1"/>
  <c r="Q664" i="1" s="1"/>
  <c r="B663" i="1"/>
  <c r="R663" i="1" s="1"/>
  <c r="A663" i="1"/>
  <c r="Q663" i="1" s="1"/>
  <c r="R662" i="1"/>
  <c r="B662" i="1"/>
  <c r="A662" i="1"/>
  <c r="Q662" i="1" s="1"/>
  <c r="B661" i="1"/>
  <c r="R661" i="1" s="1"/>
  <c r="A661" i="1"/>
  <c r="Q661" i="1" s="1"/>
  <c r="R660" i="1"/>
  <c r="B660" i="1"/>
  <c r="A660" i="1"/>
  <c r="Q660" i="1" s="1"/>
  <c r="B659" i="1"/>
  <c r="R659" i="1" s="1"/>
  <c r="A659" i="1"/>
  <c r="Q659" i="1" s="1"/>
  <c r="R658" i="1"/>
  <c r="B658" i="1"/>
  <c r="A658" i="1"/>
  <c r="Q658" i="1" s="1"/>
  <c r="B657" i="1"/>
  <c r="R657" i="1" s="1"/>
  <c r="A657" i="1"/>
  <c r="Q657" i="1" s="1"/>
  <c r="R656" i="1"/>
  <c r="B656" i="1"/>
  <c r="A656" i="1"/>
  <c r="Q656" i="1" s="1"/>
  <c r="B655" i="1"/>
  <c r="R655" i="1" s="1"/>
  <c r="A655" i="1"/>
  <c r="Q655" i="1" s="1"/>
  <c r="R654" i="1"/>
  <c r="B654" i="1"/>
  <c r="A654" i="1"/>
  <c r="Q654" i="1" s="1"/>
  <c r="B653" i="1"/>
  <c r="R653" i="1" s="1"/>
  <c r="A653" i="1"/>
  <c r="Q653" i="1" s="1"/>
  <c r="R652" i="1"/>
  <c r="B652" i="1"/>
  <c r="A652" i="1"/>
  <c r="Q652" i="1" s="1"/>
  <c r="B651" i="1"/>
  <c r="R651" i="1" s="1"/>
  <c r="A651" i="1"/>
  <c r="Q651" i="1" s="1"/>
  <c r="R650" i="1"/>
  <c r="B650" i="1"/>
  <c r="A650" i="1"/>
  <c r="Q650" i="1" s="1"/>
  <c r="B649" i="1"/>
  <c r="R649" i="1" s="1"/>
  <c r="A649" i="1"/>
  <c r="Q649" i="1" s="1"/>
  <c r="R648" i="1"/>
  <c r="B648" i="1"/>
  <c r="A648" i="1"/>
  <c r="Q648" i="1" s="1"/>
  <c r="B647" i="1"/>
  <c r="R647" i="1" s="1"/>
  <c r="A647" i="1"/>
  <c r="Q647" i="1" s="1"/>
  <c r="R646" i="1"/>
  <c r="B646" i="1"/>
  <c r="A646" i="1"/>
  <c r="Q646" i="1" s="1"/>
  <c r="B645" i="1"/>
  <c r="R645" i="1" s="1"/>
  <c r="A645" i="1"/>
  <c r="Q645" i="1" s="1"/>
  <c r="R644" i="1"/>
  <c r="B644" i="1"/>
  <c r="A644" i="1"/>
  <c r="Q644" i="1" s="1"/>
  <c r="B643" i="1"/>
  <c r="R643" i="1" s="1"/>
  <c r="A643" i="1"/>
  <c r="Q643" i="1" s="1"/>
  <c r="R642" i="1"/>
  <c r="B642" i="1"/>
  <c r="A642" i="1"/>
  <c r="Q642" i="1" s="1"/>
  <c r="B641" i="1"/>
  <c r="R641" i="1" s="1"/>
  <c r="A641" i="1"/>
  <c r="Q641" i="1" s="1"/>
  <c r="R640" i="1"/>
  <c r="B640" i="1"/>
  <c r="A640" i="1"/>
  <c r="Q640" i="1" s="1"/>
  <c r="B639" i="1"/>
  <c r="R639" i="1" s="1"/>
  <c r="A639" i="1"/>
  <c r="Q639" i="1" s="1"/>
  <c r="R638" i="1"/>
  <c r="B638" i="1"/>
  <c r="A638" i="1"/>
  <c r="Q638" i="1" s="1"/>
  <c r="B637" i="1"/>
  <c r="R637" i="1" s="1"/>
  <c r="A637" i="1"/>
  <c r="Q637" i="1" s="1"/>
  <c r="R636" i="1"/>
  <c r="B636" i="1"/>
  <c r="A636" i="1"/>
  <c r="Q636" i="1" s="1"/>
  <c r="B635" i="1"/>
  <c r="R635" i="1" s="1"/>
  <c r="A635" i="1"/>
  <c r="Q635" i="1" s="1"/>
  <c r="R634" i="1"/>
  <c r="B634" i="1"/>
  <c r="A634" i="1"/>
  <c r="Q634" i="1" s="1"/>
  <c r="B633" i="1"/>
  <c r="R633" i="1" s="1"/>
  <c r="A633" i="1"/>
  <c r="Q633" i="1" s="1"/>
  <c r="R632" i="1"/>
  <c r="B632" i="1"/>
  <c r="A632" i="1"/>
  <c r="Q632" i="1" s="1"/>
  <c r="B631" i="1"/>
  <c r="R631" i="1" s="1"/>
  <c r="A631" i="1"/>
  <c r="Q631" i="1" s="1"/>
  <c r="R630" i="1"/>
  <c r="B630" i="1"/>
  <c r="A630" i="1"/>
  <c r="Q630" i="1" s="1"/>
  <c r="B629" i="1"/>
  <c r="R629" i="1" s="1"/>
  <c r="A629" i="1"/>
  <c r="Q629" i="1" s="1"/>
  <c r="R628" i="1"/>
  <c r="B628" i="1"/>
  <c r="A628" i="1"/>
  <c r="Q628" i="1" s="1"/>
  <c r="B627" i="1"/>
  <c r="R627" i="1" s="1"/>
  <c r="A627" i="1"/>
  <c r="Q627" i="1" s="1"/>
  <c r="R626" i="1"/>
  <c r="B626" i="1"/>
  <c r="A626" i="1"/>
  <c r="Q626" i="1" s="1"/>
  <c r="B625" i="1"/>
  <c r="R625" i="1" s="1"/>
  <c r="A625" i="1"/>
  <c r="Q625" i="1" s="1"/>
  <c r="R624" i="1"/>
  <c r="B624" i="1"/>
  <c r="A624" i="1"/>
  <c r="Q624" i="1" s="1"/>
  <c r="B623" i="1"/>
  <c r="R623" i="1" s="1"/>
  <c r="A623" i="1"/>
  <c r="Q623" i="1" s="1"/>
  <c r="R622" i="1"/>
  <c r="B622" i="1"/>
  <c r="A622" i="1"/>
  <c r="Q622" i="1" s="1"/>
  <c r="B621" i="1"/>
  <c r="R621" i="1" s="1"/>
  <c r="A621" i="1"/>
  <c r="Q621" i="1" s="1"/>
  <c r="R620" i="1"/>
  <c r="B620" i="1"/>
  <c r="A620" i="1"/>
  <c r="Q620" i="1" s="1"/>
  <c r="B619" i="1"/>
  <c r="R619" i="1" s="1"/>
  <c r="A619" i="1"/>
  <c r="Q619" i="1" s="1"/>
  <c r="R618" i="1"/>
  <c r="B618" i="1"/>
  <c r="A618" i="1"/>
  <c r="Q618" i="1" s="1"/>
  <c r="B617" i="1"/>
  <c r="R617" i="1" s="1"/>
  <c r="A617" i="1"/>
  <c r="Q617" i="1" s="1"/>
  <c r="R616" i="1"/>
  <c r="B616" i="1"/>
  <c r="A616" i="1"/>
  <c r="Q616" i="1" s="1"/>
  <c r="B615" i="1"/>
  <c r="R615" i="1" s="1"/>
  <c r="A615" i="1"/>
  <c r="Q615" i="1" s="1"/>
  <c r="R614" i="1"/>
  <c r="B614" i="1"/>
  <c r="A614" i="1"/>
  <c r="Q614" i="1" s="1"/>
  <c r="B613" i="1"/>
  <c r="R613" i="1" s="1"/>
  <c r="A613" i="1"/>
  <c r="Q613" i="1" s="1"/>
  <c r="R612" i="1"/>
  <c r="B612" i="1"/>
  <c r="A612" i="1"/>
  <c r="Q612" i="1" s="1"/>
  <c r="B611" i="1"/>
  <c r="R611" i="1" s="1"/>
  <c r="A611" i="1"/>
  <c r="Q611" i="1" s="1"/>
  <c r="R610" i="1"/>
  <c r="B610" i="1"/>
  <c r="A610" i="1"/>
  <c r="Q610" i="1" s="1"/>
  <c r="B609" i="1"/>
  <c r="R609" i="1" s="1"/>
  <c r="A609" i="1"/>
  <c r="Q609" i="1" s="1"/>
  <c r="R608" i="1"/>
  <c r="B608" i="1"/>
  <c r="A608" i="1"/>
  <c r="Q608" i="1" s="1"/>
  <c r="B607" i="1"/>
  <c r="R607" i="1" s="1"/>
  <c r="A607" i="1"/>
  <c r="Q607" i="1" s="1"/>
  <c r="R606" i="1"/>
  <c r="B606" i="1"/>
  <c r="A606" i="1"/>
  <c r="Q606" i="1" s="1"/>
  <c r="B605" i="1"/>
  <c r="R605" i="1" s="1"/>
  <c r="A605" i="1"/>
  <c r="Q605" i="1" s="1"/>
  <c r="R604" i="1"/>
  <c r="B604" i="1"/>
  <c r="A604" i="1"/>
  <c r="Q604" i="1" s="1"/>
  <c r="B603" i="1"/>
  <c r="R603" i="1" s="1"/>
  <c r="A603" i="1"/>
  <c r="Q603" i="1" s="1"/>
  <c r="R602" i="1"/>
  <c r="B602" i="1"/>
  <c r="A602" i="1"/>
  <c r="Q602" i="1" s="1"/>
  <c r="B601" i="1"/>
  <c r="R601" i="1" s="1"/>
  <c r="A601" i="1"/>
  <c r="Q601" i="1" s="1"/>
  <c r="R600" i="1"/>
  <c r="B600" i="1"/>
  <c r="A600" i="1"/>
  <c r="Q600" i="1" s="1"/>
  <c r="B599" i="1"/>
  <c r="R599" i="1" s="1"/>
  <c r="A599" i="1"/>
  <c r="Q599" i="1" s="1"/>
  <c r="R598" i="1"/>
  <c r="B598" i="1"/>
  <c r="A598" i="1"/>
  <c r="Q598" i="1" s="1"/>
  <c r="B597" i="1"/>
  <c r="R597" i="1" s="1"/>
  <c r="A597" i="1"/>
  <c r="Q597" i="1" s="1"/>
  <c r="R596" i="1"/>
  <c r="B596" i="1"/>
  <c r="A596" i="1"/>
  <c r="Q596" i="1" s="1"/>
  <c r="B595" i="1"/>
  <c r="R595" i="1" s="1"/>
  <c r="A595" i="1"/>
  <c r="Q595" i="1" s="1"/>
  <c r="R594" i="1"/>
  <c r="B594" i="1"/>
  <c r="A594" i="1"/>
  <c r="Q594" i="1" s="1"/>
  <c r="B593" i="1"/>
  <c r="R593" i="1" s="1"/>
  <c r="A593" i="1"/>
  <c r="Q593" i="1" s="1"/>
  <c r="R592" i="1"/>
  <c r="B592" i="1"/>
  <c r="A592" i="1"/>
  <c r="Q592" i="1" s="1"/>
  <c r="B591" i="1"/>
  <c r="R591" i="1" s="1"/>
  <c r="A591" i="1"/>
  <c r="Q591" i="1" s="1"/>
  <c r="R590" i="1"/>
  <c r="B590" i="1"/>
  <c r="A590" i="1"/>
  <c r="Q590" i="1" s="1"/>
  <c r="B589" i="1"/>
  <c r="R589" i="1" s="1"/>
  <c r="A589" i="1"/>
  <c r="Q589" i="1" s="1"/>
  <c r="R588" i="1"/>
  <c r="B588" i="1"/>
  <c r="A588" i="1"/>
  <c r="Q588" i="1" s="1"/>
  <c r="B587" i="1"/>
  <c r="R587" i="1" s="1"/>
  <c r="A587" i="1"/>
  <c r="Q587" i="1" s="1"/>
  <c r="R586" i="1"/>
  <c r="B586" i="1"/>
  <c r="A586" i="1"/>
  <c r="Q586" i="1" s="1"/>
  <c r="B585" i="1"/>
  <c r="R585" i="1" s="1"/>
  <c r="A585" i="1"/>
  <c r="Q585" i="1" s="1"/>
  <c r="R584" i="1"/>
  <c r="B584" i="1"/>
  <c r="A584" i="1"/>
  <c r="Q584" i="1" s="1"/>
  <c r="B583" i="1"/>
  <c r="R583" i="1" s="1"/>
  <c r="A583" i="1"/>
  <c r="Q583" i="1" s="1"/>
  <c r="R582" i="1"/>
  <c r="B582" i="1"/>
  <c r="A582" i="1"/>
  <c r="Q582" i="1" s="1"/>
  <c r="B581" i="1"/>
  <c r="R581" i="1" s="1"/>
  <c r="A581" i="1"/>
  <c r="Q581" i="1" s="1"/>
  <c r="R580" i="1"/>
  <c r="B580" i="1"/>
  <c r="A580" i="1"/>
  <c r="Q580" i="1" s="1"/>
  <c r="B579" i="1"/>
  <c r="R579" i="1" s="1"/>
  <c r="A579" i="1"/>
  <c r="Q579" i="1" s="1"/>
  <c r="R578" i="1"/>
  <c r="B578" i="1"/>
  <c r="A578" i="1"/>
  <c r="Q578" i="1" s="1"/>
  <c r="B577" i="1"/>
  <c r="R577" i="1" s="1"/>
  <c r="A577" i="1"/>
  <c r="Q577" i="1" s="1"/>
  <c r="R576" i="1"/>
  <c r="B576" i="1"/>
  <c r="A576" i="1"/>
  <c r="Q576" i="1" s="1"/>
  <c r="B575" i="1"/>
  <c r="R575" i="1" s="1"/>
  <c r="A575" i="1"/>
  <c r="Q575" i="1" s="1"/>
  <c r="R574" i="1"/>
  <c r="B574" i="1"/>
  <c r="A574" i="1"/>
  <c r="Q574" i="1" s="1"/>
  <c r="B573" i="1"/>
  <c r="R573" i="1" s="1"/>
  <c r="A573" i="1"/>
  <c r="Q573" i="1" s="1"/>
  <c r="R572" i="1"/>
  <c r="B572" i="1"/>
  <c r="A572" i="1"/>
  <c r="Q572" i="1" s="1"/>
  <c r="B571" i="1"/>
  <c r="R571" i="1" s="1"/>
  <c r="A571" i="1"/>
  <c r="Q571" i="1" s="1"/>
  <c r="R570" i="1"/>
  <c r="B570" i="1"/>
  <c r="A570" i="1"/>
  <c r="Q570" i="1" s="1"/>
  <c r="B569" i="1"/>
  <c r="R569" i="1" s="1"/>
  <c r="A569" i="1"/>
  <c r="Q569" i="1" s="1"/>
  <c r="R568" i="1"/>
  <c r="B568" i="1"/>
  <c r="A568" i="1"/>
  <c r="Q568" i="1" s="1"/>
  <c r="B567" i="1"/>
  <c r="R567" i="1" s="1"/>
  <c r="A567" i="1"/>
  <c r="Q567" i="1" s="1"/>
  <c r="R566" i="1"/>
  <c r="B566" i="1"/>
  <c r="A566" i="1"/>
  <c r="Q566" i="1" s="1"/>
  <c r="B565" i="1"/>
  <c r="R565" i="1" s="1"/>
  <c r="A565" i="1"/>
  <c r="Q565" i="1" s="1"/>
  <c r="R564" i="1"/>
  <c r="B564" i="1"/>
  <c r="A564" i="1"/>
  <c r="Q564" i="1" s="1"/>
  <c r="B563" i="1"/>
  <c r="R563" i="1" s="1"/>
  <c r="A563" i="1"/>
  <c r="Q563" i="1" s="1"/>
  <c r="R562" i="1"/>
  <c r="B562" i="1"/>
  <c r="A562" i="1"/>
  <c r="Q562" i="1" s="1"/>
  <c r="B561" i="1"/>
  <c r="R561" i="1" s="1"/>
  <c r="A561" i="1"/>
  <c r="Q561" i="1" s="1"/>
  <c r="R560" i="1"/>
  <c r="B560" i="1"/>
  <c r="A560" i="1"/>
  <c r="Q560" i="1" s="1"/>
  <c r="B559" i="1"/>
  <c r="R559" i="1" s="1"/>
  <c r="A559" i="1"/>
  <c r="Q559" i="1" s="1"/>
  <c r="R558" i="1"/>
  <c r="B558" i="1"/>
  <c r="A558" i="1"/>
  <c r="Q558" i="1" s="1"/>
  <c r="B557" i="1"/>
  <c r="R557" i="1" s="1"/>
  <c r="A557" i="1"/>
  <c r="Q557" i="1" s="1"/>
  <c r="R556" i="1"/>
  <c r="B556" i="1"/>
  <c r="A556" i="1"/>
  <c r="Q556" i="1" s="1"/>
  <c r="B555" i="1"/>
  <c r="R555" i="1" s="1"/>
  <c r="A555" i="1"/>
  <c r="Q555" i="1" s="1"/>
  <c r="R554" i="1"/>
  <c r="B554" i="1"/>
  <c r="A554" i="1"/>
  <c r="Q554" i="1" s="1"/>
  <c r="B553" i="1"/>
  <c r="R553" i="1" s="1"/>
  <c r="A553" i="1"/>
  <c r="Q553" i="1" s="1"/>
  <c r="R552" i="1"/>
  <c r="B552" i="1"/>
  <c r="A552" i="1"/>
  <c r="Q552" i="1" s="1"/>
  <c r="B551" i="1"/>
  <c r="R551" i="1" s="1"/>
  <c r="A551" i="1"/>
  <c r="Q551" i="1" s="1"/>
  <c r="R550" i="1"/>
  <c r="B550" i="1"/>
  <c r="A550" i="1"/>
  <c r="Q550" i="1" s="1"/>
  <c r="B549" i="1"/>
  <c r="R549" i="1" s="1"/>
  <c r="A549" i="1"/>
  <c r="Q549" i="1" s="1"/>
  <c r="R548" i="1"/>
  <c r="B548" i="1"/>
  <c r="A548" i="1"/>
  <c r="Q548" i="1" s="1"/>
  <c r="B547" i="1"/>
  <c r="R547" i="1" s="1"/>
  <c r="A547" i="1"/>
  <c r="Q547" i="1" s="1"/>
  <c r="R546" i="1"/>
  <c r="B546" i="1"/>
  <c r="A546" i="1"/>
  <c r="Q546" i="1" s="1"/>
  <c r="B545" i="1"/>
  <c r="R545" i="1" s="1"/>
  <c r="A545" i="1"/>
  <c r="Q545" i="1" s="1"/>
  <c r="R544" i="1"/>
  <c r="B544" i="1"/>
  <c r="A544" i="1"/>
  <c r="Q544" i="1" s="1"/>
  <c r="B543" i="1"/>
  <c r="R543" i="1" s="1"/>
  <c r="A543" i="1"/>
  <c r="Q543" i="1" s="1"/>
  <c r="R542" i="1"/>
  <c r="B542" i="1"/>
  <c r="A542" i="1"/>
  <c r="Q542" i="1" s="1"/>
  <c r="B541" i="1"/>
  <c r="R541" i="1" s="1"/>
  <c r="A541" i="1"/>
  <c r="Q541" i="1" s="1"/>
  <c r="R540" i="1"/>
  <c r="B540" i="1"/>
  <c r="A540" i="1"/>
  <c r="Q540" i="1" s="1"/>
  <c r="B539" i="1"/>
  <c r="R539" i="1" s="1"/>
  <c r="A539" i="1"/>
  <c r="Q539" i="1" s="1"/>
  <c r="R538" i="1"/>
  <c r="B538" i="1"/>
  <c r="A538" i="1"/>
  <c r="Q538" i="1" s="1"/>
  <c r="B537" i="1"/>
  <c r="R537" i="1" s="1"/>
  <c r="A537" i="1"/>
  <c r="Q537" i="1" s="1"/>
  <c r="R536" i="1"/>
  <c r="B536" i="1"/>
  <c r="A536" i="1"/>
  <c r="Q536" i="1" s="1"/>
  <c r="B535" i="1"/>
  <c r="R535" i="1" s="1"/>
  <c r="A535" i="1"/>
  <c r="Q535" i="1" s="1"/>
  <c r="R534" i="1"/>
  <c r="B534" i="1"/>
  <c r="A534" i="1"/>
  <c r="Q534" i="1" s="1"/>
  <c r="B533" i="1"/>
  <c r="R533" i="1" s="1"/>
  <c r="A533" i="1"/>
  <c r="Q533" i="1" s="1"/>
  <c r="R532" i="1"/>
  <c r="B532" i="1"/>
  <c r="A532" i="1"/>
  <c r="Q532" i="1" s="1"/>
  <c r="B531" i="1"/>
  <c r="R531" i="1" s="1"/>
  <c r="A531" i="1"/>
  <c r="Q531" i="1" s="1"/>
  <c r="R530" i="1"/>
  <c r="B530" i="1"/>
  <c r="A530" i="1"/>
  <c r="Q530" i="1" s="1"/>
  <c r="B529" i="1"/>
  <c r="R529" i="1" s="1"/>
  <c r="A529" i="1"/>
  <c r="Q529" i="1" s="1"/>
  <c r="R528" i="1"/>
  <c r="B528" i="1"/>
  <c r="A528" i="1"/>
  <c r="Q528" i="1" s="1"/>
  <c r="B527" i="1"/>
  <c r="R527" i="1" s="1"/>
  <c r="A527" i="1"/>
  <c r="Q527" i="1" s="1"/>
  <c r="R526" i="1"/>
  <c r="B526" i="1"/>
  <c r="A526" i="1"/>
  <c r="Q526" i="1" s="1"/>
  <c r="B525" i="1"/>
  <c r="R525" i="1" s="1"/>
  <c r="A525" i="1"/>
  <c r="Q525" i="1" s="1"/>
  <c r="R524" i="1"/>
  <c r="B524" i="1"/>
  <c r="A524" i="1"/>
  <c r="Q524" i="1" s="1"/>
  <c r="B523" i="1"/>
  <c r="R523" i="1" s="1"/>
  <c r="A523" i="1"/>
  <c r="Q523" i="1" s="1"/>
  <c r="R522" i="1"/>
  <c r="B522" i="1"/>
  <c r="A522" i="1"/>
  <c r="Q522" i="1" s="1"/>
  <c r="B521" i="1"/>
  <c r="R521" i="1" s="1"/>
  <c r="A521" i="1"/>
  <c r="Q521" i="1" s="1"/>
  <c r="R520" i="1"/>
  <c r="B520" i="1"/>
  <c r="A520" i="1"/>
  <c r="Q520" i="1" s="1"/>
  <c r="B519" i="1"/>
  <c r="R519" i="1" s="1"/>
  <c r="A519" i="1"/>
  <c r="Q519" i="1" s="1"/>
  <c r="R518" i="1"/>
  <c r="B518" i="1"/>
  <c r="A518" i="1"/>
  <c r="Q518" i="1" s="1"/>
  <c r="B517" i="1"/>
  <c r="R517" i="1" s="1"/>
  <c r="A517" i="1"/>
  <c r="Q517" i="1" s="1"/>
  <c r="R516" i="1"/>
  <c r="B516" i="1"/>
  <c r="A516" i="1"/>
  <c r="Q516" i="1" s="1"/>
  <c r="B515" i="1"/>
  <c r="R515" i="1" s="1"/>
  <c r="A515" i="1"/>
  <c r="Q515" i="1" s="1"/>
  <c r="R514" i="1"/>
  <c r="B514" i="1"/>
  <c r="A514" i="1"/>
  <c r="Q514" i="1" s="1"/>
  <c r="B513" i="1"/>
  <c r="R513" i="1" s="1"/>
  <c r="A513" i="1"/>
  <c r="Q513" i="1" s="1"/>
  <c r="R512" i="1"/>
  <c r="B512" i="1"/>
  <c r="A512" i="1"/>
  <c r="Q512" i="1" s="1"/>
  <c r="B511" i="1"/>
  <c r="R511" i="1" s="1"/>
  <c r="A511" i="1"/>
  <c r="Q511" i="1" s="1"/>
  <c r="R510" i="1"/>
  <c r="B510" i="1"/>
  <c r="A510" i="1"/>
  <c r="Q510" i="1" s="1"/>
  <c r="B509" i="1"/>
  <c r="R509" i="1" s="1"/>
  <c r="A509" i="1"/>
  <c r="Q509" i="1" s="1"/>
  <c r="R508" i="1"/>
  <c r="B508" i="1"/>
  <c r="A508" i="1"/>
  <c r="Q508" i="1" s="1"/>
  <c r="B507" i="1"/>
  <c r="R507" i="1" s="1"/>
  <c r="A507" i="1"/>
  <c r="Q507" i="1" s="1"/>
  <c r="R506" i="1"/>
  <c r="B506" i="1"/>
  <c r="A506" i="1"/>
  <c r="Q506" i="1" s="1"/>
  <c r="B505" i="1"/>
  <c r="R505" i="1" s="1"/>
  <c r="A505" i="1"/>
  <c r="Q505" i="1" s="1"/>
  <c r="R504" i="1"/>
  <c r="B504" i="1"/>
  <c r="A504" i="1"/>
  <c r="Q504" i="1" s="1"/>
  <c r="B503" i="1"/>
  <c r="R503" i="1" s="1"/>
  <c r="A503" i="1"/>
  <c r="Q503" i="1" s="1"/>
  <c r="R502" i="1"/>
  <c r="B502" i="1"/>
  <c r="A502" i="1"/>
  <c r="Q502" i="1" s="1"/>
  <c r="B501" i="1"/>
  <c r="R501" i="1" s="1"/>
  <c r="A501" i="1"/>
  <c r="Q501" i="1" s="1"/>
  <c r="R500" i="1"/>
  <c r="B500" i="1"/>
  <c r="A500" i="1"/>
  <c r="Q500" i="1" s="1"/>
  <c r="B499" i="1"/>
  <c r="R499" i="1" s="1"/>
  <c r="A499" i="1"/>
  <c r="Q499" i="1" s="1"/>
  <c r="R498" i="1"/>
  <c r="B498" i="1"/>
  <c r="A498" i="1"/>
  <c r="Q498" i="1" s="1"/>
  <c r="B497" i="1"/>
  <c r="R497" i="1" s="1"/>
  <c r="A497" i="1"/>
  <c r="Q497" i="1" s="1"/>
  <c r="R496" i="1"/>
  <c r="B496" i="1"/>
  <c r="A496" i="1"/>
  <c r="Q496" i="1" s="1"/>
  <c r="B495" i="1"/>
  <c r="R495" i="1" s="1"/>
  <c r="A495" i="1"/>
  <c r="Q495" i="1" s="1"/>
  <c r="R494" i="1"/>
  <c r="B494" i="1"/>
  <c r="A494" i="1"/>
  <c r="Q494" i="1" s="1"/>
  <c r="B493" i="1"/>
  <c r="R493" i="1" s="1"/>
  <c r="A493" i="1"/>
  <c r="Q493" i="1" s="1"/>
  <c r="R492" i="1"/>
  <c r="B492" i="1"/>
  <c r="A492" i="1"/>
  <c r="Q492" i="1" s="1"/>
  <c r="B491" i="1"/>
  <c r="R491" i="1" s="1"/>
  <c r="A491" i="1"/>
  <c r="Q491" i="1" s="1"/>
  <c r="R490" i="1"/>
  <c r="B490" i="1"/>
  <c r="A490" i="1"/>
  <c r="Q490" i="1" s="1"/>
  <c r="B489" i="1"/>
  <c r="R489" i="1" s="1"/>
  <c r="A489" i="1"/>
  <c r="Q489" i="1" s="1"/>
  <c r="R488" i="1"/>
  <c r="B488" i="1"/>
  <c r="A488" i="1"/>
  <c r="Q488" i="1" s="1"/>
  <c r="B487" i="1"/>
  <c r="R487" i="1" s="1"/>
  <c r="A487" i="1"/>
  <c r="Q487" i="1" s="1"/>
  <c r="R486" i="1"/>
  <c r="B486" i="1"/>
  <c r="A486" i="1"/>
  <c r="Q486" i="1" s="1"/>
  <c r="B485" i="1"/>
  <c r="R485" i="1" s="1"/>
  <c r="A485" i="1"/>
  <c r="Q485" i="1" s="1"/>
  <c r="R484" i="1"/>
  <c r="B484" i="1"/>
  <c r="A484" i="1"/>
  <c r="Q484" i="1" s="1"/>
  <c r="B483" i="1"/>
  <c r="R483" i="1" s="1"/>
  <c r="A483" i="1"/>
  <c r="Q483" i="1" s="1"/>
  <c r="R482" i="1"/>
  <c r="B482" i="1"/>
  <c r="A482" i="1"/>
  <c r="Q482" i="1" s="1"/>
  <c r="B481" i="1"/>
  <c r="R481" i="1" s="1"/>
  <c r="A481" i="1"/>
  <c r="Q481" i="1" s="1"/>
  <c r="R480" i="1"/>
  <c r="B480" i="1"/>
  <c r="A480" i="1"/>
  <c r="Q480" i="1" s="1"/>
  <c r="B479" i="1"/>
  <c r="R479" i="1" s="1"/>
  <c r="A479" i="1"/>
  <c r="Q479" i="1" s="1"/>
  <c r="R478" i="1"/>
  <c r="B478" i="1"/>
  <c r="A478" i="1"/>
  <c r="Q478" i="1" s="1"/>
  <c r="B477" i="1"/>
  <c r="R477" i="1" s="1"/>
  <c r="A477" i="1"/>
  <c r="Q477" i="1" s="1"/>
  <c r="R476" i="1"/>
  <c r="B476" i="1"/>
  <c r="A476" i="1"/>
  <c r="Q476" i="1" s="1"/>
  <c r="B475" i="1"/>
  <c r="R475" i="1" s="1"/>
  <c r="A475" i="1"/>
  <c r="Q475" i="1" s="1"/>
  <c r="R474" i="1"/>
  <c r="B474" i="1"/>
  <c r="A474" i="1"/>
  <c r="Q474" i="1" s="1"/>
  <c r="B473" i="1"/>
  <c r="R473" i="1" s="1"/>
  <c r="A473" i="1"/>
  <c r="Q473" i="1" s="1"/>
  <c r="R472" i="1"/>
  <c r="B472" i="1"/>
  <c r="A472" i="1"/>
  <c r="Q472" i="1" s="1"/>
  <c r="R471" i="1"/>
  <c r="B471" i="1"/>
  <c r="A471" i="1"/>
  <c r="Q471" i="1" s="1"/>
  <c r="B470" i="1"/>
  <c r="R470" i="1" s="1"/>
  <c r="A470" i="1"/>
  <c r="Q470" i="1" s="1"/>
  <c r="B469" i="1"/>
  <c r="R469" i="1" s="1"/>
  <c r="A469" i="1"/>
  <c r="Q469" i="1" s="1"/>
  <c r="R468" i="1"/>
  <c r="B468" i="1"/>
  <c r="A468" i="1"/>
  <c r="Q468" i="1" s="1"/>
  <c r="B467" i="1"/>
  <c r="R467" i="1" s="1"/>
  <c r="A467" i="1"/>
  <c r="Q467" i="1" s="1"/>
  <c r="R466" i="1"/>
  <c r="B466" i="1"/>
  <c r="A466" i="1"/>
  <c r="Q466" i="1" s="1"/>
  <c r="B465" i="1"/>
  <c r="R465" i="1" s="1"/>
  <c r="A465" i="1"/>
  <c r="Q465" i="1" s="1"/>
  <c r="R464" i="1"/>
  <c r="B464" i="1"/>
  <c r="A464" i="1"/>
  <c r="Q464" i="1" s="1"/>
  <c r="R463" i="1"/>
  <c r="B463" i="1"/>
  <c r="A463" i="1"/>
  <c r="Q463" i="1" s="1"/>
  <c r="B462" i="1"/>
  <c r="R462" i="1" s="1"/>
  <c r="A462" i="1"/>
  <c r="Q462" i="1" s="1"/>
  <c r="B461" i="1"/>
  <c r="R461" i="1" s="1"/>
  <c r="A461" i="1"/>
  <c r="Q461" i="1" s="1"/>
  <c r="R460" i="1"/>
  <c r="B460" i="1"/>
  <c r="A460" i="1"/>
  <c r="Q460" i="1" s="1"/>
  <c r="B459" i="1"/>
  <c r="R459" i="1" s="1"/>
  <c r="A459" i="1"/>
  <c r="Q459" i="1" s="1"/>
  <c r="R458" i="1"/>
  <c r="B458" i="1"/>
  <c r="A458" i="1"/>
  <c r="Q458" i="1" s="1"/>
  <c r="B457" i="1"/>
  <c r="R457" i="1" s="1"/>
  <c r="A457" i="1"/>
  <c r="Q457" i="1" s="1"/>
  <c r="R456" i="1"/>
  <c r="B456" i="1"/>
  <c r="A456" i="1"/>
  <c r="Q456" i="1" s="1"/>
  <c r="R455" i="1"/>
  <c r="B455" i="1"/>
  <c r="A455" i="1"/>
  <c r="Q455" i="1" s="1"/>
  <c r="B454" i="1"/>
  <c r="R454" i="1" s="1"/>
  <c r="A454" i="1"/>
  <c r="Q454" i="1" s="1"/>
  <c r="B453" i="1"/>
  <c r="R453" i="1" s="1"/>
  <c r="A453" i="1"/>
  <c r="Q453" i="1" s="1"/>
  <c r="R452" i="1"/>
  <c r="B452" i="1"/>
  <c r="A452" i="1"/>
  <c r="Q452" i="1" s="1"/>
  <c r="B451" i="1"/>
  <c r="R451" i="1" s="1"/>
  <c r="A451" i="1"/>
  <c r="Q451" i="1" s="1"/>
  <c r="R450" i="1"/>
  <c r="B450" i="1"/>
  <c r="A450" i="1"/>
  <c r="Q450" i="1" s="1"/>
  <c r="B449" i="1"/>
  <c r="R449" i="1" s="1"/>
  <c r="A449" i="1"/>
  <c r="Q449" i="1" s="1"/>
  <c r="R448" i="1"/>
  <c r="B448" i="1"/>
  <c r="A448" i="1"/>
  <c r="Q448" i="1" s="1"/>
  <c r="R447" i="1"/>
  <c r="B447" i="1"/>
  <c r="A447" i="1"/>
  <c r="Q447" i="1" s="1"/>
  <c r="B446" i="1"/>
  <c r="R446" i="1" s="1"/>
  <c r="A446" i="1"/>
  <c r="Q446" i="1" s="1"/>
  <c r="B445" i="1"/>
  <c r="R445" i="1" s="1"/>
  <c r="A445" i="1"/>
  <c r="Q445" i="1" s="1"/>
  <c r="R444" i="1"/>
  <c r="B444" i="1"/>
  <c r="A444" i="1"/>
  <c r="Q444" i="1" s="1"/>
  <c r="B443" i="1"/>
  <c r="R443" i="1" s="1"/>
  <c r="A443" i="1"/>
  <c r="Q443" i="1" s="1"/>
  <c r="R442" i="1"/>
  <c r="B442" i="1"/>
  <c r="A442" i="1"/>
  <c r="Q442" i="1" s="1"/>
  <c r="B441" i="1"/>
  <c r="R441" i="1" s="1"/>
  <c r="A441" i="1"/>
  <c r="Q441" i="1" s="1"/>
  <c r="R440" i="1"/>
  <c r="B440" i="1"/>
  <c r="A440" i="1"/>
  <c r="Q440" i="1" s="1"/>
  <c r="R439" i="1"/>
  <c r="B439" i="1"/>
  <c r="A439" i="1"/>
  <c r="Q439" i="1" s="1"/>
  <c r="B438" i="1"/>
  <c r="R438" i="1" s="1"/>
  <c r="A438" i="1"/>
  <c r="Q438" i="1" s="1"/>
  <c r="B437" i="1"/>
  <c r="R437" i="1" s="1"/>
  <c r="A437" i="1"/>
  <c r="Q437" i="1" s="1"/>
  <c r="R436" i="1"/>
  <c r="B436" i="1"/>
  <c r="A436" i="1"/>
  <c r="Q436" i="1" s="1"/>
  <c r="B435" i="1"/>
  <c r="R435" i="1" s="1"/>
  <c r="A435" i="1"/>
  <c r="Q435" i="1" s="1"/>
  <c r="R434" i="1"/>
  <c r="B434" i="1"/>
  <c r="A434" i="1"/>
  <c r="Q434" i="1" s="1"/>
  <c r="B433" i="1"/>
  <c r="R433" i="1" s="1"/>
  <c r="A433" i="1"/>
  <c r="Q433" i="1" s="1"/>
  <c r="R432" i="1"/>
  <c r="B432" i="1"/>
  <c r="A432" i="1"/>
  <c r="Q432" i="1" s="1"/>
  <c r="R431" i="1"/>
  <c r="B431" i="1"/>
  <c r="A431" i="1"/>
  <c r="Q431" i="1" s="1"/>
  <c r="B430" i="1"/>
  <c r="R430" i="1" s="1"/>
  <c r="A430" i="1"/>
  <c r="Q430" i="1" s="1"/>
  <c r="B429" i="1"/>
  <c r="R429" i="1" s="1"/>
  <c r="A429" i="1"/>
  <c r="Q429" i="1" s="1"/>
  <c r="R428" i="1"/>
  <c r="B428" i="1"/>
  <c r="A428" i="1"/>
  <c r="Q428" i="1" s="1"/>
  <c r="B427" i="1"/>
  <c r="R427" i="1" s="1"/>
  <c r="A427" i="1"/>
  <c r="Q427" i="1" s="1"/>
  <c r="R426" i="1"/>
  <c r="B426" i="1"/>
  <c r="A426" i="1"/>
  <c r="Q426" i="1" s="1"/>
  <c r="Q425" i="1"/>
  <c r="B425" i="1"/>
  <c r="R425" i="1" s="1"/>
  <c r="A425" i="1"/>
  <c r="B424" i="1"/>
  <c r="R424" i="1" s="1"/>
  <c r="A424" i="1"/>
  <c r="Q424" i="1" s="1"/>
  <c r="B423" i="1"/>
  <c r="R423" i="1" s="1"/>
  <c r="A423" i="1"/>
  <c r="Q423" i="1" s="1"/>
  <c r="Q422" i="1"/>
  <c r="B422" i="1"/>
  <c r="R422" i="1" s="1"/>
  <c r="A422" i="1"/>
  <c r="Q421" i="1"/>
  <c r="B421" i="1"/>
  <c r="R421" i="1" s="1"/>
  <c r="A421" i="1"/>
  <c r="B420" i="1"/>
  <c r="R420" i="1" s="1"/>
  <c r="A420" i="1"/>
  <c r="Q420" i="1" s="1"/>
  <c r="B419" i="1"/>
  <c r="R419" i="1" s="1"/>
  <c r="A419" i="1"/>
  <c r="Q419" i="1" s="1"/>
  <c r="Q418" i="1"/>
  <c r="B418" i="1"/>
  <c r="R418" i="1" s="1"/>
  <c r="A418" i="1"/>
  <c r="Q417" i="1"/>
  <c r="B417" i="1"/>
  <c r="R417" i="1" s="1"/>
  <c r="A417" i="1"/>
  <c r="B416" i="1"/>
  <c r="R416" i="1" s="1"/>
  <c r="A416" i="1"/>
  <c r="Q416" i="1" s="1"/>
  <c r="B415" i="1"/>
  <c r="R415" i="1" s="1"/>
  <c r="A415" i="1"/>
  <c r="Q415" i="1" s="1"/>
  <c r="Q414" i="1"/>
  <c r="B414" i="1"/>
  <c r="R414" i="1" s="1"/>
  <c r="A414" i="1"/>
  <c r="Q413" i="1"/>
  <c r="B413" i="1"/>
  <c r="R413" i="1" s="1"/>
  <c r="A413" i="1"/>
  <c r="B412" i="1"/>
  <c r="R412" i="1" s="1"/>
  <c r="A412" i="1"/>
  <c r="Q412" i="1" s="1"/>
  <c r="B411" i="1"/>
  <c r="R411" i="1" s="1"/>
  <c r="A411" i="1"/>
  <c r="Q411" i="1" s="1"/>
  <c r="Q410" i="1"/>
  <c r="B410" i="1"/>
  <c r="R410" i="1" s="1"/>
  <c r="A410" i="1"/>
  <c r="Q409" i="1"/>
  <c r="B409" i="1"/>
  <c r="R409" i="1" s="1"/>
  <c r="A409" i="1"/>
  <c r="B408" i="1"/>
  <c r="R408" i="1" s="1"/>
  <c r="A408" i="1"/>
  <c r="Q408" i="1" s="1"/>
  <c r="B407" i="1"/>
  <c r="R407" i="1" s="1"/>
  <c r="A407" i="1"/>
  <c r="Q407" i="1" s="1"/>
  <c r="Q406" i="1"/>
  <c r="B406" i="1"/>
  <c r="R406" i="1" s="1"/>
  <c r="A406" i="1"/>
  <c r="Q405" i="1"/>
  <c r="B405" i="1"/>
  <c r="R405" i="1" s="1"/>
  <c r="A405" i="1"/>
  <c r="B404" i="1"/>
  <c r="R404" i="1" s="1"/>
  <c r="A404" i="1"/>
  <c r="Q404" i="1" s="1"/>
  <c r="B403" i="1"/>
  <c r="R403" i="1" s="1"/>
  <c r="A403" i="1"/>
  <c r="Q403" i="1" s="1"/>
  <c r="Q402" i="1"/>
  <c r="B402" i="1"/>
  <c r="R402" i="1" s="1"/>
  <c r="A402" i="1"/>
  <c r="Q401" i="1"/>
  <c r="B401" i="1"/>
  <c r="R401" i="1" s="1"/>
  <c r="A401" i="1"/>
  <c r="B400" i="1"/>
  <c r="R400" i="1" s="1"/>
  <c r="A400" i="1"/>
  <c r="Q400" i="1" s="1"/>
  <c r="B399" i="1"/>
  <c r="R399" i="1" s="1"/>
  <c r="A399" i="1"/>
  <c r="Q399" i="1" s="1"/>
  <c r="Q398" i="1"/>
  <c r="B398" i="1"/>
  <c r="R398" i="1" s="1"/>
  <c r="A398" i="1"/>
  <c r="Q397" i="1"/>
  <c r="B397" i="1"/>
  <c r="R397" i="1" s="1"/>
  <c r="A397" i="1"/>
  <c r="B396" i="1"/>
  <c r="R396" i="1" s="1"/>
  <c r="A396" i="1"/>
  <c r="Q396" i="1" s="1"/>
  <c r="B395" i="1"/>
  <c r="R395" i="1" s="1"/>
  <c r="A395" i="1"/>
  <c r="Q395" i="1" s="1"/>
  <c r="Q394" i="1"/>
  <c r="B394" i="1"/>
  <c r="R394" i="1" s="1"/>
  <c r="A394" i="1"/>
  <c r="Q393" i="1"/>
  <c r="B393" i="1"/>
  <c r="R393" i="1" s="1"/>
  <c r="A393" i="1"/>
  <c r="B392" i="1"/>
  <c r="R392" i="1" s="1"/>
  <c r="A392" i="1"/>
  <c r="Q392" i="1" s="1"/>
  <c r="B391" i="1"/>
  <c r="R391" i="1" s="1"/>
  <c r="A391" i="1"/>
  <c r="Q391" i="1" s="1"/>
  <c r="Q390" i="1"/>
  <c r="B390" i="1"/>
  <c r="R390" i="1" s="1"/>
  <c r="A390" i="1"/>
  <c r="Q389" i="1"/>
  <c r="B389" i="1"/>
  <c r="R389" i="1" s="1"/>
  <c r="A389" i="1"/>
  <c r="B388" i="1"/>
  <c r="R388" i="1" s="1"/>
  <c r="A388" i="1"/>
  <c r="Q388" i="1" s="1"/>
  <c r="B387" i="1"/>
  <c r="R387" i="1" s="1"/>
  <c r="A387" i="1"/>
  <c r="Q387" i="1" s="1"/>
  <c r="Q386" i="1"/>
  <c r="B386" i="1"/>
  <c r="R386" i="1" s="1"/>
  <c r="A386" i="1"/>
  <c r="B385" i="1"/>
  <c r="R385" i="1" s="1"/>
  <c r="A385" i="1"/>
  <c r="Q385" i="1" s="1"/>
  <c r="B384" i="1"/>
  <c r="R384" i="1" s="1"/>
  <c r="A384" i="1"/>
  <c r="Q384" i="1" s="1"/>
  <c r="Q383" i="1"/>
  <c r="B383" i="1"/>
  <c r="R383" i="1" s="1"/>
  <c r="A383" i="1"/>
  <c r="Q382" i="1"/>
  <c r="B382" i="1"/>
  <c r="R382" i="1" s="1"/>
  <c r="A382" i="1"/>
  <c r="B381" i="1"/>
  <c r="R381" i="1" s="1"/>
  <c r="A381" i="1"/>
  <c r="Q381" i="1" s="1"/>
  <c r="B380" i="1"/>
  <c r="R380" i="1" s="1"/>
  <c r="A380" i="1"/>
  <c r="Q380" i="1" s="1"/>
  <c r="Q379" i="1"/>
  <c r="B379" i="1"/>
  <c r="R379" i="1" s="1"/>
  <c r="A379" i="1"/>
  <c r="Q378" i="1"/>
  <c r="B378" i="1"/>
  <c r="R378" i="1" s="1"/>
  <c r="A378" i="1"/>
  <c r="B377" i="1"/>
  <c r="R377" i="1" s="1"/>
  <c r="A377" i="1"/>
  <c r="Q377" i="1" s="1"/>
  <c r="B376" i="1"/>
  <c r="R376" i="1" s="1"/>
  <c r="A376" i="1"/>
  <c r="Q376" i="1" s="1"/>
  <c r="Q375" i="1"/>
  <c r="B375" i="1"/>
  <c r="R375" i="1" s="1"/>
  <c r="A375" i="1"/>
  <c r="Q374" i="1"/>
  <c r="B374" i="1"/>
  <c r="R374" i="1" s="1"/>
  <c r="A374" i="1"/>
  <c r="B373" i="1"/>
  <c r="R373" i="1" s="1"/>
  <c r="A373" i="1"/>
  <c r="Q373" i="1" s="1"/>
  <c r="B372" i="1"/>
  <c r="R372" i="1" s="1"/>
  <c r="A372" i="1"/>
  <c r="Q372" i="1" s="1"/>
  <c r="Q371" i="1"/>
  <c r="B371" i="1"/>
  <c r="R371" i="1" s="1"/>
  <c r="A371" i="1"/>
  <c r="Q370" i="1"/>
  <c r="B370" i="1"/>
  <c r="R370" i="1" s="1"/>
  <c r="A370" i="1"/>
  <c r="B369" i="1"/>
  <c r="R369" i="1" s="1"/>
  <c r="A369" i="1"/>
  <c r="Q369" i="1" s="1"/>
  <c r="B368" i="1"/>
  <c r="R368" i="1" s="1"/>
  <c r="A368" i="1"/>
  <c r="Q368" i="1" s="1"/>
  <c r="Q367" i="1"/>
  <c r="B367" i="1"/>
  <c r="R367" i="1" s="1"/>
  <c r="A367" i="1"/>
  <c r="Q366" i="1"/>
  <c r="B366" i="1"/>
  <c r="R366" i="1" s="1"/>
  <c r="A366" i="1"/>
  <c r="B365" i="1"/>
  <c r="R365" i="1" s="1"/>
  <c r="A365" i="1"/>
  <c r="Q365" i="1" s="1"/>
  <c r="B364" i="1"/>
  <c r="R364" i="1" s="1"/>
  <c r="A364" i="1"/>
  <c r="Q364" i="1" s="1"/>
  <c r="Q363" i="1"/>
  <c r="B363" i="1"/>
  <c r="R363" i="1" s="1"/>
  <c r="A363" i="1"/>
  <c r="Q362" i="1"/>
  <c r="B362" i="1"/>
  <c r="R362" i="1" s="1"/>
  <c r="A362" i="1"/>
  <c r="B361" i="1"/>
  <c r="R361" i="1" s="1"/>
  <c r="A361" i="1"/>
  <c r="Q361" i="1" s="1"/>
  <c r="B360" i="1"/>
  <c r="R360" i="1" s="1"/>
  <c r="A360" i="1"/>
  <c r="Q360" i="1" s="1"/>
  <c r="Q359" i="1"/>
  <c r="B359" i="1"/>
  <c r="R359" i="1" s="1"/>
  <c r="A359" i="1"/>
  <c r="Q358" i="1"/>
  <c r="B358" i="1"/>
  <c r="R358" i="1" s="1"/>
  <c r="A358" i="1"/>
  <c r="B357" i="1"/>
  <c r="R357" i="1" s="1"/>
  <c r="A357" i="1"/>
  <c r="Q357" i="1" s="1"/>
  <c r="B356" i="1"/>
  <c r="R356" i="1" s="1"/>
  <c r="A356" i="1"/>
  <c r="Q356" i="1" s="1"/>
  <c r="Q355" i="1"/>
  <c r="B355" i="1"/>
  <c r="R355" i="1" s="1"/>
  <c r="A355" i="1"/>
  <c r="Q354" i="1"/>
  <c r="B354" i="1"/>
  <c r="R354" i="1" s="1"/>
  <c r="A354" i="1"/>
  <c r="B353" i="1"/>
  <c r="R353" i="1" s="1"/>
  <c r="A353" i="1"/>
  <c r="Q353" i="1" s="1"/>
  <c r="B352" i="1"/>
  <c r="R352" i="1" s="1"/>
  <c r="A352" i="1"/>
  <c r="Q352" i="1" s="1"/>
  <c r="Q351" i="1"/>
  <c r="B351" i="1"/>
  <c r="R351" i="1" s="1"/>
  <c r="A351" i="1"/>
  <c r="Q350" i="1"/>
  <c r="B350" i="1"/>
  <c r="R350" i="1" s="1"/>
  <c r="A350" i="1"/>
  <c r="B349" i="1"/>
  <c r="R349" i="1" s="1"/>
  <c r="A349" i="1"/>
  <c r="Q349" i="1" s="1"/>
  <c r="B348" i="1"/>
  <c r="R348" i="1" s="1"/>
  <c r="A348" i="1"/>
  <c r="Q348" i="1" s="1"/>
  <c r="Q347" i="1"/>
  <c r="B347" i="1"/>
  <c r="R347" i="1" s="1"/>
  <c r="A347" i="1"/>
  <c r="Q346" i="1"/>
  <c r="B346" i="1"/>
  <c r="R346" i="1" s="1"/>
  <c r="A346" i="1"/>
  <c r="B345" i="1"/>
  <c r="R345" i="1" s="1"/>
  <c r="A345" i="1"/>
  <c r="Q345" i="1" s="1"/>
  <c r="B344" i="1"/>
  <c r="R344" i="1" s="1"/>
  <c r="A344" i="1"/>
  <c r="Q344" i="1" s="1"/>
  <c r="Q343" i="1"/>
  <c r="B343" i="1"/>
  <c r="R343" i="1" s="1"/>
  <c r="A343" i="1"/>
  <c r="Q342" i="1"/>
  <c r="B342" i="1"/>
  <c r="R342" i="1" s="1"/>
  <c r="A342" i="1"/>
  <c r="B341" i="1"/>
  <c r="R341" i="1" s="1"/>
  <c r="A341" i="1"/>
  <c r="Q341" i="1" s="1"/>
  <c r="B340" i="1"/>
  <c r="R340" i="1" s="1"/>
  <c r="A340" i="1"/>
  <c r="Q340" i="1" s="1"/>
  <c r="Q339" i="1"/>
  <c r="B339" i="1"/>
  <c r="R339" i="1" s="1"/>
  <c r="A339" i="1"/>
  <c r="Q338" i="1"/>
  <c r="B338" i="1"/>
  <c r="R338" i="1" s="1"/>
  <c r="A338" i="1"/>
  <c r="B337" i="1"/>
  <c r="R337" i="1" s="1"/>
  <c r="A337" i="1"/>
  <c r="Q337" i="1" s="1"/>
  <c r="B336" i="1"/>
  <c r="R336" i="1" s="1"/>
  <c r="A336" i="1"/>
  <c r="Q336" i="1" s="1"/>
  <c r="Q335" i="1"/>
  <c r="B335" i="1"/>
  <c r="R335" i="1" s="1"/>
  <c r="A335" i="1"/>
  <c r="Q334" i="1"/>
  <c r="B334" i="1"/>
  <c r="R334" i="1" s="1"/>
  <c r="A334" i="1"/>
  <c r="B333" i="1"/>
  <c r="R333" i="1" s="1"/>
  <c r="A333" i="1"/>
  <c r="Q333" i="1" s="1"/>
  <c r="B332" i="1"/>
  <c r="R332" i="1" s="1"/>
  <c r="A332" i="1"/>
  <c r="Q332" i="1" s="1"/>
  <c r="Q331" i="1"/>
  <c r="B331" i="1"/>
  <c r="R331" i="1" s="1"/>
  <c r="A331" i="1"/>
  <c r="Q330" i="1"/>
  <c r="B330" i="1"/>
  <c r="R330" i="1" s="1"/>
  <c r="A330" i="1"/>
  <c r="B329" i="1"/>
  <c r="R329" i="1" s="1"/>
  <c r="A329" i="1"/>
  <c r="Q329" i="1" s="1"/>
  <c r="B328" i="1"/>
  <c r="R328" i="1" s="1"/>
  <c r="A328" i="1"/>
  <c r="Q328" i="1" s="1"/>
  <c r="Q327" i="1"/>
  <c r="B327" i="1"/>
  <c r="R327" i="1" s="1"/>
  <c r="A327" i="1"/>
  <c r="Q326" i="1"/>
  <c r="B326" i="1"/>
  <c r="R326" i="1" s="1"/>
  <c r="A326" i="1"/>
  <c r="B325" i="1"/>
  <c r="R325" i="1" s="1"/>
  <c r="A325" i="1"/>
  <c r="Q325" i="1" s="1"/>
  <c r="B324" i="1"/>
  <c r="R324" i="1" s="1"/>
  <c r="A324" i="1"/>
  <c r="Q324" i="1" s="1"/>
  <c r="Q323" i="1"/>
  <c r="B323" i="1"/>
  <c r="R323" i="1" s="1"/>
  <c r="A323" i="1"/>
  <c r="Q322" i="1"/>
  <c r="B322" i="1"/>
  <c r="R322" i="1" s="1"/>
  <c r="A322" i="1"/>
  <c r="B321" i="1"/>
  <c r="R321" i="1" s="1"/>
  <c r="A321" i="1"/>
  <c r="Q321" i="1" s="1"/>
  <c r="B320" i="1"/>
  <c r="R320" i="1" s="1"/>
  <c r="A320" i="1"/>
  <c r="Q320" i="1" s="1"/>
  <c r="Q319" i="1"/>
  <c r="B319" i="1"/>
  <c r="R319" i="1" s="1"/>
  <c r="A319" i="1"/>
  <c r="Q318" i="1"/>
  <c r="B318" i="1"/>
  <c r="R318" i="1" s="1"/>
  <c r="A318" i="1"/>
  <c r="B317" i="1"/>
  <c r="R317" i="1" s="1"/>
  <c r="A317" i="1"/>
  <c r="Q317" i="1" s="1"/>
  <c r="B316" i="1"/>
  <c r="R316" i="1" s="1"/>
  <c r="A316" i="1"/>
  <c r="Q316" i="1" s="1"/>
  <c r="Q315" i="1"/>
  <c r="B315" i="1"/>
  <c r="R315" i="1" s="1"/>
  <c r="A315" i="1"/>
  <c r="Q314" i="1"/>
  <c r="B314" i="1"/>
  <c r="R314" i="1" s="1"/>
  <c r="A314" i="1"/>
  <c r="B313" i="1"/>
  <c r="R313" i="1" s="1"/>
  <c r="A313" i="1"/>
  <c r="Q313" i="1" s="1"/>
  <c r="B312" i="1"/>
  <c r="R312" i="1" s="1"/>
  <c r="A312" i="1"/>
  <c r="Q312" i="1" s="1"/>
  <c r="Q311" i="1"/>
  <c r="B311" i="1"/>
  <c r="R311" i="1" s="1"/>
  <c r="A311" i="1"/>
  <c r="Q310" i="1"/>
  <c r="B310" i="1"/>
  <c r="R310" i="1" s="1"/>
  <c r="A310" i="1"/>
  <c r="B309" i="1"/>
  <c r="R309" i="1" s="1"/>
  <c r="A309" i="1"/>
  <c r="Q309" i="1" s="1"/>
  <c r="B308" i="1"/>
  <c r="R308" i="1" s="1"/>
  <c r="A308" i="1"/>
  <c r="Q308" i="1" s="1"/>
  <c r="Q307" i="1"/>
  <c r="B307" i="1"/>
  <c r="R307" i="1" s="1"/>
  <c r="A307" i="1"/>
  <c r="Q306" i="1"/>
  <c r="B306" i="1"/>
  <c r="R306" i="1" s="1"/>
  <c r="A306" i="1"/>
  <c r="B305" i="1"/>
  <c r="R305" i="1" s="1"/>
  <c r="A305" i="1"/>
  <c r="Q305" i="1" s="1"/>
  <c r="B304" i="1"/>
  <c r="R304" i="1" s="1"/>
  <c r="A304" i="1"/>
  <c r="Q304" i="1" s="1"/>
  <c r="Q303" i="1"/>
  <c r="B303" i="1"/>
  <c r="R303" i="1" s="1"/>
  <c r="A303" i="1"/>
  <c r="Q302" i="1"/>
  <c r="B302" i="1"/>
  <c r="R302" i="1" s="1"/>
  <c r="A302" i="1"/>
  <c r="B301" i="1"/>
  <c r="R301" i="1" s="1"/>
  <c r="A301" i="1"/>
  <c r="Q301" i="1" s="1"/>
  <c r="B300" i="1"/>
  <c r="R300" i="1" s="1"/>
  <c r="A300" i="1"/>
  <c r="Q300" i="1" s="1"/>
  <c r="Q299" i="1"/>
  <c r="B299" i="1"/>
  <c r="R299" i="1" s="1"/>
  <c r="A299" i="1"/>
  <c r="Q298" i="1"/>
  <c r="B298" i="1"/>
  <c r="R298" i="1" s="1"/>
  <c r="A298" i="1"/>
  <c r="B297" i="1"/>
  <c r="R297" i="1" s="1"/>
  <c r="A297" i="1"/>
  <c r="Q297" i="1" s="1"/>
  <c r="B296" i="1"/>
  <c r="R296" i="1" s="1"/>
  <c r="A296" i="1"/>
  <c r="Q296" i="1" s="1"/>
  <c r="Q295" i="1"/>
  <c r="B295" i="1"/>
  <c r="R295" i="1" s="1"/>
  <c r="A295" i="1"/>
  <c r="Q294" i="1"/>
  <c r="B294" i="1"/>
  <c r="R294" i="1" s="1"/>
  <c r="A294" i="1"/>
  <c r="B293" i="1"/>
  <c r="R293" i="1" s="1"/>
  <c r="A293" i="1"/>
  <c r="Q293" i="1" s="1"/>
  <c r="B292" i="1"/>
  <c r="R292" i="1" s="1"/>
  <c r="A292" i="1"/>
  <c r="Q292" i="1" s="1"/>
  <c r="Q291" i="1"/>
  <c r="B291" i="1"/>
  <c r="R291" i="1" s="1"/>
  <c r="A291" i="1"/>
  <c r="Q290" i="1"/>
  <c r="B290" i="1"/>
  <c r="R290" i="1" s="1"/>
  <c r="A290" i="1"/>
  <c r="B289" i="1"/>
  <c r="R289" i="1" s="1"/>
  <c r="A289" i="1"/>
  <c r="Q289" i="1" s="1"/>
  <c r="B288" i="1"/>
  <c r="R288" i="1" s="1"/>
  <c r="A288" i="1"/>
  <c r="Q288" i="1" s="1"/>
  <c r="Q287" i="1"/>
  <c r="B287" i="1"/>
  <c r="R287" i="1" s="1"/>
  <c r="A287" i="1"/>
  <c r="Q286" i="1"/>
  <c r="B286" i="1"/>
  <c r="R286" i="1" s="1"/>
  <c r="A286" i="1"/>
  <c r="B285" i="1"/>
  <c r="R285" i="1" s="1"/>
  <c r="A285" i="1"/>
  <c r="Q285" i="1" s="1"/>
  <c r="B284" i="1"/>
  <c r="R284" i="1" s="1"/>
  <c r="A284" i="1"/>
  <c r="Q284" i="1" s="1"/>
  <c r="Q283" i="1"/>
  <c r="B283" i="1"/>
  <c r="R283" i="1" s="1"/>
  <c r="A283" i="1"/>
  <c r="Q282" i="1"/>
  <c r="B282" i="1"/>
  <c r="R282" i="1" s="1"/>
  <c r="A282" i="1"/>
  <c r="B281" i="1"/>
  <c r="R281" i="1" s="1"/>
  <c r="A281" i="1"/>
  <c r="Q281" i="1" s="1"/>
  <c r="B280" i="1"/>
  <c r="R280" i="1" s="1"/>
  <c r="A280" i="1"/>
  <c r="Q280" i="1" s="1"/>
  <c r="B279" i="1"/>
  <c r="R279" i="1" s="1"/>
  <c r="A279" i="1"/>
  <c r="Q279" i="1" s="1"/>
  <c r="B278" i="1"/>
  <c r="R278" i="1" s="1"/>
  <c r="A278" i="1"/>
  <c r="Q278" i="1" s="1"/>
  <c r="B277" i="1"/>
  <c r="R277" i="1" s="1"/>
  <c r="A277" i="1"/>
  <c r="Q277" i="1" s="1"/>
  <c r="B276" i="1"/>
  <c r="R276" i="1" s="1"/>
  <c r="A276" i="1"/>
  <c r="Q276" i="1" s="1"/>
  <c r="B275" i="1"/>
  <c r="R275" i="1" s="1"/>
  <c r="A275" i="1"/>
  <c r="Q275" i="1" s="1"/>
  <c r="B274" i="1"/>
  <c r="R274" i="1" s="1"/>
  <c r="A274" i="1"/>
  <c r="Q274" i="1" s="1"/>
  <c r="B273" i="1"/>
  <c r="R273" i="1" s="1"/>
  <c r="A273" i="1"/>
  <c r="Q273" i="1" s="1"/>
  <c r="B272" i="1"/>
  <c r="R272" i="1" s="1"/>
  <c r="A272" i="1"/>
  <c r="Q272" i="1" s="1"/>
  <c r="B271" i="1"/>
  <c r="R271" i="1" s="1"/>
  <c r="A271" i="1"/>
  <c r="Q271" i="1" s="1"/>
  <c r="B270" i="1"/>
  <c r="R270" i="1" s="1"/>
  <c r="A270" i="1"/>
  <c r="Q270" i="1" s="1"/>
  <c r="B269" i="1"/>
  <c r="R269" i="1" s="1"/>
  <c r="A269" i="1"/>
  <c r="Q269" i="1" s="1"/>
  <c r="B268" i="1"/>
  <c r="R268" i="1" s="1"/>
  <c r="A268" i="1"/>
  <c r="Q268" i="1" s="1"/>
  <c r="B267" i="1"/>
  <c r="R267" i="1" s="1"/>
  <c r="A267" i="1"/>
  <c r="Q267" i="1" s="1"/>
  <c r="B266" i="1"/>
  <c r="R266" i="1" s="1"/>
  <c r="A266" i="1"/>
  <c r="Q266" i="1" s="1"/>
  <c r="B265" i="1"/>
  <c r="R265" i="1" s="1"/>
  <c r="A265" i="1"/>
  <c r="Q265" i="1" s="1"/>
  <c r="B264" i="1"/>
  <c r="R264" i="1" s="1"/>
  <c r="A264" i="1"/>
  <c r="Q264" i="1" s="1"/>
  <c r="B263" i="1"/>
  <c r="R263" i="1" s="1"/>
  <c r="A263" i="1"/>
  <c r="Q263" i="1" s="1"/>
  <c r="B262" i="1"/>
  <c r="R262" i="1" s="1"/>
  <c r="A262" i="1"/>
  <c r="Q262" i="1" s="1"/>
  <c r="B261" i="1"/>
  <c r="R261" i="1" s="1"/>
  <c r="A261" i="1"/>
  <c r="Q261" i="1" s="1"/>
  <c r="B260" i="1"/>
  <c r="R260" i="1" s="1"/>
  <c r="A260" i="1"/>
  <c r="Q260" i="1" s="1"/>
  <c r="B259" i="1"/>
  <c r="R259" i="1" s="1"/>
  <c r="A259" i="1"/>
  <c r="Q259" i="1" s="1"/>
  <c r="B258" i="1"/>
  <c r="R258" i="1" s="1"/>
  <c r="A258" i="1"/>
  <c r="Q258" i="1" s="1"/>
  <c r="B257" i="1"/>
  <c r="R257" i="1" s="1"/>
  <c r="A257" i="1"/>
  <c r="Q257" i="1" s="1"/>
  <c r="B256" i="1"/>
  <c r="R256" i="1" s="1"/>
  <c r="A256" i="1"/>
  <c r="Q256" i="1" s="1"/>
  <c r="B255" i="1"/>
  <c r="R255" i="1" s="1"/>
  <c r="A255" i="1"/>
  <c r="Q255" i="1" s="1"/>
  <c r="B254" i="1"/>
  <c r="R254" i="1" s="1"/>
  <c r="A254" i="1"/>
  <c r="Q254" i="1" s="1"/>
  <c r="B253" i="1"/>
  <c r="R253" i="1" s="1"/>
  <c r="A253" i="1"/>
  <c r="Q253" i="1" s="1"/>
  <c r="B252" i="1"/>
  <c r="R252" i="1" s="1"/>
  <c r="A252" i="1"/>
  <c r="Q252" i="1" s="1"/>
  <c r="B251" i="1"/>
  <c r="R251" i="1" s="1"/>
  <c r="A251" i="1"/>
  <c r="Q251" i="1" s="1"/>
  <c r="B250" i="1"/>
  <c r="R250" i="1" s="1"/>
  <c r="A250" i="1"/>
  <c r="Q250" i="1" s="1"/>
  <c r="B249" i="1"/>
  <c r="R249" i="1" s="1"/>
  <c r="A249" i="1"/>
  <c r="Q249" i="1" s="1"/>
  <c r="B248" i="1"/>
  <c r="R248" i="1" s="1"/>
  <c r="A248" i="1"/>
  <c r="Q248" i="1" s="1"/>
  <c r="B247" i="1"/>
  <c r="R247" i="1" s="1"/>
  <c r="A247" i="1"/>
  <c r="Q247" i="1" s="1"/>
  <c r="B246" i="1"/>
  <c r="R246" i="1" s="1"/>
  <c r="A246" i="1"/>
  <c r="Q246" i="1" s="1"/>
  <c r="B245" i="1"/>
  <c r="R245" i="1" s="1"/>
  <c r="A245" i="1"/>
  <c r="Q245" i="1" s="1"/>
  <c r="B244" i="1"/>
  <c r="R244" i="1" s="1"/>
  <c r="A244" i="1"/>
  <c r="Q244" i="1" s="1"/>
  <c r="B243" i="1"/>
  <c r="R243" i="1" s="1"/>
  <c r="A243" i="1"/>
  <c r="Q243" i="1" s="1"/>
  <c r="B242" i="1"/>
  <c r="R242" i="1" s="1"/>
  <c r="A242" i="1"/>
  <c r="Q242" i="1" s="1"/>
  <c r="B241" i="1"/>
  <c r="R241" i="1" s="1"/>
  <c r="A241" i="1"/>
  <c r="Q241" i="1" s="1"/>
  <c r="B240" i="1"/>
  <c r="R240" i="1" s="1"/>
  <c r="A240" i="1"/>
  <c r="Q240" i="1" s="1"/>
  <c r="B239" i="1"/>
  <c r="R239" i="1" s="1"/>
  <c r="A239" i="1"/>
  <c r="Q239" i="1" s="1"/>
  <c r="B238" i="1"/>
  <c r="R238" i="1" s="1"/>
  <c r="A238" i="1"/>
  <c r="Q238" i="1" s="1"/>
  <c r="B237" i="1"/>
  <c r="R237" i="1" s="1"/>
  <c r="A237" i="1"/>
  <c r="Q237" i="1" s="1"/>
  <c r="B236" i="1"/>
  <c r="R236" i="1" s="1"/>
  <c r="A236" i="1"/>
  <c r="Q236" i="1" s="1"/>
  <c r="B235" i="1"/>
  <c r="R235" i="1" s="1"/>
  <c r="A235" i="1"/>
  <c r="Q235" i="1" s="1"/>
  <c r="B234" i="1"/>
  <c r="R234" i="1" s="1"/>
  <c r="A234" i="1"/>
  <c r="Q234" i="1" s="1"/>
  <c r="B233" i="1"/>
  <c r="R233" i="1" s="1"/>
  <c r="A233" i="1"/>
  <c r="Q233" i="1" s="1"/>
  <c r="B232" i="1"/>
  <c r="R232" i="1" s="1"/>
  <c r="A232" i="1"/>
  <c r="Q232" i="1" s="1"/>
  <c r="B231" i="1"/>
  <c r="R231" i="1" s="1"/>
  <c r="A231" i="1"/>
  <c r="Q231" i="1" s="1"/>
  <c r="B230" i="1"/>
  <c r="R230" i="1" s="1"/>
  <c r="A230" i="1"/>
  <c r="Q230" i="1" s="1"/>
  <c r="B229" i="1"/>
  <c r="R229" i="1" s="1"/>
  <c r="A229" i="1"/>
  <c r="Q229" i="1" s="1"/>
  <c r="B228" i="1"/>
  <c r="R228" i="1" s="1"/>
  <c r="A228" i="1"/>
  <c r="Q228" i="1" s="1"/>
  <c r="B227" i="1"/>
  <c r="R227" i="1" s="1"/>
  <c r="A227" i="1"/>
  <c r="Q227" i="1" s="1"/>
  <c r="B226" i="1"/>
  <c r="R226" i="1" s="1"/>
  <c r="A226" i="1"/>
  <c r="Q226" i="1" s="1"/>
  <c r="B225" i="1"/>
  <c r="R225" i="1" s="1"/>
  <c r="A225" i="1"/>
  <c r="Q225" i="1" s="1"/>
  <c r="B224" i="1"/>
  <c r="R224" i="1" s="1"/>
  <c r="A224" i="1"/>
  <c r="Q224" i="1" s="1"/>
  <c r="B223" i="1"/>
  <c r="R223" i="1" s="1"/>
  <c r="A223" i="1"/>
  <c r="Q223" i="1" s="1"/>
  <c r="B222" i="1"/>
  <c r="R222" i="1" s="1"/>
  <c r="A222" i="1"/>
  <c r="Q222" i="1" s="1"/>
  <c r="B221" i="1"/>
  <c r="R221" i="1" s="1"/>
  <c r="A221" i="1"/>
  <c r="Q221" i="1" s="1"/>
  <c r="B220" i="1"/>
  <c r="R220" i="1" s="1"/>
  <c r="A220" i="1"/>
  <c r="Q220" i="1" s="1"/>
  <c r="B219" i="1"/>
  <c r="R219" i="1" s="1"/>
  <c r="A219" i="1"/>
  <c r="Q219" i="1" s="1"/>
  <c r="B218" i="1"/>
  <c r="R218" i="1" s="1"/>
  <c r="A218" i="1"/>
  <c r="Q218" i="1" s="1"/>
  <c r="B217" i="1"/>
  <c r="R217" i="1" s="1"/>
  <c r="A217" i="1"/>
  <c r="Q217" i="1" s="1"/>
  <c r="B216" i="1"/>
  <c r="R216" i="1" s="1"/>
  <c r="A216" i="1"/>
  <c r="Q216" i="1" s="1"/>
  <c r="B215" i="1"/>
  <c r="R215" i="1" s="1"/>
  <c r="A215" i="1"/>
  <c r="Q215" i="1" s="1"/>
  <c r="B214" i="1"/>
  <c r="R214" i="1" s="1"/>
  <c r="A214" i="1"/>
  <c r="Q214" i="1" s="1"/>
  <c r="B213" i="1"/>
  <c r="R213" i="1" s="1"/>
  <c r="A213" i="1"/>
  <c r="Q213" i="1" s="1"/>
  <c r="B212" i="1"/>
  <c r="R212" i="1" s="1"/>
  <c r="A212" i="1"/>
  <c r="Q212" i="1" s="1"/>
  <c r="B211" i="1"/>
  <c r="R211" i="1" s="1"/>
  <c r="A211" i="1"/>
  <c r="Q211" i="1" s="1"/>
  <c r="B210" i="1"/>
  <c r="R210" i="1" s="1"/>
  <c r="A210" i="1"/>
  <c r="Q210" i="1" s="1"/>
  <c r="B209" i="1"/>
  <c r="R209" i="1" s="1"/>
  <c r="A209" i="1"/>
  <c r="Q209" i="1" s="1"/>
  <c r="B208" i="1"/>
  <c r="R208" i="1" s="1"/>
  <c r="A208" i="1"/>
  <c r="Q208" i="1" s="1"/>
  <c r="B207" i="1"/>
  <c r="R207" i="1" s="1"/>
  <c r="A207" i="1"/>
  <c r="Q207" i="1" s="1"/>
  <c r="B206" i="1"/>
  <c r="R206" i="1" s="1"/>
  <c r="A206" i="1"/>
  <c r="Q206" i="1" s="1"/>
  <c r="B205" i="1"/>
  <c r="R205" i="1" s="1"/>
  <c r="A205" i="1"/>
  <c r="Q205" i="1" s="1"/>
  <c r="B204" i="1"/>
  <c r="R204" i="1" s="1"/>
  <c r="A204" i="1"/>
  <c r="Q204" i="1" s="1"/>
  <c r="B203" i="1"/>
  <c r="R203" i="1" s="1"/>
  <c r="A203" i="1"/>
  <c r="Q203" i="1" s="1"/>
  <c r="B202" i="1"/>
  <c r="R202" i="1" s="1"/>
  <c r="A202" i="1"/>
  <c r="Q202" i="1" s="1"/>
  <c r="B201" i="1"/>
  <c r="R201" i="1" s="1"/>
  <c r="A201" i="1"/>
  <c r="Q201" i="1" s="1"/>
  <c r="B200" i="1"/>
  <c r="R200" i="1" s="1"/>
  <c r="A200" i="1"/>
  <c r="Q200" i="1" s="1"/>
  <c r="B199" i="1"/>
  <c r="R199" i="1" s="1"/>
  <c r="A199" i="1"/>
  <c r="Q199" i="1" s="1"/>
  <c r="B198" i="1"/>
  <c r="R198" i="1" s="1"/>
  <c r="A198" i="1"/>
  <c r="Q198" i="1" s="1"/>
  <c r="B197" i="1"/>
  <c r="R197" i="1" s="1"/>
  <c r="A197" i="1"/>
  <c r="Q197" i="1" s="1"/>
  <c r="B196" i="1"/>
  <c r="R196" i="1" s="1"/>
  <c r="A196" i="1"/>
  <c r="Q196" i="1" s="1"/>
  <c r="B195" i="1"/>
  <c r="R195" i="1" s="1"/>
  <c r="A195" i="1"/>
  <c r="Q195" i="1" s="1"/>
  <c r="B194" i="1"/>
  <c r="R194" i="1" s="1"/>
  <c r="A194" i="1"/>
  <c r="Q194" i="1" s="1"/>
  <c r="B193" i="1"/>
  <c r="R193" i="1" s="1"/>
  <c r="A193" i="1"/>
  <c r="Q193" i="1" s="1"/>
  <c r="B192" i="1"/>
  <c r="R192" i="1" s="1"/>
  <c r="A192" i="1"/>
  <c r="Q192" i="1" s="1"/>
  <c r="B191" i="1"/>
  <c r="R191" i="1" s="1"/>
  <c r="A191" i="1"/>
  <c r="Q191" i="1" s="1"/>
  <c r="B190" i="1"/>
  <c r="R190" i="1" s="1"/>
  <c r="A190" i="1"/>
  <c r="Q190" i="1" s="1"/>
  <c r="B189" i="1"/>
  <c r="R189" i="1" s="1"/>
  <c r="A189" i="1"/>
  <c r="Q189" i="1" s="1"/>
  <c r="B188" i="1"/>
  <c r="R188" i="1" s="1"/>
  <c r="A188" i="1"/>
  <c r="Q188" i="1" s="1"/>
  <c r="B187" i="1"/>
  <c r="R187" i="1" s="1"/>
  <c r="A187" i="1"/>
  <c r="Q187" i="1" s="1"/>
  <c r="B186" i="1"/>
  <c r="R186" i="1" s="1"/>
  <c r="A186" i="1"/>
  <c r="Q186" i="1" s="1"/>
  <c r="B185" i="1"/>
  <c r="R185" i="1" s="1"/>
  <c r="A185" i="1"/>
  <c r="Q185" i="1" s="1"/>
  <c r="B184" i="1"/>
  <c r="R184" i="1" s="1"/>
  <c r="A184" i="1"/>
  <c r="Q184" i="1" s="1"/>
  <c r="B183" i="1"/>
  <c r="R183" i="1" s="1"/>
  <c r="A183" i="1"/>
  <c r="Q183" i="1" s="1"/>
  <c r="B182" i="1"/>
  <c r="R182" i="1" s="1"/>
  <c r="A182" i="1"/>
  <c r="Q182" i="1" s="1"/>
  <c r="B181" i="1"/>
  <c r="R181" i="1" s="1"/>
  <c r="A181" i="1"/>
  <c r="Q181" i="1" s="1"/>
  <c r="B180" i="1"/>
  <c r="R180" i="1" s="1"/>
  <c r="A180" i="1"/>
  <c r="Q180" i="1" s="1"/>
  <c r="B179" i="1"/>
  <c r="R179" i="1" s="1"/>
  <c r="A179" i="1"/>
  <c r="Q179" i="1" s="1"/>
  <c r="B178" i="1"/>
  <c r="R178" i="1" s="1"/>
  <c r="A178" i="1"/>
  <c r="Q178" i="1" s="1"/>
  <c r="B177" i="1"/>
  <c r="R177" i="1" s="1"/>
  <c r="A177" i="1"/>
  <c r="Q177" i="1" s="1"/>
  <c r="B176" i="1"/>
  <c r="R176" i="1" s="1"/>
  <c r="A176" i="1"/>
  <c r="Q176" i="1" s="1"/>
  <c r="B175" i="1"/>
  <c r="R175" i="1" s="1"/>
  <c r="A175" i="1"/>
  <c r="Q175" i="1" s="1"/>
  <c r="B174" i="1"/>
  <c r="R174" i="1" s="1"/>
  <c r="A174" i="1"/>
  <c r="Q174" i="1" s="1"/>
  <c r="B173" i="1"/>
  <c r="R173" i="1" s="1"/>
  <c r="A173" i="1"/>
  <c r="Q173" i="1" s="1"/>
  <c r="B172" i="1"/>
  <c r="R172" i="1" s="1"/>
  <c r="A172" i="1"/>
  <c r="Q172" i="1" s="1"/>
  <c r="B171" i="1"/>
  <c r="R171" i="1" s="1"/>
  <c r="A171" i="1"/>
  <c r="Q171" i="1" s="1"/>
  <c r="B170" i="1"/>
  <c r="R170" i="1" s="1"/>
  <c r="A170" i="1"/>
  <c r="Q170" i="1" s="1"/>
  <c r="R169" i="1"/>
  <c r="B169" i="1"/>
  <c r="A169" i="1"/>
  <c r="Q169" i="1" s="1"/>
  <c r="B168" i="1"/>
  <c r="R168" i="1" s="1"/>
  <c r="A168" i="1"/>
  <c r="Q168" i="1" s="1"/>
  <c r="B167" i="1"/>
  <c r="R167" i="1" s="1"/>
  <c r="A167" i="1"/>
  <c r="Q167" i="1" s="1"/>
  <c r="R166" i="1"/>
  <c r="B166" i="1"/>
  <c r="A166" i="1"/>
  <c r="Q166" i="1" s="1"/>
  <c r="R165" i="1"/>
  <c r="B165" i="1"/>
  <c r="A165" i="1"/>
  <c r="Q165" i="1" s="1"/>
  <c r="B164" i="1"/>
  <c r="R164" i="1" s="1"/>
  <c r="A164" i="1"/>
  <c r="Q164" i="1" s="1"/>
  <c r="B163" i="1"/>
  <c r="R163" i="1" s="1"/>
  <c r="A163" i="1"/>
  <c r="Q163" i="1" s="1"/>
  <c r="R162" i="1"/>
  <c r="B162" i="1"/>
  <c r="A162" i="1"/>
  <c r="Q162" i="1" s="1"/>
  <c r="R161" i="1"/>
  <c r="B161" i="1"/>
  <c r="A161" i="1"/>
  <c r="Q161" i="1" s="1"/>
  <c r="B160" i="1"/>
  <c r="R160" i="1" s="1"/>
  <c r="A160" i="1"/>
  <c r="Q160" i="1" s="1"/>
  <c r="B159" i="1"/>
  <c r="R159" i="1" s="1"/>
  <c r="A159" i="1"/>
  <c r="Q159" i="1" s="1"/>
  <c r="R158" i="1"/>
  <c r="B158" i="1"/>
  <c r="A158" i="1"/>
  <c r="Q158" i="1" s="1"/>
  <c r="R157" i="1"/>
  <c r="B157" i="1"/>
  <c r="A157" i="1"/>
  <c r="Q157" i="1" s="1"/>
  <c r="B156" i="1"/>
  <c r="R156" i="1" s="1"/>
  <c r="A156" i="1"/>
  <c r="Q156" i="1" s="1"/>
  <c r="B155" i="1"/>
  <c r="R155" i="1" s="1"/>
  <c r="A155" i="1"/>
  <c r="Q155" i="1" s="1"/>
  <c r="R154" i="1"/>
  <c r="B154" i="1"/>
  <c r="A154" i="1"/>
  <c r="Q154" i="1" s="1"/>
  <c r="R153" i="1"/>
  <c r="B153" i="1"/>
  <c r="A153" i="1"/>
  <c r="Q153" i="1" s="1"/>
  <c r="B152" i="1"/>
  <c r="R152" i="1" s="1"/>
  <c r="A152" i="1"/>
  <c r="Q152" i="1" s="1"/>
  <c r="B151" i="1"/>
  <c r="R151" i="1" s="1"/>
  <c r="A151" i="1"/>
  <c r="Q151" i="1" s="1"/>
  <c r="R150" i="1"/>
  <c r="B150" i="1"/>
  <c r="A150" i="1"/>
  <c r="Q150" i="1" s="1"/>
  <c r="R149" i="1"/>
  <c r="B149" i="1"/>
  <c r="A149" i="1"/>
  <c r="Q149" i="1" s="1"/>
  <c r="B148" i="1"/>
  <c r="R148" i="1" s="1"/>
  <c r="A148" i="1"/>
  <c r="Q148" i="1" s="1"/>
  <c r="B147" i="1"/>
  <c r="R147" i="1" s="1"/>
  <c r="A147" i="1"/>
  <c r="Q147" i="1" s="1"/>
  <c r="R146" i="1"/>
  <c r="B146" i="1"/>
  <c r="A146" i="1"/>
  <c r="Q146" i="1" s="1"/>
  <c r="R145" i="1"/>
  <c r="B145" i="1"/>
  <c r="A145" i="1"/>
  <c r="Q145" i="1" s="1"/>
  <c r="B144" i="1"/>
  <c r="R144" i="1" s="1"/>
  <c r="A144" i="1"/>
  <c r="Q144" i="1" s="1"/>
  <c r="B143" i="1"/>
  <c r="R143" i="1" s="1"/>
  <c r="A143" i="1"/>
  <c r="Q143" i="1" s="1"/>
  <c r="R142" i="1"/>
  <c r="B142" i="1"/>
  <c r="A142" i="1"/>
  <c r="Q142" i="1" s="1"/>
  <c r="R141" i="1"/>
  <c r="B141" i="1"/>
  <c r="A141" i="1"/>
  <c r="Q141" i="1" s="1"/>
  <c r="B140" i="1"/>
  <c r="R140" i="1" s="1"/>
  <c r="A140" i="1"/>
  <c r="Q140" i="1" s="1"/>
  <c r="B139" i="1"/>
  <c r="R139" i="1" s="1"/>
  <c r="A139" i="1"/>
  <c r="Q139" i="1" s="1"/>
  <c r="R138" i="1"/>
  <c r="B138" i="1"/>
  <c r="A138" i="1"/>
  <c r="Q138" i="1" s="1"/>
  <c r="R137" i="1"/>
  <c r="B137" i="1"/>
  <c r="A137" i="1"/>
  <c r="Q137" i="1" s="1"/>
  <c r="B136" i="1"/>
  <c r="R136" i="1" s="1"/>
  <c r="A136" i="1"/>
  <c r="Q136" i="1" s="1"/>
  <c r="B135" i="1"/>
  <c r="R135" i="1" s="1"/>
  <c r="A135" i="1"/>
  <c r="Q135" i="1" s="1"/>
  <c r="R134" i="1"/>
  <c r="B134" i="1"/>
  <c r="A134" i="1"/>
  <c r="Q134" i="1" s="1"/>
  <c r="R133" i="1"/>
  <c r="B133" i="1"/>
  <c r="A133" i="1"/>
  <c r="Q133" i="1" s="1"/>
  <c r="B132" i="1"/>
  <c r="R132" i="1" s="1"/>
  <c r="A132" i="1"/>
  <c r="Q132" i="1" s="1"/>
  <c r="B131" i="1"/>
  <c r="R131" i="1" s="1"/>
  <c r="A131" i="1"/>
  <c r="Q131" i="1" s="1"/>
  <c r="R130" i="1"/>
  <c r="B130" i="1"/>
  <c r="A130" i="1"/>
  <c r="Q130" i="1" s="1"/>
  <c r="R129" i="1"/>
  <c r="B129" i="1"/>
  <c r="A129" i="1"/>
  <c r="Q129" i="1" s="1"/>
  <c r="B128" i="1"/>
  <c r="R128" i="1" s="1"/>
  <c r="A128" i="1"/>
  <c r="Q128" i="1" s="1"/>
  <c r="B127" i="1"/>
  <c r="R127" i="1" s="1"/>
  <c r="A127" i="1"/>
  <c r="Q127" i="1" s="1"/>
  <c r="R126" i="1"/>
  <c r="B126" i="1"/>
  <c r="A126" i="1"/>
  <c r="Q126" i="1" s="1"/>
  <c r="R125" i="1"/>
  <c r="B125" i="1"/>
  <c r="A125" i="1"/>
  <c r="Q125" i="1" s="1"/>
  <c r="B124" i="1"/>
  <c r="R124" i="1" s="1"/>
  <c r="A124" i="1"/>
  <c r="Q124" i="1" s="1"/>
  <c r="B123" i="1"/>
  <c r="R123" i="1" s="1"/>
  <c r="A123" i="1"/>
  <c r="Q123" i="1" s="1"/>
  <c r="R122" i="1"/>
  <c r="B122" i="1"/>
  <c r="A122" i="1"/>
  <c r="Q122" i="1" s="1"/>
  <c r="R121" i="1"/>
  <c r="B121" i="1"/>
  <c r="A121" i="1"/>
  <c r="Q121" i="1" s="1"/>
  <c r="B120" i="1"/>
  <c r="R120" i="1" s="1"/>
  <c r="A120" i="1"/>
  <c r="Q120" i="1" s="1"/>
  <c r="B119" i="1"/>
  <c r="R119" i="1" s="1"/>
  <c r="A119" i="1"/>
  <c r="Q119" i="1" s="1"/>
  <c r="R118" i="1"/>
  <c r="B118" i="1"/>
  <c r="A118" i="1"/>
  <c r="Q118" i="1" s="1"/>
  <c r="R117" i="1"/>
  <c r="B117" i="1"/>
  <c r="A117" i="1"/>
  <c r="Q117" i="1" s="1"/>
  <c r="B116" i="1"/>
  <c r="R116" i="1" s="1"/>
  <c r="A116" i="1"/>
  <c r="Q116" i="1" s="1"/>
  <c r="B115" i="1"/>
  <c r="R115" i="1" s="1"/>
  <c r="A115" i="1"/>
  <c r="Q115" i="1" s="1"/>
  <c r="R114" i="1"/>
  <c r="B114" i="1"/>
  <c r="A114" i="1"/>
  <c r="Q114" i="1" s="1"/>
  <c r="R113" i="1"/>
  <c r="B113" i="1"/>
  <c r="A113" i="1"/>
  <c r="Q113" i="1" s="1"/>
  <c r="B112" i="1"/>
  <c r="R112" i="1" s="1"/>
  <c r="A112" i="1"/>
  <c r="Q112" i="1" s="1"/>
  <c r="B111" i="1"/>
  <c r="R111" i="1" s="1"/>
  <c r="A111" i="1"/>
  <c r="Q111" i="1" s="1"/>
  <c r="R110" i="1"/>
  <c r="B110" i="1"/>
  <c r="A110" i="1"/>
  <c r="Q110" i="1" s="1"/>
  <c r="R109" i="1"/>
  <c r="B109" i="1"/>
  <c r="A109" i="1"/>
  <c r="Q109" i="1" s="1"/>
  <c r="B108" i="1"/>
  <c r="R108" i="1" s="1"/>
  <c r="A108" i="1"/>
  <c r="Q108" i="1" s="1"/>
  <c r="B107" i="1"/>
  <c r="R107" i="1" s="1"/>
  <c r="A107" i="1"/>
  <c r="Q107" i="1" s="1"/>
  <c r="R106" i="1"/>
  <c r="B106" i="1"/>
  <c r="A106" i="1"/>
  <c r="Q106" i="1" s="1"/>
  <c r="R105" i="1"/>
  <c r="B105" i="1"/>
  <c r="A105" i="1"/>
  <c r="Q105" i="1" s="1"/>
  <c r="B104" i="1"/>
  <c r="R104" i="1" s="1"/>
  <c r="A104" i="1"/>
  <c r="Q104" i="1" s="1"/>
  <c r="B103" i="1"/>
  <c r="R103" i="1" s="1"/>
  <c r="A103" i="1"/>
  <c r="Q103" i="1" s="1"/>
  <c r="R102" i="1"/>
  <c r="B102" i="1"/>
  <c r="A102" i="1"/>
  <c r="Q102" i="1" s="1"/>
  <c r="R101" i="1"/>
  <c r="B101" i="1"/>
  <c r="A101" i="1"/>
  <c r="Q101" i="1" s="1"/>
  <c r="B100" i="1"/>
  <c r="R100" i="1" s="1"/>
  <c r="A100" i="1"/>
  <c r="Q100" i="1" s="1"/>
  <c r="B99" i="1"/>
  <c r="R99" i="1" s="1"/>
  <c r="A99" i="1"/>
  <c r="Q99" i="1" s="1"/>
  <c r="R98" i="1"/>
  <c r="B98" i="1"/>
  <c r="A98" i="1"/>
  <c r="Q98" i="1" s="1"/>
  <c r="R97" i="1"/>
  <c r="B97" i="1"/>
  <c r="A97" i="1"/>
  <c r="Q97" i="1" s="1"/>
  <c r="B96" i="1"/>
  <c r="R96" i="1" s="1"/>
  <c r="A96" i="1"/>
  <c r="Q96" i="1" s="1"/>
  <c r="B95" i="1"/>
  <c r="R95" i="1" s="1"/>
  <c r="A95" i="1"/>
  <c r="Q95" i="1" s="1"/>
  <c r="R94" i="1"/>
  <c r="B94" i="1"/>
  <c r="A94" i="1"/>
  <c r="Q94" i="1" s="1"/>
  <c r="R93" i="1"/>
  <c r="B93" i="1"/>
  <c r="A93" i="1"/>
  <c r="Q93" i="1" s="1"/>
  <c r="B92" i="1"/>
  <c r="R92" i="1" s="1"/>
  <c r="A92" i="1"/>
  <c r="Q92" i="1" s="1"/>
  <c r="B91" i="1"/>
  <c r="R91" i="1" s="1"/>
  <c r="A91" i="1"/>
  <c r="Q91" i="1" s="1"/>
  <c r="R90" i="1"/>
  <c r="B90" i="1"/>
  <c r="A90" i="1"/>
  <c r="Q90" i="1" s="1"/>
  <c r="R89" i="1"/>
  <c r="B89" i="1"/>
  <c r="A89" i="1"/>
  <c r="Q89" i="1" s="1"/>
  <c r="B88" i="1"/>
  <c r="R88" i="1" s="1"/>
  <c r="A88" i="1"/>
  <c r="Q88" i="1" s="1"/>
  <c r="B87" i="1"/>
  <c r="R87" i="1" s="1"/>
  <c r="A87" i="1"/>
  <c r="Q87" i="1" s="1"/>
  <c r="R86" i="1"/>
  <c r="B86" i="1"/>
  <c r="A86" i="1"/>
  <c r="Q86" i="1" s="1"/>
  <c r="R85" i="1"/>
  <c r="B85" i="1"/>
  <c r="A85" i="1"/>
  <c r="Q85" i="1" s="1"/>
  <c r="B84" i="1"/>
  <c r="R84" i="1" s="1"/>
  <c r="A84" i="1"/>
  <c r="Q84" i="1" s="1"/>
  <c r="B83" i="1"/>
  <c r="R83" i="1" s="1"/>
  <c r="A83" i="1"/>
  <c r="Q83" i="1" s="1"/>
  <c r="D82" i="1"/>
  <c r="C82" i="1"/>
  <c r="B82" i="1"/>
  <c r="R82" i="1" s="1"/>
  <c r="A82" i="1"/>
  <c r="Q82" i="1" s="1"/>
  <c r="D81" i="1"/>
  <c r="C81" i="1"/>
  <c r="B81" i="1"/>
  <c r="R81" i="1" s="1"/>
  <c r="A81" i="1"/>
  <c r="Q81" i="1" s="1"/>
  <c r="R80" i="1"/>
  <c r="D80" i="1"/>
  <c r="C80" i="1"/>
  <c r="B80" i="1"/>
  <c r="A80" i="1"/>
  <c r="Q80" i="1" s="1"/>
  <c r="R79" i="1"/>
  <c r="D79" i="1"/>
  <c r="C79" i="1"/>
  <c r="B79" i="1"/>
  <c r="A79" i="1"/>
  <c r="Q79" i="1" s="1"/>
  <c r="D78" i="1"/>
  <c r="C78" i="1"/>
  <c r="B78" i="1"/>
  <c r="R78" i="1" s="1"/>
  <c r="A78" i="1"/>
  <c r="Q78" i="1" s="1"/>
  <c r="D77" i="1"/>
  <c r="C77" i="1"/>
  <c r="B77" i="1"/>
  <c r="R77" i="1" s="1"/>
  <c r="A77" i="1"/>
  <c r="Q77" i="1" s="1"/>
  <c r="R76" i="1"/>
  <c r="D76" i="1"/>
  <c r="C76" i="1"/>
  <c r="B76" i="1"/>
  <c r="A76" i="1"/>
  <c r="Q76" i="1" s="1"/>
  <c r="R75" i="1"/>
  <c r="D75" i="1"/>
  <c r="C75" i="1"/>
  <c r="B75" i="1"/>
  <c r="A75" i="1"/>
  <c r="Q75" i="1" s="1"/>
  <c r="D74" i="1"/>
  <c r="C74" i="1"/>
  <c r="B74" i="1"/>
  <c r="R74" i="1" s="1"/>
  <c r="A74" i="1"/>
  <c r="Q74" i="1" s="1"/>
  <c r="D73" i="1"/>
  <c r="C73" i="1"/>
  <c r="B73" i="1"/>
  <c r="R73" i="1" s="1"/>
  <c r="A73" i="1"/>
  <c r="Q73" i="1" s="1"/>
  <c r="R72" i="1"/>
  <c r="D72" i="1"/>
  <c r="C72" i="1"/>
  <c r="B72" i="1"/>
  <c r="A72" i="1"/>
  <c r="Q72" i="1" s="1"/>
  <c r="R71" i="1"/>
  <c r="D71" i="1"/>
  <c r="C71" i="1"/>
  <c r="B71" i="1"/>
  <c r="A71" i="1"/>
  <c r="Q71" i="1" s="1"/>
  <c r="D70" i="1"/>
  <c r="C70" i="1"/>
  <c r="B70" i="1"/>
  <c r="R70" i="1" s="1"/>
  <c r="A70" i="1"/>
  <c r="Q70" i="1" s="1"/>
  <c r="D69" i="1"/>
  <c r="C69" i="1"/>
  <c r="B69" i="1"/>
  <c r="R69" i="1" s="1"/>
  <c r="A69" i="1"/>
  <c r="Q69" i="1" s="1"/>
  <c r="R68" i="1"/>
  <c r="D68" i="1"/>
  <c r="C68" i="1"/>
  <c r="B68" i="1"/>
  <c r="A68" i="1"/>
  <c r="Q68" i="1" s="1"/>
  <c r="R67" i="1"/>
  <c r="D67" i="1"/>
  <c r="C67" i="1"/>
  <c r="B67" i="1"/>
  <c r="A67" i="1"/>
  <c r="Q67" i="1" s="1"/>
  <c r="D66" i="1"/>
  <c r="C66" i="1"/>
  <c r="B66" i="1"/>
  <c r="R66" i="1" s="1"/>
  <c r="A66" i="1"/>
  <c r="Q66" i="1" s="1"/>
  <c r="D65" i="1"/>
  <c r="C65" i="1"/>
  <c r="B65" i="1"/>
  <c r="R65" i="1" s="1"/>
  <c r="A65" i="1"/>
  <c r="Q65" i="1" s="1"/>
  <c r="R64" i="1"/>
  <c r="D64" i="1"/>
  <c r="C64" i="1"/>
  <c r="B64" i="1"/>
  <c r="A64" i="1"/>
  <c r="Q64" i="1" s="1"/>
  <c r="R63" i="1"/>
  <c r="D63" i="1"/>
  <c r="C63" i="1"/>
  <c r="B63" i="1"/>
  <c r="A63" i="1"/>
  <c r="Q63" i="1" s="1"/>
  <c r="D62" i="1"/>
  <c r="C62" i="1"/>
  <c r="B62" i="1"/>
  <c r="R62" i="1" s="1"/>
  <c r="A62" i="1"/>
  <c r="Q62" i="1" s="1"/>
  <c r="D61" i="1"/>
  <c r="C61" i="1"/>
  <c r="B61" i="1"/>
  <c r="R61" i="1" s="1"/>
  <c r="A61" i="1"/>
  <c r="Q61" i="1" s="1"/>
  <c r="R60" i="1"/>
  <c r="D60" i="1"/>
  <c r="C60" i="1"/>
  <c r="B60" i="1"/>
  <c r="A60" i="1"/>
  <c r="Q60" i="1" s="1"/>
  <c r="R59" i="1"/>
  <c r="D59" i="1"/>
  <c r="C59" i="1"/>
  <c r="B59" i="1"/>
  <c r="A59" i="1"/>
  <c r="Q59" i="1" s="1"/>
  <c r="D58" i="1"/>
  <c r="C58" i="1"/>
  <c r="B58" i="1"/>
  <c r="R58" i="1" s="1"/>
  <c r="A58" i="1"/>
  <c r="Q58" i="1" s="1"/>
  <c r="D57" i="1"/>
  <c r="C57" i="1"/>
  <c r="B57" i="1"/>
  <c r="R57" i="1" s="1"/>
  <c r="A57" i="1"/>
  <c r="Q57" i="1" s="1"/>
  <c r="R56" i="1"/>
  <c r="D56" i="1"/>
  <c r="C56" i="1"/>
  <c r="B56" i="1"/>
  <c r="A56" i="1"/>
  <c r="Q56" i="1" s="1"/>
  <c r="R55" i="1"/>
  <c r="D55" i="1"/>
  <c r="C55" i="1"/>
  <c r="B55" i="1"/>
  <c r="A55" i="1"/>
  <c r="Q55" i="1" s="1"/>
  <c r="D54" i="1"/>
  <c r="C54" i="1"/>
  <c r="B54" i="1"/>
  <c r="R54" i="1" s="1"/>
  <c r="A54" i="1"/>
  <c r="Q54" i="1" s="1"/>
  <c r="D53" i="1"/>
  <c r="C53" i="1"/>
  <c r="B53" i="1"/>
  <c r="R53" i="1" s="1"/>
  <c r="A53" i="1"/>
  <c r="Q53" i="1" s="1"/>
  <c r="R52" i="1"/>
  <c r="D52" i="1"/>
  <c r="C52" i="1"/>
  <c r="B52" i="1"/>
  <c r="A52" i="1"/>
  <c r="Q52" i="1" s="1"/>
  <c r="R51" i="1"/>
  <c r="D51" i="1"/>
  <c r="C51" i="1"/>
  <c r="B51" i="1"/>
  <c r="A51" i="1"/>
  <c r="Q51" i="1" s="1"/>
  <c r="D50" i="1"/>
  <c r="C50" i="1"/>
  <c r="B50" i="1"/>
  <c r="R50" i="1" s="1"/>
  <c r="A50" i="1"/>
  <c r="Q50" i="1" s="1"/>
  <c r="D49" i="1"/>
  <c r="C49" i="1"/>
  <c r="B49" i="1"/>
  <c r="R49" i="1" s="1"/>
  <c r="A49" i="1"/>
  <c r="Q49" i="1" s="1"/>
  <c r="R48" i="1"/>
  <c r="D48" i="1"/>
  <c r="C48" i="1"/>
  <c r="B48" i="1"/>
  <c r="A48" i="1"/>
  <c r="Q48" i="1" s="1"/>
  <c r="R47" i="1"/>
  <c r="D47" i="1"/>
  <c r="C47" i="1"/>
  <c r="B47" i="1"/>
  <c r="A47" i="1"/>
  <c r="Q47" i="1" s="1"/>
  <c r="D46" i="1"/>
  <c r="C46" i="1"/>
  <c r="B46" i="1"/>
  <c r="R46" i="1" s="1"/>
  <c r="A46" i="1"/>
  <c r="Q46" i="1" s="1"/>
  <c r="D45" i="1"/>
  <c r="C45" i="1"/>
  <c r="B45" i="1"/>
  <c r="R45" i="1" s="1"/>
  <c r="A45" i="1"/>
  <c r="Q45" i="1" s="1"/>
  <c r="R44" i="1"/>
  <c r="D44" i="1"/>
  <c r="C44" i="1"/>
  <c r="B44" i="1"/>
  <c r="A44" i="1"/>
  <c r="Q44" i="1" s="1"/>
  <c r="R43" i="1"/>
  <c r="D43" i="1"/>
  <c r="C43" i="1"/>
  <c r="B43" i="1"/>
  <c r="A43" i="1"/>
  <c r="Q43" i="1" s="1"/>
  <c r="D42" i="1"/>
  <c r="C42" i="1"/>
  <c r="B42" i="1"/>
  <c r="R42" i="1" s="1"/>
  <c r="A42" i="1"/>
  <c r="Q42" i="1" s="1"/>
  <c r="D41" i="1"/>
  <c r="C41" i="1"/>
  <c r="B41" i="1"/>
  <c r="R41" i="1" s="1"/>
  <c r="A41" i="1"/>
  <c r="Q41" i="1" s="1"/>
  <c r="R40" i="1"/>
  <c r="D40" i="1"/>
  <c r="C40" i="1"/>
  <c r="B40" i="1"/>
  <c r="A40" i="1"/>
  <c r="Q40" i="1" s="1"/>
  <c r="R39" i="1"/>
  <c r="D39" i="1"/>
  <c r="C39" i="1"/>
  <c r="B39" i="1"/>
  <c r="A39" i="1"/>
  <c r="Q39" i="1" s="1"/>
  <c r="D38" i="1"/>
  <c r="C38" i="1"/>
  <c r="B38" i="1"/>
  <c r="R38" i="1" s="1"/>
  <c r="A38" i="1"/>
  <c r="Q38" i="1" s="1"/>
  <c r="R37" i="1"/>
  <c r="D37" i="1"/>
  <c r="U37" i="1" s="1"/>
  <c r="C37" i="1"/>
  <c r="T37" i="1" s="1"/>
  <c r="B37" i="1"/>
  <c r="A37" i="1"/>
  <c r="Q37" i="1" s="1"/>
  <c r="R36" i="1"/>
  <c r="D36" i="1"/>
  <c r="C36" i="1"/>
  <c r="B36" i="1"/>
  <c r="A36" i="1"/>
  <c r="Q36" i="1" s="1"/>
  <c r="U35" i="1"/>
  <c r="D35" i="1"/>
  <c r="C35" i="1"/>
  <c r="T35" i="1" s="1"/>
  <c r="B35" i="1"/>
  <c r="R35" i="1" s="1"/>
  <c r="A35" i="1"/>
  <c r="Q35" i="1" s="1"/>
  <c r="R34" i="1"/>
  <c r="D34" i="1"/>
  <c r="U34" i="1" s="1"/>
  <c r="C34" i="1"/>
  <c r="T34" i="1" s="1"/>
  <c r="B34" i="1"/>
  <c r="A34" i="1"/>
  <c r="Q34" i="1" s="1"/>
  <c r="U33" i="1"/>
  <c r="D33" i="1"/>
  <c r="C33" i="1"/>
  <c r="T33" i="1" s="1"/>
  <c r="B33" i="1"/>
  <c r="R33" i="1" s="1"/>
  <c r="A33" i="1"/>
  <c r="Q33" i="1" s="1"/>
  <c r="R32" i="1"/>
  <c r="D32" i="1"/>
  <c r="U32" i="1" s="1"/>
  <c r="C32" i="1"/>
  <c r="T32" i="1" s="1"/>
  <c r="B32" i="1"/>
  <c r="A32" i="1"/>
  <c r="Q32" i="1" s="1"/>
  <c r="U31" i="1"/>
  <c r="D31" i="1"/>
  <c r="C31" i="1"/>
  <c r="T31" i="1" s="1"/>
  <c r="B31" i="1"/>
  <c r="R31" i="1" s="1"/>
  <c r="A31" i="1"/>
  <c r="Q31" i="1" s="1"/>
  <c r="R30" i="1"/>
  <c r="D30" i="1"/>
  <c r="U30" i="1" s="1"/>
  <c r="C30" i="1"/>
  <c r="T30" i="1" s="1"/>
  <c r="B30" i="1"/>
  <c r="A30" i="1"/>
  <c r="Q30" i="1" s="1"/>
  <c r="D29" i="1"/>
  <c r="C29" i="1"/>
  <c r="B29" i="1"/>
  <c r="R29" i="1" s="1"/>
  <c r="A29" i="1"/>
  <c r="Q29" i="1" s="1"/>
  <c r="D28" i="1"/>
  <c r="C28" i="1"/>
  <c r="B28" i="1"/>
  <c r="R28" i="1" s="1"/>
  <c r="A28" i="1"/>
  <c r="Q28" i="1" s="1"/>
  <c r="R27" i="1"/>
  <c r="D27" i="1"/>
  <c r="U27" i="1" s="1"/>
  <c r="C27" i="1"/>
  <c r="T27" i="1" s="1"/>
  <c r="B27" i="1"/>
  <c r="A27" i="1"/>
  <c r="Q27" i="1" s="1"/>
  <c r="U26" i="1"/>
  <c r="D26" i="1"/>
  <c r="C26" i="1"/>
  <c r="T26" i="1" s="1"/>
  <c r="B26" i="1"/>
  <c r="R26" i="1" s="1"/>
  <c r="A26" i="1"/>
  <c r="Q26" i="1" s="1"/>
  <c r="R25" i="1"/>
  <c r="D25" i="1"/>
  <c r="U25" i="1" s="1"/>
  <c r="C25" i="1"/>
  <c r="T25" i="1" s="1"/>
  <c r="B25" i="1"/>
  <c r="A25" i="1"/>
  <c r="Q25" i="1" s="1"/>
  <c r="U24" i="1"/>
  <c r="D24" i="1"/>
  <c r="C24" i="1"/>
  <c r="T24" i="1" s="1"/>
  <c r="B24" i="1"/>
  <c r="R24" i="1" s="1"/>
  <c r="A24" i="1"/>
  <c r="Q24" i="1" s="1"/>
  <c r="R23" i="1"/>
  <c r="D23" i="1"/>
  <c r="U23" i="1" s="1"/>
  <c r="C23" i="1"/>
  <c r="T23" i="1" s="1"/>
  <c r="B23" i="1"/>
  <c r="A23" i="1"/>
  <c r="Q23" i="1" s="1"/>
  <c r="U22" i="1"/>
  <c r="D22" i="1"/>
  <c r="C22" i="1"/>
  <c r="T22" i="1" s="1"/>
  <c r="B22" i="1"/>
  <c r="R22" i="1" s="1"/>
  <c r="A22" i="1"/>
  <c r="Q22" i="1" s="1"/>
  <c r="R21" i="1"/>
  <c r="D21" i="1"/>
  <c r="U21" i="1" s="1"/>
  <c r="C21" i="1"/>
  <c r="T21" i="1" s="1"/>
  <c r="B21" i="1"/>
  <c r="A21" i="1"/>
  <c r="Q21" i="1" s="1"/>
  <c r="U20" i="1"/>
  <c r="D20" i="1"/>
  <c r="C20" i="1"/>
  <c r="T20" i="1" s="1"/>
  <c r="B20" i="1"/>
  <c r="R20" i="1" s="1"/>
  <c r="A20" i="1"/>
  <c r="Q20" i="1" s="1"/>
  <c r="R19" i="1"/>
  <c r="D19" i="1"/>
  <c r="U19" i="1" s="1"/>
  <c r="C19" i="1"/>
  <c r="T19" i="1" s="1"/>
  <c r="B19" i="1"/>
  <c r="A19" i="1"/>
  <c r="Q19" i="1" s="1"/>
  <c r="U18" i="1"/>
  <c r="D18" i="1"/>
  <c r="C18" i="1"/>
  <c r="T18" i="1" s="1"/>
  <c r="B18" i="1"/>
  <c r="R18" i="1" s="1"/>
  <c r="A18" i="1"/>
  <c r="Q18" i="1" s="1"/>
  <c r="R17" i="1"/>
  <c r="D17" i="1"/>
  <c r="U17" i="1" s="1"/>
  <c r="C17" i="1"/>
  <c r="T17" i="1" s="1"/>
  <c r="B17" i="1"/>
  <c r="A17" i="1"/>
  <c r="Q17" i="1" s="1"/>
  <c r="U16" i="1"/>
  <c r="D16" i="1"/>
  <c r="C16" i="1"/>
  <c r="T16" i="1" s="1"/>
  <c r="B16" i="1"/>
  <c r="R16" i="1" s="1"/>
  <c r="A16" i="1"/>
  <c r="Q16" i="1" s="1"/>
  <c r="R15" i="1"/>
  <c r="D15" i="1"/>
  <c r="U15" i="1" s="1"/>
  <c r="C15" i="1"/>
  <c r="T15" i="1" s="1"/>
  <c r="B15" i="1"/>
  <c r="A15" i="1"/>
  <c r="Q15" i="1" s="1"/>
  <c r="U14" i="1"/>
  <c r="D14" i="1"/>
  <c r="C14" i="1"/>
  <c r="T14" i="1" s="1"/>
  <c r="B14" i="1"/>
  <c r="R14" i="1" s="1"/>
  <c r="A14" i="1"/>
  <c r="Q14" i="1" s="1"/>
  <c r="R13" i="1"/>
  <c r="D13" i="1"/>
  <c r="U13" i="1" s="1"/>
  <c r="C13" i="1"/>
  <c r="T13" i="1" s="1"/>
  <c r="B13" i="1"/>
  <c r="A13" i="1"/>
  <c r="Q13" i="1" s="1"/>
  <c r="U12" i="1"/>
  <c r="D12" i="1"/>
  <c r="C12" i="1"/>
  <c r="T12" i="1" s="1"/>
  <c r="B12" i="1"/>
  <c r="R12" i="1" s="1"/>
  <c r="A12" i="1"/>
  <c r="Q12" i="1" s="1"/>
  <c r="R11" i="1"/>
  <c r="D11" i="1"/>
  <c r="U11" i="1" s="1"/>
  <c r="C11" i="1"/>
  <c r="T11" i="1" s="1"/>
  <c r="B11" i="1"/>
  <c r="A11" i="1"/>
  <c r="Q11" i="1" s="1"/>
  <c r="U10" i="1"/>
  <c r="D10" i="1"/>
  <c r="C10" i="1"/>
  <c r="T10" i="1" s="1"/>
  <c r="B10" i="1"/>
  <c r="R10" i="1" s="1"/>
  <c r="A10" i="1"/>
  <c r="Q10" i="1" s="1"/>
  <c r="R9" i="1"/>
  <c r="D9" i="1"/>
  <c r="U9" i="1" s="1"/>
  <c r="C9" i="1"/>
  <c r="T9" i="1" s="1"/>
  <c r="B9" i="1"/>
  <c r="A9" i="1"/>
  <c r="Q9" i="1" s="1"/>
  <c r="U8" i="1"/>
  <c r="D8" i="1"/>
  <c r="C8" i="1"/>
  <c r="T8" i="1" s="1"/>
  <c r="B8" i="1"/>
  <c r="R8" i="1" s="1"/>
  <c r="A8" i="1"/>
  <c r="Q8" i="1" s="1"/>
  <c r="R7" i="1"/>
  <c r="D7" i="1"/>
  <c r="U7" i="1" s="1"/>
  <c r="C7" i="1"/>
  <c r="T7" i="1" s="1"/>
  <c r="B7" i="1"/>
  <c r="A7" i="1"/>
  <c r="Q7" i="1" s="1"/>
  <c r="U6" i="1"/>
  <c r="D6" i="1"/>
  <c r="C6" i="1"/>
  <c r="T6" i="1" s="1"/>
  <c r="B6" i="1"/>
  <c r="R6" i="1" s="1"/>
  <c r="A6" i="1"/>
  <c r="Q6" i="1" s="1"/>
  <c r="D5" i="1"/>
  <c r="U5" i="1" s="1"/>
  <c r="C5" i="1"/>
  <c r="T5" i="1" s="1"/>
  <c r="B5" i="1"/>
  <c r="A5" i="1"/>
  <c r="Q5" i="1" s="1"/>
  <c r="U4" i="1"/>
  <c r="D4" i="1"/>
  <c r="C4" i="1"/>
  <c r="T4" i="1" s="1"/>
  <c r="B4" i="1"/>
  <c r="R4" i="1" s="1"/>
  <c r="A4" i="1"/>
  <c r="Q4" i="1" s="1"/>
  <c r="R3" i="1"/>
  <c r="D3" i="1"/>
  <c r="U3" i="1" s="1"/>
  <c r="C3" i="1"/>
  <c r="T3" i="1" s="1"/>
  <c r="B3" i="1"/>
  <c r="A3" i="1"/>
  <c r="R5" i="1" l="1"/>
  <c r="L126" i="3"/>
  <c r="L52" i="3"/>
  <c r="I140" i="3"/>
  <c r="I136" i="3"/>
  <c r="I127" i="3"/>
  <c r="I125" i="3"/>
  <c r="I121" i="3"/>
  <c r="I119" i="3"/>
  <c r="I117" i="3"/>
  <c r="I115" i="3"/>
  <c r="I108" i="3"/>
  <c r="I141" i="3"/>
  <c r="I124" i="3"/>
  <c r="I92" i="3"/>
  <c r="I78" i="3"/>
  <c r="I70" i="3"/>
  <c r="I133" i="3"/>
  <c r="I100" i="3"/>
  <c r="I76" i="3"/>
  <c r="I59" i="3"/>
  <c r="I46" i="3"/>
  <c r="I43" i="3"/>
  <c r="I36" i="3"/>
  <c r="I143" i="3"/>
  <c r="I131" i="3"/>
  <c r="I109" i="3"/>
  <c r="I99" i="3"/>
  <c r="I75" i="3"/>
  <c r="I56" i="3"/>
  <c r="I44" i="3"/>
  <c r="I19" i="3"/>
  <c r="I6" i="3"/>
  <c r="I4" i="3"/>
  <c r="I135" i="3"/>
  <c r="I60" i="3"/>
  <c r="I40" i="3"/>
  <c r="I33" i="3"/>
  <c r="I28" i="3"/>
  <c r="I22" i="3"/>
  <c r="I10" i="3"/>
  <c r="I3" i="3"/>
  <c r="I105" i="3"/>
  <c r="I84" i="3"/>
  <c r="I71" i="3"/>
  <c r="I11" i="3"/>
  <c r="I94" i="3"/>
  <c r="I91" i="3"/>
  <c r="I54" i="3"/>
  <c r="I27" i="3"/>
  <c r="I2" i="3"/>
  <c r="I67" i="3"/>
  <c r="I83" i="3"/>
  <c r="I86" i="3"/>
  <c r="I55" i="3"/>
  <c r="I12" i="3"/>
  <c r="I5" i="3"/>
  <c r="I21" i="3"/>
  <c r="L32" i="3"/>
  <c r="H32" i="3"/>
  <c r="I32" i="3"/>
  <c r="L96" i="3"/>
  <c r="I96" i="3"/>
  <c r="H96" i="3"/>
  <c r="L144" i="3"/>
  <c r="H16" i="3"/>
  <c r="L30" i="3"/>
  <c r="I52" i="3"/>
  <c r="H61" i="3"/>
  <c r="I103" i="3"/>
  <c r="H7" i="3"/>
  <c r="I7" i="3"/>
  <c r="L7" i="3"/>
  <c r="H9" i="3"/>
  <c r="I13" i="3"/>
  <c r="L29" i="3"/>
  <c r="H38" i="3"/>
  <c r="I51" i="3"/>
  <c r="I73" i="3"/>
  <c r="H114" i="3"/>
  <c r="L17" i="3"/>
  <c r="L23" i="3"/>
  <c r="H23" i="3"/>
  <c r="I23" i="3"/>
  <c r="L34" i="3"/>
  <c r="L50" i="3"/>
  <c r="H50" i="3"/>
  <c r="I50" i="3"/>
  <c r="H63" i="3"/>
  <c r="L65" i="3"/>
  <c r="H122" i="3"/>
  <c r="L9" i="3"/>
  <c r="H25" i="3"/>
  <c r="H40" i="3"/>
  <c r="L62" i="3"/>
  <c r="H62" i="3"/>
  <c r="I62" i="3"/>
  <c r="I104" i="3"/>
  <c r="I39" i="3"/>
  <c r="H39" i="3"/>
  <c r="L39" i="3"/>
  <c r="L138" i="3"/>
  <c r="H134" i="3"/>
  <c r="L122" i="3"/>
  <c r="H118" i="3"/>
  <c r="L106" i="3"/>
  <c r="H102" i="3"/>
  <c r="H144" i="3"/>
  <c r="L142" i="3"/>
  <c r="H138" i="3"/>
  <c r="L130" i="3"/>
  <c r="H124" i="3"/>
  <c r="L118" i="3"/>
  <c r="H113" i="3"/>
  <c r="H109" i="3"/>
  <c r="J109" i="3" s="1"/>
  <c r="A109" i="3" s="1"/>
  <c r="G109" i="3" s="1"/>
  <c r="L108" i="3"/>
  <c r="H98" i="3"/>
  <c r="H93" i="3"/>
  <c r="H92" i="3"/>
  <c r="J92" i="3" s="1"/>
  <c r="A92" i="3" s="1"/>
  <c r="G92" i="3" s="1"/>
  <c r="L91" i="3"/>
  <c r="H91" i="3"/>
  <c r="L81" i="3"/>
  <c r="H77" i="3"/>
  <c r="H76" i="3"/>
  <c r="J76" i="3" s="1"/>
  <c r="A76" i="3" s="1"/>
  <c r="G76" i="3" s="1"/>
  <c r="L75" i="3"/>
  <c r="H141" i="3"/>
  <c r="L140" i="3"/>
  <c r="H130" i="3"/>
  <c r="H126" i="3"/>
  <c r="L125" i="3"/>
  <c r="L110" i="3"/>
  <c r="H106" i="3"/>
  <c r="L98" i="3"/>
  <c r="L89" i="3"/>
  <c r="H85" i="3"/>
  <c r="L73" i="3"/>
  <c r="H69" i="3"/>
  <c r="L57" i="3"/>
  <c r="H53" i="3"/>
  <c r="L41" i="3"/>
  <c r="H142" i="3"/>
  <c r="L134" i="3"/>
  <c r="H125" i="3"/>
  <c r="J125" i="3" s="1"/>
  <c r="A125" i="3" s="1"/>
  <c r="G125" i="3" s="1"/>
  <c r="H121" i="3"/>
  <c r="J121" i="3" s="1"/>
  <c r="A121" i="3" s="1"/>
  <c r="G121" i="3" s="1"/>
  <c r="L141" i="3"/>
  <c r="L136" i="3"/>
  <c r="L124" i="3"/>
  <c r="L112" i="3"/>
  <c r="L76" i="3"/>
  <c r="H75" i="3"/>
  <c r="L69" i="3"/>
  <c r="H60" i="3"/>
  <c r="J60" i="3" s="1"/>
  <c r="A60" i="3" s="1"/>
  <c r="G60" i="3" s="1"/>
  <c r="L59" i="3"/>
  <c r="H49" i="3"/>
  <c r="H45" i="3"/>
  <c r="L44" i="3"/>
  <c r="H35" i="3"/>
  <c r="H128" i="3"/>
  <c r="L114" i="3"/>
  <c r="L102" i="3"/>
  <c r="L97" i="3"/>
  <c r="L93" i="3"/>
  <c r="L92" i="3"/>
  <c r="L85" i="3"/>
  <c r="L84" i="3"/>
  <c r="H73" i="3"/>
  <c r="L61" i="3"/>
  <c r="L49" i="3"/>
  <c r="L35" i="3"/>
  <c r="L25" i="3"/>
  <c r="H21" i="3"/>
  <c r="H110" i="3"/>
  <c r="H88" i="3"/>
  <c r="L64" i="3"/>
  <c r="L60" i="3"/>
  <c r="L53" i="3"/>
  <c r="H48" i="3"/>
  <c r="L43" i="3"/>
  <c r="H31" i="3"/>
  <c r="H29" i="3"/>
  <c r="L28" i="3"/>
  <c r="H15" i="3"/>
  <c r="H11" i="3"/>
  <c r="L3" i="3"/>
  <c r="H136" i="3"/>
  <c r="J136" i="3" s="1"/>
  <c r="A136" i="3" s="1"/>
  <c r="G136" i="3" s="1"/>
  <c r="L133" i="3"/>
  <c r="L109" i="3"/>
  <c r="H104" i="3"/>
  <c r="H97" i="3"/>
  <c r="H95" i="3"/>
  <c r="L87" i="3"/>
  <c r="H59" i="3"/>
  <c r="H55" i="3"/>
  <c r="L48" i="3"/>
  <c r="L45" i="3"/>
  <c r="H43" i="3"/>
  <c r="H41" i="3"/>
  <c r="L31" i="3"/>
  <c r="H27" i="3"/>
  <c r="L21" i="3"/>
  <c r="H140" i="3"/>
  <c r="H89" i="3"/>
  <c r="H81" i="3"/>
  <c r="L79" i="3"/>
  <c r="H44" i="3"/>
  <c r="L27" i="3"/>
  <c r="L15" i="3"/>
  <c r="L104" i="3"/>
  <c r="H79" i="3"/>
  <c r="L77" i="3"/>
  <c r="H28" i="3"/>
  <c r="J28" i="3" s="1"/>
  <c r="A28" i="3" s="1"/>
  <c r="G28" i="3" s="1"/>
  <c r="H24" i="3"/>
  <c r="H13" i="3"/>
  <c r="L11" i="3"/>
  <c r="H3" i="3"/>
  <c r="Q3" i="1"/>
  <c r="N3" i="2"/>
  <c r="L14" i="3"/>
  <c r="H14" i="3"/>
  <c r="I14" i="3"/>
  <c r="H17" i="3"/>
  <c r="I24" i="3"/>
  <c r="L55" i="3"/>
  <c r="H57" i="3"/>
  <c r="L63" i="3"/>
  <c r="H65" i="3"/>
  <c r="H108" i="3"/>
  <c r="I129" i="3"/>
  <c r="H129" i="3"/>
  <c r="L129" i="3"/>
  <c r="L5" i="3"/>
  <c r="H5" i="3"/>
  <c r="I18" i="3"/>
  <c r="L51" i="3"/>
  <c r="H51" i="3"/>
  <c r="I85" i="3"/>
  <c r="L107" i="3"/>
  <c r="H107" i="3"/>
  <c r="I107" i="3"/>
  <c r="I118" i="3"/>
  <c r="I142" i="3"/>
  <c r="L8" i="3"/>
  <c r="H8" i="3"/>
  <c r="I8" i="3"/>
  <c r="I9" i="3"/>
  <c r="L12" i="3"/>
  <c r="H12" i="3"/>
  <c r="I20" i="3"/>
  <c r="I25" i="3"/>
  <c r="L37" i="3"/>
  <c r="H37" i="3"/>
  <c r="I37" i="3"/>
  <c r="I47" i="3"/>
  <c r="H47" i="3"/>
  <c r="L47" i="3"/>
  <c r="I69" i="3"/>
  <c r="G5" i="2"/>
  <c r="A6" i="2"/>
  <c r="L4" i="3"/>
  <c r="H4" i="3"/>
  <c r="L6" i="3"/>
  <c r="H6" i="3"/>
  <c r="I15" i="3"/>
  <c r="L19" i="3"/>
  <c r="H19" i="3"/>
  <c r="L26" i="3"/>
  <c r="H26" i="3"/>
  <c r="I26" i="3"/>
  <c r="I29" i="3"/>
  <c r="H34" i="3"/>
  <c r="I34" i="3"/>
  <c r="I35" i="3"/>
  <c r="I45" i="3"/>
  <c r="I64" i="3"/>
  <c r="H64" i="3"/>
  <c r="I77" i="3"/>
  <c r="I93" i="3"/>
  <c r="L105" i="3"/>
  <c r="H105" i="3"/>
  <c r="J105" i="3" s="1"/>
  <c r="A105" i="3" s="1"/>
  <c r="G105" i="3" s="1"/>
  <c r="L111" i="3"/>
  <c r="H111" i="3"/>
  <c r="I111" i="3"/>
  <c r="L132" i="3"/>
  <c r="H132" i="3"/>
  <c r="I132" i="3"/>
  <c r="L13" i="3"/>
  <c r="I16" i="3"/>
  <c r="L16" i="3"/>
  <c r="L18" i="3"/>
  <c r="H18" i="3"/>
  <c r="H20" i="3"/>
  <c r="L20" i="3"/>
  <c r="L24" i="3"/>
  <c r="I30" i="3"/>
  <c r="H30" i="3"/>
  <c r="L38" i="3"/>
  <c r="I38" i="3"/>
  <c r="H52" i="3"/>
  <c r="L58" i="3"/>
  <c r="H58" i="3"/>
  <c r="I58" i="3"/>
  <c r="L66" i="3"/>
  <c r="H66" i="3"/>
  <c r="I66" i="3"/>
  <c r="H68" i="3"/>
  <c r="I68" i="3"/>
  <c r="L68" i="3"/>
  <c r="L71" i="3"/>
  <c r="H71" i="3"/>
  <c r="J71" i="3" s="1"/>
  <c r="A71" i="3" s="1"/>
  <c r="G71" i="3" s="1"/>
  <c r="L72" i="3"/>
  <c r="I72" i="3"/>
  <c r="H72" i="3"/>
  <c r="I79" i="3"/>
  <c r="L80" i="3"/>
  <c r="I80" i="3"/>
  <c r="H80" i="3"/>
  <c r="H101" i="3"/>
  <c r="I101" i="3"/>
  <c r="L101" i="3"/>
  <c r="L137" i="3"/>
  <c r="H137" i="3"/>
  <c r="I137" i="3"/>
  <c r="L139" i="3"/>
  <c r="H139" i="3"/>
  <c r="I139" i="3"/>
  <c r="L2" i="3"/>
  <c r="H2" i="3"/>
  <c r="J2" i="3" s="1"/>
  <c r="A2" i="3" s="1"/>
  <c r="G2" i="3" s="1"/>
  <c r="L10" i="3"/>
  <c r="H10" i="3"/>
  <c r="J10" i="3" s="1"/>
  <c r="A10" i="3" s="1"/>
  <c r="G10" i="3" s="1"/>
  <c r="I17" i="3"/>
  <c r="L22" i="3"/>
  <c r="H22" i="3"/>
  <c r="J22" i="3" s="1"/>
  <c r="A22" i="3" s="1"/>
  <c r="G22" i="3" s="1"/>
  <c r="L33" i="3"/>
  <c r="H33" i="3"/>
  <c r="J33" i="3" s="1"/>
  <c r="A33" i="3" s="1"/>
  <c r="G33" i="3" s="1"/>
  <c r="I41" i="3"/>
  <c r="L42" i="3"/>
  <c r="H42" i="3"/>
  <c r="I42" i="3"/>
  <c r="I48" i="3"/>
  <c r="L56" i="3"/>
  <c r="H56" i="3"/>
  <c r="I61" i="3"/>
  <c r="L82" i="3"/>
  <c r="H82" i="3"/>
  <c r="I82" i="3"/>
  <c r="H84" i="3"/>
  <c r="I87" i="3"/>
  <c r="H87" i="3"/>
  <c r="L99" i="3"/>
  <c r="H99" i="3"/>
  <c r="I110" i="3"/>
  <c r="I116" i="3"/>
  <c r="L120" i="3"/>
  <c r="H120" i="3"/>
  <c r="I120" i="3"/>
  <c r="I31" i="3"/>
  <c r="L36" i="3"/>
  <c r="H36" i="3"/>
  <c r="L40" i="3"/>
  <c r="L46" i="3"/>
  <c r="H46" i="3"/>
  <c r="I53" i="3"/>
  <c r="I57" i="3"/>
  <c r="I63" i="3"/>
  <c r="L67" i="3"/>
  <c r="H67" i="3"/>
  <c r="L74" i="3"/>
  <c r="H74" i="3"/>
  <c r="I74" i="3"/>
  <c r="L83" i="3"/>
  <c r="I88" i="3"/>
  <c r="L88" i="3"/>
  <c r="L90" i="3"/>
  <c r="H90" i="3"/>
  <c r="I90" i="3"/>
  <c r="I95" i="3"/>
  <c r="L95" i="3"/>
  <c r="L100" i="3"/>
  <c r="H100" i="3"/>
  <c r="J100" i="3" s="1"/>
  <c r="A100" i="3" s="1"/>
  <c r="G100" i="3" s="1"/>
  <c r="H112" i="3"/>
  <c r="I122" i="3"/>
  <c r="L131" i="3"/>
  <c r="H131" i="3"/>
  <c r="L143" i="3"/>
  <c r="H143" i="3"/>
  <c r="J143" i="3" s="1"/>
  <c r="A143" i="3" s="1"/>
  <c r="G143" i="3" s="1"/>
  <c r="H145" i="3"/>
  <c r="I128" i="3"/>
  <c r="L128" i="3"/>
  <c r="H133" i="3"/>
  <c r="I49" i="3"/>
  <c r="L54" i="3"/>
  <c r="H54" i="3"/>
  <c r="I65" i="3"/>
  <c r="L70" i="3"/>
  <c r="H70" i="3"/>
  <c r="I81" i="3"/>
  <c r="H83" i="3"/>
  <c r="J83" i="3" s="1"/>
  <c r="A83" i="3" s="1"/>
  <c r="G83" i="3" s="1"/>
  <c r="L86" i="3"/>
  <c r="H86" i="3"/>
  <c r="I97" i="3"/>
  <c r="I113" i="3"/>
  <c r="L113" i="3"/>
  <c r="L115" i="3"/>
  <c r="H115" i="3"/>
  <c r="J115" i="3" s="1"/>
  <c r="A115" i="3" s="1"/>
  <c r="G115" i="3" s="1"/>
  <c r="H117" i="3"/>
  <c r="L117" i="3"/>
  <c r="L121" i="3"/>
  <c r="L127" i="3"/>
  <c r="H127" i="3"/>
  <c r="I134" i="3"/>
  <c r="I138" i="3"/>
  <c r="I144" i="3"/>
  <c r="L78" i="3"/>
  <c r="H78" i="3"/>
  <c r="I89" i="3"/>
  <c r="L94" i="3"/>
  <c r="H94" i="3"/>
  <c r="I102" i="3"/>
  <c r="I106" i="3"/>
  <c r="I112" i="3"/>
  <c r="L116" i="3"/>
  <c r="H116" i="3"/>
  <c r="L123" i="3"/>
  <c r="H123" i="3"/>
  <c r="I123" i="3"/>
  <c r="I126" i="3"/>
  <c r="I145" i="3"/>
  <c r="L145" i="3"/>
  <c r="I98" i="3"/>
  <c r="L103" i="3"/>
  <c r="H103" i="3"/>
  <c r="I114" i="3"/>
  <c r="L119" i="3"/>
  <c r="H119" i="3"/>
  <c r="I130" i="3"/>
  <c r="L135" i="3"/>
  <c r="H135" i="3"/>
  <c r="J135" i="3" s="1"/>
  <c r="A135" i="3" s="1"/>
  <c r="G135" i="3" s="1"/>
  <c r="J94" i="3" l="1"/>
  <c r="A94" i="3" s="1"/>
  <c r="G94" i="3" s="1"/>
  <c r="J19" i="3"/>
  <c r="A19" i="3" s="1"/>
  <c r="G19" i="3" s="1"/>
  <c r="J129" i="3"/>
  <c r="A129" i="3" s="1"/>
  <c r="G129" i="3" s="1"/>
  <c r="J13" i="3"/>
  <c r="A13" i="3" s="1"/>
  <c r="G13" i="3" s="1"/>
  <c r="J44" i="3"/>
  <c r="A44" i="3" s="1"/>
  <c r="G44" i="3" s="1"/>
  <c r="J140" i="3"/>
  <c r="A140" i="3" s="1"/>
  <c r="G140" i="3" s="1"/>
  <c r="J55" i="3"/>
  <c r="A55" i="3" s="1"/>
  <c r="G55" i="3" s="1"/>
  <c r="J91" i="3"/>
  <c r="A91" i="3" s="1"/>
  <c r="G91" i="3" s="1"/>
  <c r="J78" i="3"/>
  <c r="A78" i="3" s="1"/>
  <c r="G78" i="3" s="1"/>
  <c r="J67" i="3"/>
  <c r="A67" i="3" s="1"/>
  <c r="G67" i="3" s="1"/>
  <c r="J36" i="3"/>
  <c r="A36" i="3" s="1"/>
  <c r="G36" i="3" s="1"/>
  <c r="J99" i="3"/>
  <c r="A99" i="3" s="1"/>
  <c r="G99" i="3" s="1"/>
  <c r="J84" i="3"/>
  <c r="A84" i="3" s="1"/>
  <c r="G84" i="3" s="1"/>
  <c r="J34" i="3"/>
  <c r="A34" i="3" s="1"/>
  <c r="G34" i="3" s="1"/>
  <c r="J73" i="3"/>
  <c r="A73" i="3" s="1"/>
  <c r="G73" i="3" s="1"/>
  <c r="J119" i="3"/>
  <c r="A119" i="3" s="1"/>
  <c r="G119" i="3" s="1"/>
  <c r="J116" i="3"/>
  <c r="A116" i="3" s="1"/>
  <c r="G116" i="3" s="1"/>
  <c r="J52" i="3"/>
  <c r="A52" i="3" s="1"/>
  <c r="G52" i="3" s="1"/>
  <c r="J18" i="3"/>
  <c r="A18" i="3" s="1"/>
  <c r="G18" i="3" s="1"/>
  <c r="J6" i="3"/>
  <c r="A6" i="3" s="1"/>
  <c r="G6" i="3" s="1"/>
  <c r="J47" i="3"/>
  <c r="A47" i="3" s="1"/>
  <c r="G47" i="3" s="1"/>
  <c r="J75" i="3"/>
  <c r="A75" i="3" s="1"/>
  <c r="G75" i="3" s="1"/>
  <c r="J141" i="3"/>
  <c r="A141" i="3" s="1"/>
  <c r="G141" i="3" s="1"/>
  <c r="J20" i="3"/>
  <c r="A20" i="3" s="1"/>
  <c r="G20" i="3" s="1"/>
  <c r="J12" i="3"/>
  <c r="A12" i="3" s="1"/>
  <c r="G12" i="3" s="1"/>
  <c r="J108" i="3"/>
  <c r="A108" i="3" s="1"/>
  <c r="G108" i="3" s="1"/>
  <c r="J70" i="3"/>
  <c r="A70" i="3" s="1"/>
  <c r="G70" i="3" s="1"/>
  <c r="J37" i="3"/>
  <c r="A37" i="3" s="1"/>
  <c r="G37" i="3" s="1"/>
  <c r="J8" i="3"/>
  <c r="A8" i="3" s="1"/>
  <c r="G8" i="3" s="1"/>
  <c r="J54" i="3"/>
  <c r="A54" i="3" s="1"/>
  <c r="G54" i="3" s="1"/>
  <c r="J5" i="3"/>
  <c r="A5" i="3" s="1"/>
  <c r="G5" i="3" s="1"/>
  <c r="J43" i="3"/>
  <c r="A43" i="3" s="1"/>
  <c r="G43" i="3" s="1"/>
  <c r="J59" i="3"/>
  <c r="A59" i="3" s="1"/>
  <c r="G59" i="3" s="1"/>
  <c r="J103" i="3"/>
  <c r="A103" i="3" s="1"/>
  <c r="G103" i="3" s="1"/>
  <c r="J86" i="3"/>
  <c r="A86" i="3" s="1"/>
  <c r="G86" i="3" s="1"/>
  <c r="J131" i="3"/>
  <c r="A131" i="3" s="1"/>
  <c r="G131" i="3" s="1"/>
  <c r="J127" i="3"/>
  <c r="A127" i="3" s="1"/>
  <c r="G127" i="3" s="1"/>
  <c r="J46" i="3"/>
  <c r="A46" i="3" s="1"/>
  <c r="G46" i="3" s="1"/>
  <c r="J117" i="3"/>
  <c r="A117" i="3" s="1"/>
  <c r="G117" i="3" s="1"/>
  <c r="J133" i="3"/>
  <c r="A133" i="3" s="1"/>
  <c r="G133" i="3" s="1"/>
  <c r="J56" i="3"/>
  <c r="A56" i="3" s="1"/>
  <c r="G56" i="3" s="1"/>
  <c r="J80" i="3"/>
  <c r="A80" i="3" s="1"/>
  <c r="G80" i="3" s="1"/>
  <c r="J72" i="3"/>
  <c r="A72" i="3" s="1"/>
  <c r="G72" i="3" s="1"/>
  <c r="J4" i="3"/>
  <c r="A4" i="3" s="1"/>
  <c r="G4" i="3" s="1"/>
  <c r="J24" i="3"/>
  <c r="A24" i="3" s="1"/>
  <c r="G24" i="3" s="1"/>
  <c r="J104" i="3"/>
  <c r="A104" i="3" s="1"/>
  <c r="G104" i="3" s="1"/>
  <c r="J29" i="3"/>
  <c r="A29" i="3" s="1"/>
  <c r="G29" i="3" s="1"/>
  <c r="J124" i="3"/>
  <c r="A124" i="3" s="1"/>
  <c r="G124" i="3" s="1"/>
  <c r="J39" i="3"/>
  <c r="A39" i="3" s="1"/>
  <c r="G39" i="3" s="1"/>
  <c r="J62" i="3"/>
  <c r="A62" i="3" s="1"/>
  <c r="G62" i="3" s="1"/>
  <c r="J96" i="3"/>
  <c r="A96" i="3" s="1"/>
  <c r="G96" i="3" s="1"/>
  <c r="J51" i="3"/>
  <c r="A51" i="3" s="1"/>
  <c r="G51" i="3" s="1"/>
  <c r="J3" i="3"/>
  <c r="A3" i="3" s="1"/>
  <c r="G3" i="3" s="1"/>
  <c r="J27" i="3"/>
  <c r="A27" i="3" s="1"/>
  <c r="G27" i="3" s="1"/>
  <c r="J11" i="3"/>
  <c r="A11" i="3" s="1"/>
  <c r="G11" i="3" s="1"/>
  <c r="J21" i="3"/>
  <c r="A21" i="3" s="1"/>
  <c r="G21" i="3" s="1"/>
  <c r="A7" i="2"/>
  <c r="G6" i="2"/>
  <c r="J57" i="3"/>
  <c r="A57" i="3" s="1"/>
  <c r="G57" i="3" s="1"/>
  <c r="J17" i="3"/>
  <c r="A17" i="3" s="1"/>
  <c r="G17" i="3" s="1"/>
  <c r="O3" i="2"/>
  <c r="J110" i="3"/>
  <c r="A110" i="3" s="1"/>
  <c r="G110" i="3" s="1"/>
  <c r="J106" i="3"/>
  <c r="A106" i="3" s="1"/>
  <c r="G106" i="3" s="1"/>
  <c r="J130" i="3"/>
  <c r="A130" i="3" s="1"/>
  <c r="G130" i="3" s="1"/>
  <c r="J144" i="3"/>
  <c r="A144" i="3" s="1"/>
  <c r="G144" i="3" s="1"/>
  <c r="J38" i="3"/>
  <c r="A38" i="3" s="1"/>
  <c r="G38" i="3" s="1"/>
  <c r="J16" i="3"/>
  <c r="A16" i="3" s="1"/>
  <c r="G16" i="3" s="1"/>
  <c r="J123" i="3"/>
  <c r="A123" i="3" s="1"/>
  <c r="G123" i="3" s="1"/>
  <c r="J112" i="3"/>
  <c r="A112" i="3" s="1"/>
  <c r="G112" i="3" s="1"/>
  <c r="J74" i="3"/>
  <c r="A74" i="3" s="1"/>
  <c r="G74" i="3" s="1"/>
  <c r="J120" i="3"/>
  <c r="A120" i="3" s="1"/>
  <c r="G120" i="3" s="1"/>
  <c r="J137" i="3"/>
  <c r="A137" i="3" s="1"/>
  <c r="G137" i="3" s="1"/>
  <c r="J101" i="3"/>
  <c r="A101" i="3" s="1"/>
  <c r="G101" i="3" s="1"/>
  <c r="J68" i="3"/>
  <c r="A68" i="3" s="1"/>
  <c r="G68" i="3" s="1"/>
  <c r="J111" i="3"/>
  <c r="A111" i="3" s="1"/>
  <c r="G111" i="3" s="1"/>
  <c r="J107" i="3"/>
  <c r="A107" i="3" s="1"/>
  <c r="G107" i="3" s="1"/>
  <c r="J81" i="3"/>
  <c r="A81" i="3" s="1"/>
  <c r="G81" i="3" s="1"/>
  <c r="J31" i="3"/>
  <c r="A31" i="3" s="1"/>
  <c r="G31" i="3" s="1"/>
  <c r="J45" i="3"/>
  <c r="A45" i="3" s="1"/>
  <c r="G45" i="3" s="1"/>
  <c r="J53" i="3"/>
  <c r="A53" i="3" s="1"/>
  <c r="G53" i="3" s="1"/>
  <c r="J85" i="3"/>
  <c r="A85" i="3" s="1"/>
  <c r="G85" i="3" s="1"/>
  <c r="J77" i="3"/>
  <c r="A77" i="3" s="1"/>
  <c r="G77" i="3" s="1"/>
  <c r="J102" i="3"/>
  <c r="A102" i="3" s="1"/>
  <c r="G102" i="3" s="1"/>
  <c r="J134" i="3"/>
  <c r="A134" i="3" s="1"/>
  <c r="G134" i="3" s="1"/>
  <c r="J122" i="3"/>
  <c r="A122" i="3" s="1"/>
  <c r="G122" i="3" s="1"/>
  <c r="J50" i="3"/>
  <c r="A50" i="3" s="1"/>
  <c r="G50" i="3" s="1"/>
  <c r="J114" i="3"/>
  <c r="A114" i="3" s="1"/>
  <c r="G114" i="3" s="1"/>
  <c r="J61" i="3"/>
  <c r="A61" i="3" s="1"/>
  <c r="G61" i="3" s="1"/>
  <c r="J42" i="3"/>
  <c r="A42" i="3" s="1"/>
  <c r="G42" i="3" s="1"/>
  <c r="J139" i="3"/>
  <c r="A139" i="3" s="1"/>
  <c r="G139" i="3" s="1"/>
  <c r="J58" i="3"/>
  <c r="A58" i="3" s="1"/>
  <c r="G58" i="3" s="1"/>
  <c r="J132" i="3"/>
  <c r="A132" i="3" s="1"/>
  <c r="G132" i="3" s="1"/>
  <c r="J65" i="3"/>
  <c r="A65" i="3" s="1"/>
  <c r="G65" i="3" s="1"/>
  <c r="J14" i="3"/>
  <c r="A14" i="3" s="1"/>
  <c r="G14" i="3" s="1"/>
  <c r="J89" i="3"/>
  <c r="A89" i="3" s="1"/>
  <c r="G89" i="3" s="1"/>
  <c r="J95" i="3"/>
  <c r="A95" i="3" s="1"/>
  <c r="G95" i="3" s="1"/>
  <c r="J15" i="3"/>
  <c r="A15" i="3" s="1"/>
  <c r="G15" i="3" s="1"/>
  <c r="J128" i="3"/>
  <c r="A128" i="3" s="1"/>
  <c r="G128" i="3" s="1"/>
  <c r="J49" i="3"/>
  <c r="A49" i="3" s="1"/>
  <c r="G49" i="3" s="1"/>
  <c r="J93" i="3"/>
  <c r="A93" i="3" s="1"/>
  <c r="G93" i="3" s="1"/>
  <c r="J113" i="3"/>
  <c r="A113" i="3" s="1"/>
  <c r="G113" i="3" s="1"/>
  <c r="J138" i="3"/>
  <c r="A138" i="3" s="1"/>
  <c r="G138" i="3" s="1"/>
  <c r="J40" i="3"/>
  <c r="A40" i="3" s="1"/>
  <c r="G40" i="3" s="1"/>
  <c r="J23" i="3"/>
  <c r="A23" i="3" s="1"/>
  <c r="G23" i="3" s="1"/>
  <c r="J7" i="3"/>
  <c r="A7" i="3" s="1"/>
  <c r="G7" i="3" s="1"/>
  <c r="J32" i="3"/>
  <c r="A32" i="3" s="1"/>
  <c r="G32" i="3" s="1"/>
  <c r="J145" i="3"/>
  <c r="A145" i="3" s="1"/>
  <c r="G145" i="3" s="1"/>
  <c r="J90" i="3"/>
  <c r="A90" i="3" s="1"/>
  <c r="G90" i="3" s="1"/>
  <c r="J87" i="3"/>
  <c r="A87" i="3" s="1"/>
  <c r="G87" i="3" s="1"/>
  <c r="J82" i="3"/>
  <c r="A82" i="3" s="1"/>
  <c r="G82" i="3" s="1"/>
  <c r="J66" i="3"/>
  <c r="A66" i="3" s="1"/>
  <c r="G66" i="3" s="1"/>
  <c r="J30" i="3"/>
  <c r="A30" i="3" s="1"/>
  <c r="G30" i="3" s="1"/>
  <c r="J64" i="3"/>
  <c r="A64" i="3" s="1"/>
  <c r="G64" i="3" s="1"/>
  <c r="J26" i="3"/>
  <c r="A26" i="3" s="1"/>
  <c r="G26" i="3" s="1"/>
  <c r="J79" i="3"/>
  <c r="A79" i="3" s="1"/>
  <c r="G79" i="3" s="1"/>
  <c r="J41" i="3"/>
  <c r="A41" i="3" s="1"/>
  <c r="G41" i="3" s="1"/>
  <c r="J97" i="3"/>
  <c r="A97" i="3" s="1"/>
  <c r="G97" i="3" s="1"/>
  <c r="J48" i="3"/>
  <c r="A48" i="3" s="1"/>
  <c r="G48" i="3" s="1"/>
  <c r="J88" i="3"/>
  <c r="A88" i="3" s="1"/>
  <c r="G88" i="3" s="1"/>
  <c r="J35" i="3"/>
  <c r="A35" i="3" s="1"/>
  <c r="G35" i="3" s="1"/>
  <c r="J142" i="3"/>
  <c r="A142" i="3" s="1"/>
  <c r="G142" i="3" s="1"/>
  <c r="J69" i="3"/>
  <c r="A69" i="3" s="1"/>
  <c r="G69" i="3" s="1"/>
  <c r="J126" i="3"/>
  <c r="A126" i="3" s="1"/>
  <c r="G126" i="3" s="1"/>
  <c r="J98" i="3"/>
  <c r="A98" i="3" s="1"/>
  <c r="G98" i="3" s="1"/>
  <c r="J118" i="3"/>
  <c r="A118" i="3" s="1"/>
  <c r="G118" i="3" s="1"/>
  <c r="J25" i="3"/>
  <c r="A25" i="3" s="1"/>
  <c r="G25" i="3" s="1"/>
  <c r="J63" i="3"/>
  <c r="A63" i="3" s="1"/>
  <c r="G63" i="3" s="1"/>
  <c r="J9" i="3"/>
  <c r="A9" i="3" s="1"/>
  <c r="G9" i="3" s="1"/>
  <c r="P3" i="2" l="1"/>
  <c r="A8" i="2"/>
  <c r="G7" i="2"/>
  <c r="A9" i="2" l="1"/>
  <c r="G8" i="2"/>
  <c r="Q3" i="2"/>
  <c r="R3" i="2" l="1"/>
  <c r="G9" i="2"/>
  <c r="A10" i="2"/>
  <c r="G10" i="2" l="1"/>
  <c r="A11" i="2"/>
  <c r="S3" i="2"/>
  <c r="A12" i="2" l="1"/>
  <c r="G11" i="2"/>
  <c r="T3" i="2"/>
  <c r="U3" i="2" l="1"/>
  <c r="G12" i="2"/>
  <c r="A13" i="2"/>
  <c r="G13" i="2" l="1"/>
  <c r="A14" i="2"/>
  <c r="V3" i="2"/>
  <c r="F99" i="3"/>
  <c r="F139" i="3"/>
  <c r="F2" i="3"/>
  <c r="F4" i="3"/>
  <c r="F24" i="3"/>
  <c r="F52" i="3"/>
  <c r="F28" i="3"/>
  <c r="F142" i="3"/>
  <c r="F68" i="3"/>
  <c r="F6" i="3"/>
  <c r="F81" i="3"/>
  <c r="F84" i="3"/>
  <c r="F62" i="3"/>
  <c r="F19" i="3"/>
  <c r="F59" i="3"/>
  <c r="F138" i="3"/>
  <c r="F23" i="3"/>
  <c r="F74" i="3"/>
  <c r="F129" i="3"/>
  <c r="F29" i="3"/>
  <c r="F82" i="3"/>
  <c r="F122" i="3"/>
  <c r="F61" i="3"/>
  <c r="F120" i="3"/>
  <c r="F86" i="3"/>
  <c r="F47" i="3"/>
  <c r="F17" i="3"/>
  <c r="F13" i="3"/>
  <c r="F12" i="3"/>
  <c r="F78" i="3"/>
  <c r="F11" i="3"/>
  <c r="F5" i="3"/>
  <c r="F134" i="3"/>
  <c r="F95" i="3"/>
  <c r="F143" i="3"/>
  <c r="F3" i="3"/>
  <c r="F18" i="3"/>
  <c r="F100" i="3"/>
  <c r="F7" i="3"/>
  <c r="F58" i="3"/>
  <c r="F35" i="3"/>
  <c r="F123" i="3"/>
  <c r="F113" i="3"/>
  <c r="F127" i="3"/>
  <c r="F16" i="3"/>
  <c r="F39" i="3"/>
  <c r="E11" i="2" l="1"/>
  <c r="D11" i="2"/>
  <c r="A15" i="2"/>
  <c r="G14" i="2"/>
  <c r="F94" i="3"/>
  <c r="F75" i="3"/>
  <c r="F145" i="3"/>
  <c r="F79" i="3"/>
  <c r="F10" i="3"/>
  <c r="F50" i="3"/>
  <c r="F80" i="3"/>
  <c r="F42" i="3"/>
  <c r="F133" i="3"/>
  <c r="F25" i="3"/>
  <c r="F102" i="3"/>
  <c r="F31" i="3"/>
  <c r="F83" i="3"/>
  <c r="F56" i="3"/>
  <c r="F124" i="3"/>
  <c r="F107" i="3"/>
  <c r="F104" i="3"/>
  <c r="F136" i="3"/>
  <c r="F69" i="3"/>
  <c r="F9" i="3"/>
  <c r="F109" i="3"/>
  <c r="F97" i="3"/>
  <c r="F131" i="3"/>
  <c r="F22" i="3"/>
  <c r="F71" i="3"/>
  <c r="F126" i="3"/>
  <c r="F30" i="3"/>
  <c r="F15" i="3"/>
  <c r="F26" i="3"/>
  <c r="F116" i="3"/>
  <c r="F118" i="3"/>
  <c r="F85" i="3"/>
  <c r="F43" i="3"/>
  <c r="F132" i="3"/>
  <c r="F76" i="3"/>
  <c r="F105" i="3"/>
  <c r="F91" i="3"/>
  <c r="F141" i="3"/>
  <c r="F46" i="3"/>
  <c r="F137" i="3"/>
  <c r="F8" i="3"/>
  <c r="E13" i="2" s="1"/>
  <c r="F128" i="3"/>
  <c r="F37" i="3"/>
  <c r="F48" i="3"/>
  <c r="F130" i="3"/>
  <c r="F89" i="3"/>
  <c r="F53" i="3"/>
  <c r="F49" i="3"/>
  <c r="F66" i="3"/>
  <c r="F67" i="3"/>
  <c r="F106" i="3"/>
  <c r="F36" i="3"/>
  <c r="F40" i="3"/>
  <c r="F140" i="3"/>
  <c r="F115" i="3"/>
  <c r="F119" i="3"/>
  <c r="F144" i="3"/>
  <c r="F112" i="3"/>
  <c r="F121" i="3"/>
  <c r="F63" i="3"/>
  <c r="F88" i="3"/>
  <c r="F57" i="3"/>
  <c r="F96" i="3"/>
  <c r="F125" i="3"/>
  <c r="F65" i="3"/>
  <c r="F135" i="3"/>
  <c r="F45" i="3"/>
  <c r="F92" i="3"/>
  <c r="F108" i="3"/>
  <c r="F70" i="3"/>
  <c r="F73" i="3"/>
  <c r="F87" i="3"/>
  <c r="F72" i="3"/>
  <c r="F77" i="3"/>
  <c r="F33" i="3"/>
  <c r="F54" i="3"/>
  <c r="F51" i="3"/>
  <c r="F34" i="3"/>
  <c r="F55" i="3"/>
  <c r="F44" i="3"/>
  <c r="F110" i="3"/>
  <c r="F98" i="3"/>
  <c r="F60" i="3"/>
  <c r="F64" i="3"/>
  <c r="F41" i="3"/>
  <c r="F111" i="3"/>
  <c r="F101" i="3"/>
  <c r="F27" i="3"/>
  <c r="F117" i="3"/>
  <c r="F14" i="3"/>
  <c r="D13" i="2" s="1"/>
  <c r="F103" i="3"/>
  <c r="F32" i="3"/>
  <c r="F21" i="3"/>
  <c r="F38" i="3"/>
  <c r="F20" i="3"/>
  <c r="F114" i="3"/>
  <c r="F90" i="3"/>
  <c r="F93" i="3"/>
  <c r="E14" i="2" l="1"/>
  <c r="D9" i="2"/>
  <c r="D7" i="2"/>
  <c r="E4" i="2"/>
  <c r="D4" i="2"/>
  <c r="D12" i="2"/>
  <c r="D10" i="2"/>
  <c r="D8" i="2"/>
  <c r="D6" i="2"/>
  <c r="E5" i="2"/>
  <c r="E3" i="2"/>
  <c r="D14" i="2"/>
  <c r="E12" i="2"/>
  <c r="E10" i="2"/>
  <c r="E8" i="2"/>
  <c r="E6" i="2"/>
  <c r="D146" i="2"/>
  <c r="E146" i="2"/>
  <c r="G15" i="2"/>
  <c r="E15" i="2"/>
  <c r="A16" i="2"/>
  <c r="D15" i="2"/>
  <c r="E9" i="2"/>
  <c r="E7" i="2"/>
  <c r="D5" i="2"/>
  <c r="D3" i="2"/>
  <c r="G16" i="2" l="1"/>
  <c r="D16" i="2"/>
  <c r="E16" i="2"/>
  <c r="A17" i="2"/>
  <c r="G17" i="2" l="1"/>
  <c r="E17" i="2"/>
  <c r="D17" i="2"/>
  <c r="A18" i="2"/>
  <c r="G18" i="2" l="1"/>
  <c r="A19" i="2"/>
  <c r="D18" i="2"/>
  <c r="E18" i="2"/>
  <c r="G19" i="2" l="1"/>
  <c r="D19" i="2"/>
  <c r="A20" i="2"/>
  <c r="E19" i="2"/>
  <c r="G20" i="2" l="1"/>
  <c r="D20" i="2"/>
  <c r="A21" i="2"/>
  <c r="E20" i="2"/>
  <c r="G21" i="2" l="1"/>
  <c r="E21" i="2"/>
  <c r="A22" i="2"/>
  <c r="D21" i="2"/>
  <c r="G22" i="2" l="1"/>
  <c r="A23" i="2"/>
  <c r="E22" i="2"/>
  <c r="D22" i="2"/>
  <c r="G23" i="2" l="1"/>
  <c r="E23" i="2"/>
  <c r="D23" i="2"/>
  <c r="A24" i="2"/>
  <c r="G24" i="2" l="1"/>
  <c r="D24" i="2"/>
  <c r="E24" i="2"/>
  <c r="A25" i="2"/>
  <c r="G25" i="2" l="1"/>
  <c r="E25" i="2"/>
  <c r="D25" i="2"/>
  <c r="A26" i="2"/>
  <c r="G26" i="2" l="1"/>
  <c r="A27" i="2"/>
  <c r="D26" i="2"/>
  <c r="E26" i="2"/>
  <c r="G27" i="2" l="1"/>
  <c r="A28" i="2"/>
  <c r="D27" i="2"/>
  <c r="E27" i="2"/>
  <c r="G28" i="2" l="1"/>
  <c r="D28" i="2"/>
  <c r="A29" i="2"/>
  <c r="E28" i="2"/>
  <c r="G29" i="2" l="1"/>
  <c r="E29" i="2"/>
  <c r="A30" i="2"/>
  <c r="D29" i="2"/>
  <c r="G30" i="2" l="1"/>
  <c r="A31" i="2"/>
  <c r="E30" i="2"/>
  <c r="D30" i="2"/>
  <c r="G31" i="2" l="1"/>
  <c r="E31" i="2"/>
  <c r="A32" i="2"/>
  <c r="D31" i="2"/>
  <c r="G32" i="2" l="1"/>
  <c r="D32" i="2"/>
  <c r="E32" i="2"/>
  <c r="A33" i="2"/>
  <c r="G33" i="2" l="1"/>
  <c r="E33" i="2"/>
  <c r="D33" i="2"/>
  <c r="A34" i="2"/>
  <c r="G34" i="2" l="1"/>
  <c r="A35" i="2"/>
  <c r="D34" i="2"/>
  <c r="E34" i="2"/>
  <c r="G35" i="2" l="1"/>
  <c r="D35" i="2"/>
  <c r="A36" i="2"/>
  <c r="E35" i="2"/>
  <c r="G36" i="2" l="1"/>
  <c r="D36" i="2"/>
  <c r="A37" i="2"/>
  <c r="E36" i="2"/>
  <c r="G37" i="2" l="1"/>
  <c r="E37" i="2"/>
  <c r="A38" i="2"/>
  <c r="D37" i="2"/>
  <c r="G38" i="2" l="1"/>
  <c r="A39" i="2"/>
  <c r="E38" i="2"/>
  <c r="D38" i="2"/>
  <c r="G39" i="2" l="1"/>
  <c r="E39" i="2"/>
  <c r="D39" i="2"/>
  <c r="A40" i="2"/>
  <c r="G40" i="2" l="1"/>
  <c r="D40" i="2"/>
  <c r="E40" i="2"/>
  <c r="A41" i="2"/>
  <c r="G41" i="2" l="1"/>
  <c r="E41" i="2"/>
  <c r="D41" i="2"/>
  <c r="A42" i="2"/>
  <c r="G42" i="2" l="1"/>
  <c r="A43" i="2"/>
  <c r="D42" i="2"/>
  <c r="E42" i="2"/>
  <c r="G43" i="2" l="1"/>
  <c r="A44" i="2"/>
  <c r="D43" i="2"/>
  <c r="E43" i="2"/>
  <c r="G44" i="2" l="1"/>
  <c r="D44" i="2"/>
  <c r="A45" i="2"/>
  <c r="E44" i="2"/>
  <c r="G45" i="2" l="1"/>
  <c r="E45" i="2"/>
  <c r="A46" i="2"/>
  <c r="D45" i="2"/>
  <c r="G46" i="2" l="1"/>
  <c r="A47" i="2"/>
  <c r="E46" i="2"/>
  <c r="D46" i="2"/>
  <c r="G47" i="2" l="1"/>
  <c r="E47" i="2"/>
  <c r="A48" i="2"/>
  <c r="D47" i="2"/>
  <c r="G48" i="2" l="1"/>
  <c r="D48" i="2"/>
  <c r="E48" i="2"/>
  <c r="A49" i="2"/>
  <c r="G49" i="2" l="1"/>
  <c r="E49" i="2"/>
  <c r="D49" i="2"/>
  <c r="A50" i="2"/>
  <c r="G50" i="2" l="1"/>
  <c r="A51" i="2"/>
  <c r="D50" i="2"/>
  <c r="E50" i="2"/>
  <c r="G51" i="2" l="1"/>
  <c r="D51" i="2"/>
  <c r="A52" i="2"/>
  <c r="E51" i="2"/>
  <c r="G52" i="2" l="1"/>
  <c r="D52" i="2"/>
  <c r="A53" i="2"/>
  <c r="E52" i="2"/>
  <c r="G53" i="2" l="1"/>
  <c r="E53" i="2"/>
  <c r="A54" i="2"/>
  <c r="D53" i="2"/>
  <c r="G54" i="2" l="1"/>
  <c r="A55" i="2"/>
  <c r="E54" i="2"/>
  <c r="D54" i="2"/>
  <c r="G55" i="2" l="1"/>
  <c r="E55" i="2"/>
  <c r="D55" i="2"/>
  <c r="A56" i="2"/>
  <c r="G56" i="2" l="1"/>
  <c r="D56" i="2"/>
  <c r="E56" i="2"/>
  <c r="A57" i="2"/>
  <c r="G57" i="2" l="1"/>
  <c r="E57" i="2"/>
  <c r="D57" i="2"/>
  <c r="A58" i="2"/>
  <c r="G58" i="2" l="1"/>
  <c r="A59" i="2"/>
  <c r="D58" i="2"/>
  <c r="E58" i="2"/>
  <c r="G59" i="2" l="1"/>
  <c r="A60" i="2"/>
  <c r="D59" i="2"/>
  <c r="E59" i="2"/>
  <c r="G60" i="2" l="1"/>
  <c r="D60" i="2"/>
  <c r="A61" i="2"/>
  <c r="E60" i="2"/>
  <c r="G61" i="2" l="1"/>
  <c r="E61" i="2"/>
  <c r="A62" i="2"/>
  <c r="D61" i="2"/>
  <c r="G62" i="2" l="1"/>
  <c r="A63" i="2"/>
  <c r="E62" i="2"/>
  <c r="D62" i="2"/>
  <c r="G63" i="2" l="1"/>
  <c r="E63" i="2"/>
  <c r="A64" i="2"/>
  <c r="D63" i="2"/>
  <c r="G64" i="2" l="1"/>
  <c r="D64" i="2"/>
  <c r="E64" i="2"/>
  <c r="A65" i="2"/>
  <c r="G65" i="2" l="1"/>
  <c r="E65" i="2"/>
  <c r="D65" i="2"/>
  <c r="A66" i="2"/>
  <c r="G66" i="2" l="1"/>
  <c r="A67" i="2"/>
  <c r="D66" i="2"/>
  <c r="E66" i="2"/>
  <c r="G67" i="2" l="1"/>
  <c r="D67" i="2"/>
  <c r="A68" i="2"/>
  <c r="E67" i="2"/>
  <c r="G68" i="2" l="1"/>
  <c r="D68" i="2"/>
  <c r="A69" i="2"/>
  <c r="E68" i="2"/>
  <c r="G69" i="2" l="1"/>
  <c r="E69" i="2"/>
  <c r="A70" i="2"/>
  <c r="D69" i="2"/>
  <c r="G70" i="2" l="1"/>
  <c r="A71" i="2"/>
  <c r="E70" i="2"/>
  <c r="D70" i="2"/>
  <c r="G71" i="2" l="1"/>
  <c r="E71" i="2"/>
  <c r="D71" i="2"/>
  <c r="A72" i="2"/>
  <c r="G72" i="2" l="1"/>
  <c r="D72" i="2"/>
  <c r="E72" i="2"/>
  <c r="A73" i="2"/>
  <c r="G73" i="2" l="1"/>
  <c r="E73" i="2"/>
  <c r="D73" i="2"/>
  <c r="A74" i="2"/>
  <c r="G74" i="2" l="1"/>
  <c r="A75" i="2"/>
  <c r="D74" i="2"/>
  <c r="E74" i="2"/>
  <c r="G75" i="2" l="1"/>
  <c r="A76" i="2"/>
  <c r="D75" i="2"/>
  <c r="E75" i="2"/>
  <c r="G76" i="2" l="1"/>
  <c r="D76" i="2"/>
  <c r="A77" i="2"/>
  <c r="E76" i="2"/>
  <c r="G77" i="2" l="1"/>
  <c r="E77" i="2"/>
  <c r="A78" i="2"/>
  <c r="D77" i="2"/>
  <c r="G78" i="2" l="1"/>
  <c r="A79" i="2"/>
  <c r="E78" i="2"/>
  <c r="D78" i="2"/>
  <c r="G79" i="2" l="1"/>
  <c r="E79" i="2"/>
  <c r="A80" i="2"/>
  <c r="D79" i="2"/>
  <c r="G80" i="2" l="1"/>
  <c r="D80" i="2"/>
  <c r="E80" i="2"/>
  <c r="A81" i="2"/>
  <c r="G81" i="2" l="1"/>
  <c r="E81" i="2"/>
  <c r="D81" i="2"/>
  <c r="A82" i="2"/>
  <c r="G82" i="2" l="1"/>
  <c r="A83" i="2"/>
  <c r="D82" i="2"/>
  <c r="E82" i="2"/>
  <c r="G83" i="2" l="1"/>
  <c r="D83" i="2"/>
  <c r="A84" i="2"/>
  <c r="E83" i="2"/>
  <c r="G84" i="2" l="1"/>
  <c r="D84" i="2"/>
  <c r="A85" i="2"/>
  <c r="E84" i="2"/>
  <c r="G85" i="2" l="1"/>
  <c r="E85" i="2"/>
  <c r="A86" i="2"/>
  <c r="D85" i="2"/>
  <c r="G86" i="2" l="1"/>
  <c r="A87" i="2"/>
  <c r="E86" i="2"/>
  <c r="D86" i="2"/>
  <c r="G87" i="2" l="1"/>
  <c r="E87" i="2"/>
  <c r="D87" i="2"/>
  <c r="A88" i="2"/>
  <c r="G88" i="2" l="1"/>
  <c r="D88" i="2"/>
  <c r="E88" i="2"/>
  <c r="A89" i="2"/>
  <c r="G89" i="2" l="1"/>
  <c r="E89" i="2"/>
  <c r="D89" i="2"/>
  <c r="A90" i="2"/>
  <c r="G90" i="2" l="1"/>
  <c r="A91" i="2"/>
  <c r="D90" i="2"/>
  <c r="E90" i="2"/>
  <c r="G91" i="2" l="1"/>
  <c r="A92" i="2"/>
  <c r="D91" i="2"/>
  <c r="E91" i="2"/>
  <c r="G92" i="2" l="1"/>
  <c r="D92" i="2"/>
  <c r="A93" i="2"/>
  <c r="E92" i="2"/>
  <c r="G93" i="2" l="1"/>
  <c r="E93" i="2"/>
  <c r="A94" i="2"/>
  <c r="D93" i="2"/>
  <c r="G94" i="2" l="1"/>
  <c r="A95" i="2"/>
  <c r="E94" i="2"/>
  <c r="D94" i="2"/>
  <c r="G95" i="2" l="1"/>
  <c r="E95" i="2"/>
  <c r="A96" i="2"/>
  <c r="D95" i="2"/>
  <c r="G96" i="2" l="1"/>
  <c r="D96" i="2"/>
  <c r="E96" i="2"/>
  <c r="A97" i="2"/>
  <c r="G97" i="2" l="1"/>
  <c r="E97" i="2"/>
  <c r="D97" i="2"/>
  <c r="A98" i="2"/>
  <c r="G98" i="2" l="1"/>
  <c r="A99" i="2"/>
  <c r="D98" i="2"/>
  <c r="E98" i="2"/>
  <c r="G99" i="2" l="1"/>
  <c r="D99" i="2"/>
  <c r="A100" i="2"/>
  <c r="E99" i="2"/>
  <c r="G100" i="2" l="1"/>
  <c r="D100" i="2"/>
  <c r="A101" i="2"/>
  <c r="E100" i="2"/>
  <c r="G101" i="2" l="1"/>
  <c r="E101" i="2"/>
  <c r="A102" i="2"/>
  <c r="D101" i="2"/>
  <c r="G102" i="2" l="1"/>
  <c r="A103" i="2"/>
  <c r="E102" i="2"/>
  <c r="D102" i="2"/>
  <c r="G103" i="2" l="1"/>
  <c r="E103" i="2"/>
  <c r="D103" i="2"/>
  <c r="A104" i="2"/>
  <c r="G104" i="2" l="1"/>
  <c r="D104" i="2"/>
  <c r="E104" i="2"/>
  <c r="A105" i="2"/>
  <c r="G105" i="2" l="1"/>
  <c r="E105" i="2"/>
  <c r="D105" i="2"/>
  <c r="A106" i="2"/>
  <c r="G106" i="2" l="1"/>
  <c r="A107" i="2"/>
  <c r="D106" i="2"/>
  <c r="E106" i="2"/>
  <c r="G107" i="2" l="1"/>
  <c r="A108" i="2"/>
  <c r="D107" i="2"/>
  <c r="E107" i="2"/>
  <c r="G108" i="2" l="1"/>
  <c r="D108" i="2"/>
  <c r="A109" i="2"/>
  <c r="E108" i="2"/>
  <c r="G109" i="2" l="1"/>
  <c r="E109" i="2"/>
  <c r="A110" i="2"/>
  <c r="D109" i="2"/>
  <c r="G110" i="2" l="1"/>
  <c r="A111" i="2"/>
  <c r="E110" i="2"/>
  <c r="D110" i="2"/>
  <c r="G111" i="2" l="1"/>
  <c r="E111" i="2"/>
  <c r="A112" i="2"/>
  <c r="D111" i="2"/>
  <c r="G112" i="2" l="1"/>
  <c r="D112" i="2"/>
  <c r="E112" i="2"/>
  <c r="A113" i="2"/>
  <c r="G113" i="2" l="1"/>
  <c r="E113" i="2"/>
  <c r="D113" i="2"/>
  <c r="A114" i="2"/>
  <c r="G114" i="2" l="1"/>
  <c r="A115" i="2"/>
  <c r="D114" i="2"/>
  <c r="E114" i="2"/>
  <c r="G115" i="2" l="1"/>
  <c r="D115" i="2"/>
  <c r="A116" i="2"/>
  <c r="E115" i="2"/>
  <c r="G116" i="2" l="1"/>
  <c r="D116" i="2"/>
  <c r="A117" i="2"/>
  <c r="E116" i="2"/>
  <c r="G117" i="2" l="1"/>
  <c r="E117" i="2"/>
  <c r="A118" i="2"/>
  <c r="D117" i="2"/>
  <c r="G118" i="2" l="1"/>
  <c r="A119" i="2"/>
  <c r="E118" i="2"/>
  <c r="D118" i="2"/>
  <c r="G119" i="2" l="1"/>
  <c r="E119" i="2"/>
  <c r="D119" i="2"/>
  <c r="A120" i="2"/>
  <c r="G120" i="2" l="1"/>
  <c r="D120" i="2"/>
  <c r="E120" i="2"/>
  <c r="A121" i="2"/>
  <c r="G121" i="2" l="1"/>
  <c r="E121" i="2"/>
  <c r="D121" i="2"/>
  <c r="A122" i="2"/>
  <c r="G122" i="2" l="1"/>
  <c r="A123" i="2"/>
  <c r="D122" i="2"/>
  <c r="E122" i="2"/>
  <c r="G123" i="2" l="1"/>
  <c r="A124" i="2"/>
  <c r="D123" i="2"/>
  <c r="E123" i="2"/>
  <c r="G124" i="2" l="1"/>
  <c r="D124" i="2"/>
  <c r="A125" i="2"/>
  <c r="E124" i="2"/>
  <c r="G125" i="2" l="1"/>
  <c r="E125" i="2"/>
  <c r="A126" i="2"/>
  <c r="D125" i="2"/>
  <c r="G126" i="2" l="1"/>
  <c r="A127" i="2"/>
  <c r="E126" i="2"/>
  <c r="D126" i="2"/>
  <c r="G127" i="2" l="1"/>
  <c r="E127" i="2"/>
  <c r="A128" i="2"/>
  <c r="D127" i="2"/>
  <c r="G128" i="2" l="1"/>
  <c r="D128" i="2"/>
  <c r="E128" i="2"/>
  <c r="A129" i="2"/>
  <c r="G129" i="2" l="1"/>
  <c r="E129" i="2"/>
  <c r="D129" i="2"/>
  <c r="A130" i="2"/>
  <c r="G130" i="2" l="1"/>
  <c r="A131" i="2"/>
  <c r="D130" i="2"/>
  <c r="E130" i="2"/>
  <c r="G131" i="2" l="1"/>
  <c r="D131" i="2"/>
  <c r="A132" i="2"/>
  <c r="E131" i="2"/>
  <c r="G132" i="2" l="1"/>
  <c r="D132" i="2"/>
  <c r="A133" i="2"/>
  <c r="E132" i="2"/>
  <c r="G133" i="2" l="1"/>
  <c r="E133" i="2"/>
  <c r="A134" i="2"/>
  <c r="D133" i="2"/>
  <c r="G134" i="2" l="1"/>
  <c r="A135" i="2"/>
  <c r="E134" i="2"/>
  <c r="D134" i="2"/>
  <c r="G135" i="2" l="1"/>
  <c r="E135" i="2"/>
  <c r="D135" i="2"/>
  <c r="A136" i="2"/>
  <c r="G136" i="2" l="1"/>
  <c r="D136" i="2"/>
  <c r="E136" i="2"/>
  <c r="A137" i="2"/>
  <c r="G137" i="2" l="1"/>
  <c r="E137" i="2"/>
  <c r="D137" i="2"/>
  <c r="A138" i="2"/>
  <c r="G138" i="2" l="1"/>
  <c r="A139" i="2"/>
  <c r="D138" i="2"/>
  <c r="E138" i="2"/>
  <c r="G139" i="2" l="1"/>
  <c r="A140" i="2"/>
  <c r="D139" i="2"/>
  <c r="E139" i="2"/>
  <c r="G140" i="2" l="1"/>
  <c r="D140" i="2"/>
  <c r="A141" i="2"/>
  <c r="E140" i="2"/>
  <c r="G141" i="2" l="1"/>
  <c r="E141" i="2"/>
  <c r="A142" i="2"/>
  <c r="D141" i="2"/>
  <c r="G142" i="2" l="1"/>
  <c r="A143" i="2"/>
  <c r="E142" i="2"/>
  <c r="D142" i="2"/>
  <c r="G143" i="2" l="1"/>
  <c r="E143" i="2"/>
  <c r="A144" i="2"/>
  <c r="D143" i="2"/>
  <c r="G144" i="2" l="1"/>
  <c r="D144" i="2"/>
  <c r="E144" i="2"/>
  <c r="A145" i="2"/>
  <c r="G145" i="2" l="1"/>
  <c r="E145" i="2"/>
  <c r="D145" i="2"/>
</calcChain>
</file>

<file path=xl/sharedStrings.xml><?xml version="1.0" encoding="utf-8"?>
<sst xmlns="http://schemas.openxmlformats.org/spreadsheetml/2006/main" count="2892" uniqueCount="959">
  <si>
    <t>Choix</t>
  </si>
  <si>
    <t>Joueur</t>
  </si>
  <si>
    <t>Ne dois jamais être égal à 2</t>
  </si>
  <si>
    <t>Clé1</t>
  </si>
  <si>
    <t>Clé2</t>
  </si>
  <si>
    <t>Clé3</t>
  </si>
  <si>
    <t>Clé4</t>
  </si>
  <si>
    <t># échange</t>
  </si>
  <si>
    <t>Date</t>
  </si>
  <si>
    <t>Pooler</t>
  </si>
  <si>
    <t>Joueur donné</t>
  </si>
  <si>
    <t>Choix offert</t>
  </si>
  <si>
    <t>vs</t>
  </si>
  <si>
    <t>Commentaire</t>
  </si>
  <si>
    <t>Condition1</t>
  </si>
  <si>
    <t>Condition2</t>
  </si>
  <si>
    <t>Martin</t>
  </si>
  <si>
    <t>Jake Allen</t>
  </si>
  <si>
    <t>Michae</t>
  </si>
  <si>
    <t>Corey Crawford</t>
  </si>
  <si>
    <t>Nikita Kucherov</t>
  </si>
  <si>
    <t>Filip Forsberg</t>
  </si>
  <si>
    <t> Brent Burns</t>
  </si>
  <si>
    <t> Connor McDavid</t>
  </si>
  <si>
    <t> Brad Marchand</t>
  </si>
  <si>
    <t> Artem Anisimov</t>
  </si>
  <si>
    <t> Richard Panik</t>
  </si>
  <si>
    <t> Jakub Voracek</t>
  </si>
  <si>
    <t> Patrick Kane</t>
  </si>
  <si>
    <t> Ryan Getzlaf</t>
  </si>
  <si>
    <t> Auston Matthews</t>
  </si>
  <si>
    <t> Chris Kreider</t>
  </si>
  <si>
    <t> Joe Pavelski</t>
  </si>
  <si>
    <t> Erik Karlsson</t>
  </si>
  <si>
    <t> William Nylander</t>
  </si>
  <si>
    <t> Vladimir Tarasenko</t>
  </si>
  <si>
    <t> Mike Green</t>
  </si>
  <si>
    <t> Jonathan Marchessault</t>
  </si>
  <si>
    <t> David Pastrnak</t>
  </si>
  <si>
    <t> Alexander Steen</t>
  </si>
  <si>
    <t> Paul Stastny</t>
  </si>
  <si>
    <t> Shea Weber</t>
  </si>
  <si>
    <t> Thomas Vanek</t>
  </si>
  <si>
    <t> Gustav Nyquist</t>
  </si>
  <si>
    <t> Claude Giroux</t>
  </si>
  <si>
    <t> Lee Stempniak</t>
  </si>
  <si>
    <t> Brendan Gallagher</t>
  </si>
  <si>
    <t> Victor Rask</t>
  </si>
  <si>
    <t> Mark Scheifele</t>
  </si>
  <si>
    <t> Leon Draisaitl</t>
  </si>
  <si>
    <t> Mika Zibanejad</t>
  </si>
  <si>
    <t> Duncan Keith</t>
  </si>
  <si>
    <t> Jordan Eberle</t>
  </si>
  <si>
    <t> Jeff Skinner</t>
  </si>
  <si>
    <t> Zach Parise</t>
  </si>
  <si>
    <t> Artemi Panarin</t>
  </si>
  <si>
    <t> Corey Perry</t>
  </si>
  <si>
    <t> Matt Read</t>
  </si>
  <si>
    <t> Mark Giordano</t>
  </si>
  <si>
    <t> Evgeni Malkin</t>
  </si>
  <si>
    <t> Valtteri Filppula</t>
  </si>
  <si>
    <t> Alexander Radulov</t>
  </si>
  <si>
    <t> Darren Helm</t>
  </si>
  <si>
    <t> Blake Wheeler</t>
  </si>
  <si>
    <t> Troy Brouwer</t>
  </si>
  <si>
    <t> Ryan McDonagh</t>
  </si>
  <si>
    <t> Alex Killorn</t>
  </si>
  <si>
    <t> Brandon Manning</t>
  </si>
  <si>
    <t> Ryan O'Reilly</t>
  </si>
  <si>
    <t> Alex Galchenyuk</t>
  </si>
  <si>
    <t> Filip Forsberg</t>
  </si>
  <si>
    <t> Patrick Wiercioch</t>
  </si>
  <si>
    <t> Mats Zuccarello</t>
  </si>
  <si>
    <t> Justin Faulk</t>
  </si>
  <si>
    <t> Brock Nelson</t>
  </si>
  <si>
    <t> Cam Fowler</t>
  </si>
  <si>
    <t> Tyler Seguin</t>
  </si>
  <si>
    <t> Matt Duchene</t>
  </si>
  <si>
    <t> John Tavares</t>
  </si>
  <si>
    <t> Brandon Sutter</t>
  </si>
  <si>
    <t> Max Pacioretty</t>
  </si>
  <si>
    <t> Logan Couture</t>
  </si>
  <si>
    <t> Patric Hornqvist</t>
  </si>
  <si>
    <t> Aleksander Barkov</t>
  </si>
  <si>
    <t> Brent Seabrook</t>
  </si>
  <si>
    <t> Wayne Simmonds</t>
  </si>
  <si>
    <t> Tanner Pearson</t>
  </si>
  <si>
    <t> P.K. Subban</t>
  </si>
  <si>
    <t> Josh Bailey</t>
  </si>
  <si>
    <t> Steven Stamkos</t>
  </si>
  <si>
    <t> Rasmus Ristolainen</t>
  </si>
  <si>
    <t> Nathan MacKinnon</t>
  </si>
  <si>
    <t> Zach Werenski</t>
  </si>
  <si>
    <t> Patrik Laine</t>
  </si>
  <si>
    <t> Sebastian Aho</t>
  </si>
  <si>
    <t> Henrik Sedin</t>
  </si>
  <si>
    <t> Brian Campbell</t>
  </si>
  <si>
    <t> Matt Cullen</t>
  </si>
  <si>
    <t> Joe Thornton</t>
  </si>
  <si>
    <t> Anthony Beauvillier</t>
  </si>
  <si>
    <t> Radim Vrbata</t>
  </si>
  <si>
    <t> Travis Konecny</t>
  </si>
  <si>
    <t> Ryan Suter</t>
  </si>
  <si>
    <t> Roman Josi</t>
  </si>
  <si>
    <t> Jake Gardiner</t>
  </si>
  <si>
    <t> Zack Kassian</t>
  </si>
  <si>
    <t> Ryan Dzingel</t>
  </si>
  <si>
    <t> Paul Byron</t>
  </si>
  <si>
    <t> Dustin Brown</t>
  </si>
  <si>
    <t> Ryan Johansen</t>
  </si>
  <si>
    <t> Alec Martinez</t>
  </si>
  <si>
    <t> Anze Kopitar</t>
  </si>
  <si>
    <t> Daniel Sedin</t>
  </si>
  <si>
    <t> Ondrej Palat</t>
  </si>
  <si>
    <t> Alex Pietrangelo</t>
  </si>
  <si>
    <t> Joe Colborne</t>
  </si>
  <si>
    <t> Shayne Gostisbehere</t>
  </si>
  <si>
    <t> Michael Frolik</t>
  </si>
  <si>
    <t> Nail Yakupov</t>
  </si>
  <si>
    <t> Devin Shore</t>
  </si>
  <si>
    <t> David Desharnais</t>
  </si>
  <si>
    <t> Marcus Johansson</t>
  </si>
  <si>
    <t> Johnny Boychuk</t>
  </si>
  <si>
    <t> Tyler Motte</t>
  </si>
  <si>
    <t> Jamie Benn</t>
  </si>
  <si>
    <t> Jeff Petry</t>
  </si>
  <si>
    <t> David Backes</t>
  </si>
  <si>
    <t> Mike Fisher</t>
  </si>
  <si>
    <t> Nick Foligno</t>
  </si>
  <si>
    <t> Jordan Martinook</t>
  </si>
  <si>
    <t> Alexander Wennberg</t>
  </si>
  <si>
    <t> Brandon Pirri</t>
  </si>
  <si>
    <t> Viktor Arvidsson</t>
  </si>
  <si>
    <t> Marian Hossa</t>
  </si>
  <si>
    <t> Mark Stone</t>
  </si>
  <si>
    <t> Jonas Brodin</t>
  </si>
  <si>
    <t> Sean Couturier</t>
  </si>
  <si>
    <t> Ryan Strome</t>
  </si>
  <si>
    <t> Eric Staal</t>
  </si>
  <si>
    <t> Cal Clutterbuck</t>
  </si>
  <si>
    <t> Jeff Carter</t>
  </si>
  <si>
    <t> Tyson Barrie</t>
  </si>
  <si>
    <t> Jonathan Drouin</t>
  </si>
  <si>
    <t> Loui Eriksson</t>
  </si>
  <si>
    <t> Sami Vatanen</t>
  </si>
  <si>
    <t> J.T. Miller</t>
  </si>
  <si>
    <t> Kyle Turris</t>
  </si>
  <si>
    <t> Mikael Backlund</t>
  </si>
  <si>
    <t> Mark Letestu</t>
  </si>
  <si>
    <t> Brad Richardson</t>
  </si>
  <si>
    <t> Dustin Byfuglien</t>
  </si>
  <si>
    <t> Charlie Coyle</t>
  </si>
  <si>
    <t> David Perron</t>
  </si>
  <si>
    <t> Kevin Shattenkirk</t>
  </si>
  <si>
    <t> Alex Ovechkin</t>
  </si>
  <si>
    <t> Noah Hanifin</t>
  </si>
  <si>
    <t> Milan Lucic</t>
  </si>
  <si>
    <t> Tyler Bozak</t>
  </si>
  <si>
    <t> Michael Matheson</t>
  </si>
  <si>
    <t> Alex Goligoski</t>
  </si>
  <si>
    <t> Jason Spezza</t>
  </si>
  <si>
    <t> Philip Larsen</t>
  </si>
  <si>
    <t> James van Riemsdyk</t>
  </si>
  <si>
    <t> Victor Hedman</t>
  </si>
  <si>
    <t> Jimmy Vesey</t>
  </si>
  <si>
    <t> Luke Glendening</t>
  </si>
  <si>
    <t> Zack Smith</t>
  </si>
  <si>
    <t> Tomas Plekanec</t>
  </si>
  <si>
    <t> Nikita Zaitsev</t>
  </si>
  <si>
    <t> Zac Dalpe</t>
  </si>
  <si>
    <t> Evgeny Kuznetsov</t>
  </si>
  <si>
    <t> Derek Stepan</t>
  </si>
  <si>
    <t> Tyler Pitlick</t>
  </si>
  <si>
    <t> Markus Granlund</t>
  </si>
  <si>
    <t> Nikita Kucherov</t>
  </si>
  <si>
    <t> Nino Niederreiter</t>
  </si>
  <si>
    <t> Vincent Trocheck</t>
  </si>
  <si>
    <t> Mike Ribeiro</t>
  </si>
  <si>
    <t> Tyler Toffoli</t>
  </si>
  <si>
    <t> Phillip Danault</t>
  </si>
  <si>
    <t> Jakob Chychrun</t>
  </si>
  <si>
    <t> Shane Doan</t>
  </si>
  <si>
    <t> Cam Atkinson</t>
  </si>
  <si>
    <t> Gabriel Landeskog</t>
  </si>
  <si>
    <t> Jesper Fast</t>
  </si>
  <si>
    <t> Connor Murphy</t>
  </si>
  <si>
    <t> Micheal Ferland</t>
  </si>
  <si>
    <t> Taylor Hall</t>
  </si>
  <si>
    <t> Johnny Gaudreau</t>
  </si>
  <si>
    <t> Henrik Zetterberg</t>
  </si>
  <si>
    <t> Matt Dumba</t>
  </si>
  <si>
    <t> Kyle Palmieri</t>
  </si>
  <si>
    <t> Nick Schultz</t>
  </si>
  <si>
    <t> Mikhail Grigorenko</t>
  </si>
  <si>
    <t> Teuvo Teravainen</t>
  </si>
  <si>
    <t> Tomas Hertl</t>
  </si>
  <si>
    <t> Nazem Kadri</t>
  </si>
  <si>
    <t> Morgan Rielly</t>
  </si>
  <si>
    <t> Casey Cizikas</t>
  </si>
  <si>
    <t> Antoine Roussel</t>
  </si>
  <si>
    <t> Jyrki Jokipakka</t>
  </si>
  <si>
    <t> Jaromir Jagr</t>
  </si>
  <si>
    <t> Brian Gionta</t>
  </si>
  <si>
    <t> Andrei Markov</t>
  </si>
  <si>
    <t> Scott Hartnell</t>
  </si>
  <si>
    <t> Mike Hoffman</t>
  </si>
  <si>
    <t> Jason Chimera</t>
  </si>
  <si>
    <t> Mikko Koivu</t>
  </si>
  <si>
    <t> Bobby Ryan</t>
  </si>
  <si>
    <t> Ivan Provorov</t>
  </si>
  <si>
    <t> Matt Stajan</t>
  </si>
  <si>
    <t> Robby Fabbri</t>
  </si>
  <si>
    <t> Ryan Kesler</t>
  </si>
  <si>
    <t> P.A. Parenteau</t>
  </si>
  <si>
    <t> Tom Pyatt</t>
  </si>
  <si>
    <t> Jannik Hansen</t>
  </si>
  <si>
    <t> Erik Johnson</t>
  </si>
  <si>
    <t> Nicklas Backstrom</t>
  </si>
  <si>
    <t> Kyle Okposo</t>
  </si>
  <si>
    <t> Derick Brassard</t>
  </si>
  <si>
    <t> Travis Zajac</t>
  </si>
  <si>
    <t> Andrew Cogliano</t>
  </si>
  <si>
    <t> Matt Niskanen</t>
  </si>
  <si>
    <t> Phil Kessel</t>
  </si>
  <si>
    <t> Rick Nash</t>
  </si>
  <si>
    <t> Artturi Lehkonen</t>
  </si>
  <si>
    <t> Dennis Wideman</t>
  </si>
  <si>
    <t> Frans Nielsen</t>
  </si>
  <si>
    <t> Sean Monahan</t>
  </si>
  <si>
    <t> Sam Bennett</t>
  </si>
  <si>
    <t> Adam Cracknell</t>
  </si>
  <si>
    <t> Patrick Eaves</t>
  </si>
  <si>
    <t> Mitchell Marner</t>
  </si>
  <si>
    <t> Michael Grabner</t>
  </si>
  <si>
    <t> Seth Jones</t>
  </si>
  <si>
    <t> Darnell Nurse</t>
  </si>
  <si>
    <t> Carl Soderberg</t>
  </si>
  <si>
    <t> Chris Stewart</t>
  </si>
  <si>
    <t> Bo Horvat</t>
  </si>
  <si>
    <t> Conor Sheary</t>
  </si>
  <si>
    <t> Patrik Berglund</t>
  </si>
  <si>
    <t> Torrey Mitchell</t>
  </si>
  <si>
    <t> Kris Russell</t>
  </si>
  <si>
    <t> Kris Versteeg</t>
  </si>
  <si>
    <t> Benoit Pouliot</t>
  </si>
  <si>
    <t> Devin Setoguchi</t>
  </si>
  <si>
    <t> Martin Hanzal</t>
  </si>
  <si>
    <t> T.J. Oshie</t>
  </si>
  <si>
    <t> Marcus Kruger</t>
  </si>
  <si>
    <t> Sam Reinhart</t>
  </si>
  <si>
    <t> Blake Comeau</t>
  </si>
  <si>
    <t> Tomas Tatar</t>
  </si>
  <si>
    <t> Chris Wideman</t>
  </si>
  <si>
    <t> Niklas Hjalmarsson</t>
  </si>
  <si>
    <t> Marcus Foligno</t>
  </si>
  <si>
    <t> Leo Komarov</t>
  </si>
  <si>
    <t> Travis Hamonic</t>
  </si>
  <si>
    <t> Shane Harper</t>
  </si>
  <si>
    <t> Daniel Winnik</t>
  </si>
  <si>
    <t> Mark Streit</t>
  </si>
  <si>
    <t> Scott Wilson</t>
  </si>
  <si>
    <t> Jordie Benn</t>
  </si>
  <si>
    <t> Nick Cousins</t>
  </si>
  <si>
    <t> Nic Dowd</t>
  </si>
  <si>
    <t> Tobias Rieder</t>
  </si>
  <si>
    <t> Kevin Hayes</t>
  </si>
  <si>
    <t> Dougie Hamilton</t>
  </si>
  <si>
    <t> Christian Dvorak</t>
  </si>
  <si>
    <t> Brayden Point</t>
  </si>
  <si>
    <t> Patrick Marleau</t>
  </si>
  <si>
    <t> Milan Michalek</t>
  </si>
  <si>
    <t> Nathan Beaulieu</t>
  </si>
  <si>
    <t> John Klingberg</t>
  </si>
  <si>
    <t> John-Michael Liles</t>
  </si>
  <si>
    <t> Chris Kunitz</t>
  </si>
  <si>
    <t> Tyler Johnson</t>
  </si>
  <si>
    <t> Alexei Emelin</t>
  </si>
  <si>
    <t> Noel Acciari</t>
  </si>
  <si>
    <t> Dmitry Orlov</t>
  </si>
  <si>
    <t> Ryan Nugent-Hopkins</t>
  </si>
  <si>
    <t> Brayden McNabb</t>
  </si>
  <si>
    <t> Jared Spurgeon</t>
  </si>
  <si>
    <t> Joakim Nordstrom</t>
  </si>
  <si>
    <t> Vladislav Namestnikov</t>
  </si>
  <si>
    <t> Nikolaj Ehlers</t>
  </si>
  <si>
    <t> Francois Beauchemin</t>
  </si>
  <si>
    <t> Brett Ritchie</t>
  </si>
  <si>
    <t> David Krejci</t>
  </si>
  <si>
    <t> Trevor Daley</t>
  </si>
  <si>
    <t> Ryan Sproul</t>
  </si>
  <si>
    <t> William Karlsson</t>
  </si>
  <si>
    <t> Nick Ritchie</t>
  </si>
  <si>
    <t> Alex Petrovic</t>
  </si>
  <si>
    <t> Johan Larsson</t>
  </si>
  <si>
    <t> Jason Zucker</t>
  </si>
  <si>
    <t> Greg McKegg</t>
  </si>
  <si>
    <t> Kevin Fiala</t>
  </si>
  <si>
    <t> Ryan Spooner</t>
  </si>
  <si>
    <t> Zdeno Chara</t>
  </si>
  <si>
    <t> Tom Gilbert</t>
  </si>
  <si>
    <t> Mikael Granlund</t>
  </si>
  <si>
    <t> Drew Miller</t>
  </si>
  <si>
    <t> Matt Moulson</t>
  </si>
  <si>
    <t> Brooks Orpik</t>
  </si>
  <si>
    <t> Josh Anderson</t>
  </si>
  <si>
    <t> Chris Kelly</t>
  </si>
  <si>
    <t> Cedric Paquette</t>
  </si>
  <si>
    <t> Drew Doughty</t>
  </si>
  <si>
    <t> Kris Letang</t>
  </si>
  <si>
    <t> Derek MacKenzie</t>
  </si>
  <si>
    <t> Colton Parayko</t>
  </si>
  <si>
    <t> Laurent Dauphin</t>
  </si>
  <si>
    <t> Jason Garrison</t>
  </si>
  <si>
    <t> Dominic Moore</t>
  </si>
  <si>
    <t> Damon Severson</t>
  </si>
  <si>
    <t> Scottie Upshall</t>
  </si>
  <si>
    <t> Ryan Hartman</t>
  </si>
  <si>
    <t> Dan Hamhuis</t>
  </si>
  <si>
    <t> Nikita Zadorov</t>
  </si>
  <si>
    <t> Jason Pominville</t>
  </si>
  <si>
    <t> Michael Cammalleri</t>
  </si>
  <si>
    <t> Karl Alzner</t>
  </si>
  <si>
    <t> Thomas Hickey</t>
  </si>
  <si>
    <t> Toby Enstrom</t>
  </si>
  <si>
    <t> Jussi Jokinen</t>
  </si>
  <si>
    <t> Brandon Carlo</t>
  </si>
  <si>
    <t> Max Domi</t>
  </si>
  <si>
    <t> Mathieu Perreault</t>
  </si>
  <si>
    <t> Nick Holden</t>
  </si>
  <si>
    <t> Fedor Tyutin</t>
  </si>
  <si>
    <t> Tim Schaller</t>
  </si>
  <si>
    <t> Erik Haula</t>
  </si>
  <si>
    <t> Shawn Matthias</t>
  </si>
  <si>
    <t> Colton Sceviour</t>
  </si>
  <si>
    <t> Andre Burakovsky</t>
  </si>
  <si>
    <t> Nick Leddy</t>
  </si>
  <si>
    <t> Jordan Staal</t>
  </si>
  <si>
    <t> Ryan Ellis</t>
  </si>
  <si>
    <t> Dan Girardi</t>
  </si>
  <si>
    <t> Jonathan Toews</t>
  </si>
  <si>
    <t> Radek Faksa</t>
  </si>
  <si>
    <t> Oliver Ekman-Larsson</t>
  </si>
  <si>
    <t> Andrej Sekera</t>
  </si>
  <si>
    <t> Brady Skjei</t>
  </si>
  <si>
    <t> Jonathan Ericsson</t>
  </si>
  <si>
    <t> Zemgus Girgensons</t>
  </si>
  <si>
    <t> Dylan Larkin</t>
  </si>
  <si>
    <t> Cody Ceci</t>
  </si>
  <si>
    <t> Nate Schmidt</t>
  </si>
  <si>
    <t> Josh Morrissey</t>
  </si>
  <si>
    <t> Anders Lee</t>
  </si>
  <si>
    <t> Sven Baertschi</t>
  </si>
  <si>
    <t> Danny DeKeyser</t>
  </si>
  <si>
    <t> Oscar Klefbom</t>
  </si>
  <si>
    <t> Denis Malgin</t>
  </si>
  <si>
    <t> Connor Brown</t>
  </si>
  <si>
    <t> Greg Pateryn</t>
  </si>
  <si>
    <t> Nick Schmaltz</t>
  </si>
  <si>
    <t> Curtis McKenzie</t>
  </si>
  <si>
    <t> Jakob Silfverberg</t>
  </si>
  <si>
    <t> Elias Lindholm</t>
  </si>
  <si>
    <t> Pavel Buchnevich</t>
  </si>
  <si>
    <t> Mattias Ekholm</t>
  </si>
  <si>
    <t> Andreas Martinsen</t>
  </si>
  <si>
    <t> Dylan Strome</t>
  </si>
  <si>
    <t> Alex Chiasson</t>
  </si>
  <si>
    <t> Anton Slepyshev</t>
  </si>
  <si>
    <t> Anton Lander</t>
  </si>
  <si>
    <t> Gustav Forsling</t>
  </si>
  <si>
    <t> Reilly Smith</t>
  </si>
  <si>
    <t> Adam Larsson</t>
  </si>
  <si>
    <t> Michael Raffl</t>
  </si>
  <si>
    <t> Nicholas Baptiste</t>
  </si>
  <si>
    <t> Joel Eriksson Ek</t>
  </si>
  <si>
    <t> Josh Jooris</t>
  </si>
  <si>
    <t> Daniel Carr</t>
  </si>
  <si>
    <t> Pierre-Edouard Bellemare</t>
  </si>
  <si>
    <t> Pavel Zacha</t>
  </si>
  <si>
    <t> Aaron Ekblad</t>
  </si>
  <si>
    <t> Matthew Tkachuk</t>
  </si>
  <si>
    <t> Dennis Rasmussen</t>
  </si>
  <si>
    <t> Joel Edmundson</t>
  </si>
  <si>
    <t> Xavier Ouellet</t>
  </si>
  <si>
    <t> Josh Manson</t>
  </si>
  <si>
    <t> Andrew Shaw</t>
  </si>
  <si>
    <t> Alan Quine</t>
  </si>
  <si>
    <t> Justin Schultz</t>
  </si>
  <si>
    <t> Jean-Gabriel Pageau</t>
  </si>
  <si>
    <t> Jake McCabe</t>
  </si>
  <si>
    <t> Chris Tierney</t>
  </si>
  <si>
    <t> Brendan Gaunce</t>
  </si>
  <si>
    <t> Klas Dahlbeck</t>
  </si>
  <si>
    <t> Alexey Marchenko</t>
  </si>
  <si>
    <t> Melker Karlsson</t>
  </si>
  <si>
    <t> Boone Jenner</t>
  </si>
  <si>
    <t> Dmitrij Jaskin</t>
  </si>
  <si>
    <t> Jesse Puljujarvi</t>
  </si>
  <si>
    <t> Ben Hutton</t>
  </si>
  <si>
    <t> Adam Clendening</t>
  </si>
  <si>
    <t> Craig Smith</t>
  </si>
  <si>
    <t> Nick Sorensen</t>
  </si>
  <si>
    <t> Connor Carrick</t>
  </si>
  <si>
    <t> Brandon Saad</t>
  </si>
  <si>
    <t> Ryan Garbutt</t>
  </si>
  <si>
    <t> Yohann Auvitu</t>
  </si>
  <si>
    <t> Brett Kulak</t>
  </si>
  <si>
    <t> Andreas Athanasiou</t>
  </si>
  <si>
    <t> Kyle Connor</t>
  </si>
  <si>
    <t> Jaccob Slavin</t>
  </si>
  <si>
    <t> Colin Miller</t>
  </si>
  <si>
    <t> Tommy Wingels</t>
  </si>
  <si>
    <t> Justin Abdelkader</t>
  </si>
  <si>
    <t> Jay Beagle</t>
  </si>
  <si>
    <t> Colin Wilson</t>
  </si>
  <si>
    <t> Mikkel Boedker</t>
  </si>
  <si>
    <t> Tyler Ennis</t>
  </si>
  <si>
    <t> Tyler Myers</t>
  </si>
  <si>
    <t> Patrick Maroon</t>
  </si>
  <si>
    <t> Matt Hunwick</t>
  </si>
  <si>
    <t> Derek Dorsett</t>
  </si>
  <si>
    <t> Jared Boll</t>
  </si>
  <si>
    <t> Anton Stralman</t>
  </si>
  <si>
    <t> Nikolay Kulemin</t>
  </si>
  <si>
    <t> Ian Cole</t>
  </si>
  <si>
    <t> Lars Eller</t>
  </si>
  <si>
    <t> John Carlson</t>
  </si>
  <si>
    <t> Yannick Weber</t>
  </si>
  <si>
    <t> John Moore</t>
  </si>
  <si>
    <t> Jacob Josefson</t>
  </si>
  <si>
    <t> T.J. Brodie</t>
  </si>
  <si>
    <t> Matt Calvert</t>
  </si>
  <si>
    <t> Chris VandeVelde</t>
  </si>
  <si>
    <t> Nick Bonino</t>
  </si>
  <si>
    <t> Peter Holland</t>
  </si>
  <si>
    <t> Calvin de Haan</t>
  </si>
  <si>
    <t> Micheal Haley</t>
  </si>
  <si>
    <t> Dwight King</t>
  </si>
  <si>
    <t> Jason Demers</t>
  </si>
  <si>
    <t> Viktor Stalberg</t>
  </si>
  <si>
    <t> Magnus Paajarvi</t>
  </si>
  <si>
    <t> Andrew MacDonald</t>
  </si>
  <si>
    <t> Joel Ward</t>
  </si>
  <si>
    <t> Brian Boyle</t>
  </si>
  <si>
    <t> Boyd Gordon</t>
  </si>
  <si>
    <t> Patrice Bergeron</t>
  </si>
  <si>
    <t> Matt Carle</t>
  </si>
  <si>
    <t> Marc Methot</t>
  </si>
  <si>
    <t> Deryk Engelland</t>
  </si>
  <si>
    <t> Dennis Seidenberg</t>
  </si>
  <si>
    <t> Jay Bouwmeester</t>
  </si>
  <si>
    <t> Chris Neil</t>
  </si>
  <si>
    <t> Jarome Iginla</t>
  </si>
  <si>
    <t> Justin Williams</t>
  </si>
  <si>
    <t> Antoine Vermette</t>
  </si>
  <si>
    <t> Patrick Sharp</t>
  </si>
  <si>
    <t> Paul Martin</t>
  </si>
  <si>
    <t> Rene Bourque</t>
  </si>
  <si>
    <t> Andrew Ladd</t>
  </si>
  <si>
    <t> Roman Polak</t>
  </si>
  <si>
    <t> Keith Yandle</t>
  </si>
  <si>
    <t> Cody Franson</t>
  </si>
  <si>
    <t> Bryan Little</t>
  </si>
  <si>
    <t> Johnny Oduya</t>
  </si>
  <si>
    <t> Alexander Edler</t>
  </si>
  <si>
    <t> Brandon Dubinsky</t>
  </si>
  <si>
    <t> Marc-Edouard Vlasic</t>
  </si>
  <si>
    <t> Lauri Korpikoski</t>
  </si>
  <si>
    <t> Drew Stafford</t>
  </si>
  <si>
    <t> Marc Staal</t>
  </si>
  <si>
    <t> Clayton Stoner</t>
  </si>
  <si>
    <t> James Neal</t>
  </si>
  <si>
    <t> Korbinian Holzer</t>
  </si>
  <si>
    <t> Luca Sbisa</t>
  </si>
  <si>
    <t> Christopher Tanev</t>
  </si>
  <si>
    <t> Calle Jarnkrok</t>
  </si>
  <si>
    <t> Stephen Johns</t>
  </si>
  <si>
    <t> Riley Sheahan</t>
  </si>
  <si>
    <t> Jaden Schwartz</t>
  </si>
  <si>
    <t> Erik Gudbranson</t>
  </si>
  <si>
    <t> Alex Burmistrov</t>
  </si>
  <si>
    <t> Joonas Donskoi</t>
  </si>
  <si>
    <t> Teemu Pulkkinen</t>
  </si>
  <si>
    <t> Adam Henrique</t>
  </si>
  <si>
    <t> Brenden Dillon</t>
  </si>
  <si>
    <t> Lance Bouma</t>
  </si>
  <si>
    <t> Mark Fayne</t>
  </si>
  <si>
    <t> Chris Wagner</t>
  </si>
  <si>
    <t> Zach Hyman</t>
  </si>
  <si>
    <t> David Savard</t>
  </si>
  <si>
    <t> Martin Marincin</t>
  </si>
  <si>
    <t> Joel Armia</t>
  </si>
  <si>
    <t> Ben Smith</t>
  </si>
  <si>
    <t> Jamie Oleksiak</t>
  </si>
  <si>
    <t> Kyle Quincey</t>
  </si>
  <si>
    <t> Nicklas Grossmann</t>
  </si>
  <si>
    <t> Jack Skille</t>
  </si>
  <si>
    <t> Jack Johnson</t>
  </si>
  <si>
    <t> Jake Virtanen</t>
  </si>
  <si>
    <t> Freddie Hamilton</t>
  </si>
  <si>
    <t> Kyle Brodziak</t>
  </si>
  <si>
    <t> Danton Heinen</t>
  </si>
  <si>
    <t> Anthony Bitetto</t>
  </si>
  <si>
    <t> Justin Braun</t>
  </si>
  <si>
    <t> Chris Thorburn</t>
  </si>
  <si>
    <t> Brandon Davidson</t>
  </si>
  <si>
    <t> Jared McCann</t>
  </si>
  <si>
    <t> Dalton Prout</t>
  </si>
  <si>
    <t> Josh Gorges</t>
  </si>
  <si>
    <t> Carl Hagelin</t>
  </si>
  <si>
    <t> Gabriel Bourque</t>
  </si>
  <si>
    <t> Oliver Bjorkstrand</t>
  </si>
  <si>
    <t> Miles Wood</t>
  </si>
  <si>
    <t> Hudson Fasching</t>
  </si>
  <si>
    <t> Lukas Sedlak</t>
  </si>
  <si>
    <t> Anthony Duclair</t>
  </si>
  <si>
    <t> Brett Pesce</t>
  </si>
  <si>
    <t> Cody Bass</t>
  </si>
  <si>
    <t> Bryan Rust</t>
  </si>
  <si>
    <t> Matt Puempel</t>
  </si>
  <si>
    <t> Andy Greene</t>
  </si>
  <si>
    <t> Joe Morrow</t>
  </si>
  <si>
    <t> Tom Kuhnhackl</t>
  </si>
  <si>
    <t> Bryan Bickell</t>
  </si>
  <si>
    <t> Alexandre Burrows</t>
  </si>
  <si>
    <t> Kevin Bieksa</t>
  </si>
  <si>
    <t> Trevor van Riemsdyk</t>
  </si>
  <si>
    <t> Christian Folin</t>
  </si>
  <si>
    <t> Frederick Gaudreau</t>
  </si>
  <si>
    <t> Austin Czarnik</t>
  </si>
  <si>
    <t> Markus Nutivaara</t>
  </si>
  <si>
    <t> Casey Nelson</t>
  </si>
  <si>
    <t> Brandon Tanev</t>
  </si>
  <si>
    <t> Ales Hemsky</t>
  </si>
  <si>
    <t> Blake Speers</t>
  </si>
  <si>
    <t> Alex Biega</t>
  </si>
  <si>
    <t> Harry Zolnierczyk</t>
  </si>
  <si>
    <t> Jay McClement</t>
  </si>
  <si>
    <t> Andrej Nestrasil</t>
  </si>
  <si>
    <t> Michal Kempny</t>
  </si>
  <si>
    <t> Mikhail Sergachev</t>
  </si>
  <si>
    <t> Mark Borowiecki</t>
  </si>
  <si>
    <t> Roman Lyubimov</t>
  </si>
  <si>
    <t> Michal Rozsival</t>
  </si>
  <si>
    <t> Nicolas Deslauriers</t>
  </si>
  <si>
    <t> Steve Ott</t>
  </si>
  <si>
    <t> Ron Hainsey</t>
  </si>
  <si>
    <t> Derek Grant</t>
  </si>
  <si>
    <t> Jacob Larsson</t>
  </si>
  <si>
    <t> Vernon Fiddler</t>
  </si>
  <si>
    <t> Eric Fehr</t>
  </si>
  <si>
    <t> Dion Phaneuf</t>
  </si>
  <si>
    <t> Braydon Coburn</t>
  </si>
  <si>
    <t> Mark Stuart</t>
  </si>
  <si>
    <t> Sergey Kalinin</t>
  </si>
  <si>
    <t> Kevin Klein</t>
  </si>
  <si>
    <t> Michael Sgarbossa</t>
  </si>
  <si>
    <t> Jakub Nakladal</t>
  </si>
  <si>
    <t> Matt Greene</t>
  </si>
  <si>
    <t> Jiri Hudler</t>
  </si>
  <si>
    <t> Jordan Nolan</t>
  </si>
  <si>
    <t> Thomas Chabot</t>
  </si>
  <si>
    <t> Eric Gelinas</t>
  </si>
  <si>
    <t> Mathew Barzal</t>
  </si>
  <si>
    <t> Lawson Crouse</t>
  </si>
  <si>
    <t> Kevin Connauton</t>
  </si>
  <si>
    <t> Jordin Tootoo</t>
  </si>
  <si>
    <t> Zachary Sanford</t>
  </si>
  <si>
    <t> Eric Gryba</t>
  </si>
  <si>
    <t> Phillip Di Giuseppe</t>
  </si>
  <si>
    <t> Michael Stone</t>
  </si>
  <si>
    <t> Martin Frk</t>
  </si>
  <si>
    <t> Nikita Nesterov</t>
  </si>
  <si>
    <t> Jamie McBain</t>
  </si>
  <si>
    <t> Kyle Rau</t>
  </si>
  <si>
    <t> Paul Postma</t>
  </si>
  <si>
    <t> Marco Scandella</t>
  </si>
  <si>
    <t> Colton Sissons</t>
  </si>
  <si>
    <t> Nick Shore</t>
  </si>
  <si>
    <t> Jake Muzzin</t>
  </si>
  <si>
    <t> Adam Lowry</t>
  </si>
  <si>
    <t> Ben Chiarot</t>
  </si>
  <si>
    <t> Esa Lindell</t>
  </si>
  <si>
    <t> Ben Lovejoy</t>
  </si>
  <si>
    <t> Andy Andreoff</t>
  </si>
  <si>
    <t> Dale Weise</t>
  </si>
  <si>
    <t> Brett Connolly</t>
  </si>
  <si>
    <t> Carl Gunnarsson</t>
  </si>
  <si>
    <t> Olli Maatta</t>
  </si>
  <si>
    <t> Jori Lehtera</t>
  </si>
  <si>
    <t> Simon Despres</t>
  </si>
  <si>
    <t> J.T. Brown</t>
  </si>
  <si>
    <t> Ryan Murray</t>
  </si>
  <si>
    <t> Matt Martin</t>
  </si>
  <si>
    <t> Kyle Clifford</t>
  </si>
  <si>
    <t> Brian Dumoulin</t>
  </si>
  <si>
    <t> Robert Bortuzzo</t>
  </si>
  <si>
    <t> Derrick Pouliot</t>
  </si>
  <si>
    <t> Jimmy Hayes</t>
  </si>
  <si>
    <t> Tom Wilson</t>
  </si>
  <si>
    <t> Brayden Schenn</t>
  </si>
  <si>
    <t> Evander Kane</t>
  </si>
  <si>
    <t> David Warsofsky</t>
  </si>
  <si>
    <t> Mike Reilly</t>
  </si>
  <si>
    <t> Reid Boucher</t>
  </si>
  <si>
    <t> Dmitry Kulikov</t>
  </si>
  <si>
    <t> Joseph Cramarossa</t>
  </si>
  <si>
    <t> Gemel Smith</t>
  </si>
  <si>
    <t> Trevor Smith</t>
  </si>
  <si>
    <t> Tom Sestito</t>
  </si>
  <si>
    <t> Mason Raymond</t>
  </si>
  <si>
    <t> Patrik Nemeth</t>
  </si>
  <si>
    <t> Emerson Etem</t>
  </si>
  <si>
    <t> Ryan Reaves</t>
  </si>
  <si>
    <t> Mark Pysyk</t>
  </si>
  <si>
    <t> Teddy Purcell</t>
  </si>
  <si>
    <t> Devante Smith-Pelly</t>
  </si>
  <si>
    <t> Phil Varone</t>
  </si>
  <si>
    <t> Oscar Lindberg</t>
  </si>
  <si>
    <t> Ty Rattie</t>
  </si>
  <si>
    <t> Trevor Lewis</t>
  </si>
  <si>
    <t> Shea Theodore</t>
  </si>
  <si>
    <t> Rob O'Gara</t>
  </si>
  <si>
    <t> Ryan Pulock</t>
  </si>
  <si>
    <t> Cody McLeod</t>
  </si>
  <si>
    <t> Torey Krug</t>
  </si>
  <si>
    <t> Sam Gagner</t>
  </si>
  <si>
    <t> Nate Prosser</t>
  </si>
  <si>
    <t> Derek Forbort</t>
  </si>
  <si>
    <t> Vinnie Hinostroza</t>
  </si>
  <si>
    <t> Matt Beleskey</t>
  </si>
  <si>
    <t> Zach Bogosian</t>
  </si>
  <si>
    <t> Dylan McIlrath</t>
  </si>
  <si>
    <t> Shane Prince</t>
  </si>
  <si>
    <t> Luke Schenn</t>
  </si>
  <si>
    <t> Andrej Sustr</t>
  </si>
  <si>
    <t> Austin Watson</t>
  </si>
  <si>
    <t> Riley Nash</t>
  </si>
  <si>
    <t> Beau Bennett</t>
  </si>
  <si>
    <t> Matt Nieto</t>
  </si>
  <si>
    <t> Brendan Smith</t>
  </si>
  <si>
    <t> Miikka Salomaki</t>
  </si>
  <si>
    <t> Ryan White</t>
  </si>
  <si>
    <t> David Schlemko</t>
  </si>
  <si>
    <t> Brian Flynn</t>
  </si>
  <si>
    <t xml:space="preserve"> Justin Hodgman </t>
  </si>
  <si>
    <t xml:space="preserve"> Christian Folin </t>
  </si>
  <si>
    <t xml:space="preserve"> Martin Marincin </t>
  </si>
  <si>
    <t xml:space="preserve"> Matt Halischuk </t>
  </si>
  <si>
    <t xml:space="preserve"> Sam Reinhart </t>
  </si>
  <si>
    <t xml:space="preserve"> Peter Harrold </t>
  </si>
  <si>
    <t xml:space="preserve"> Trevor van Riemsdyk </t>
  </si>
  <si>
    <t xml:space="preserve"> Michael Ferland </t>
  </si>
  <si>
    <t xml:space="preserve"> Seth Helgeson </t>
  </si>
  <si>
    <t xml:space="preserve"> Adam Cracknell </t>
  </si>
  <si>
    <t xml:space="preserve"> David Pastrnak </t>
  </si>
  <si>
    <t xml:space="preserve"> Grant Clitsome </t>
  </si>
  <si>
    <t xml:space="preserve"> Chris Butler </t>
  </si>
  <si>
    <t xml:space="preserve"> Keith Ballard </t>
  </si>
  <si>
    <t xml:space="preserve"> Jim Slater </t>
  </si>
  <si>
    <t xml:space="preserve"> Frederic St-Denis </t>
  </si>
  <si>
    <t xml:space="preserve"> Corey Tropp </t>
  </si>
  <si>
    <t xml:space="preserve"> Mat Clark </t>
  </si>
  <si>
    <t xml:space="preserve"> Clayton Stoner </t>
  </si>
  <si>
    <t xml:space="preserve"> David Moss </t>
  </si>
  <si>
    <t xml:space="preserve"> Michael Grabner </t>
  </si>
  <si>
    <t xml:space="preserve"> Ryan Murphy </t>
  </si>
  <si>
    <t xml:space="preserve"> Brandon Gormley </t>
  </si>
  <si>
    <t xml:space="preserve"> Ladislav Smid </t>
  </si>
  <si>
    <t xml:space="preserve"> Michael Kostka </t>
  </si>
  <si>
    <t xml:space="preserve"> Jordin Tootoo </t>
  </si>
  <si>
    <t xml:space="preserve"> Brandon Kozun </t>
  </si>
  <si>
    <t xml:space="preserve"> Mike Sislo </t>
  </si>
  <si>
    <t xml:space="preserve"> Victor Bartley </t>
  </si>
  <si>
    <t xml:space="preserve"> Marc Methot </t>
  </si>
  <si>
    <t xml:space="preserve"> Nikita Zadorov </t>
  </si>
  <si>
    <t xml:space="preserve"> Eric Boulton </t>
  </si>
  <si>
    <t xml:space="preserve"> Colin Smith </t>
  </si>
  <si>
    <t xml:space="preserve"> Petteri Lindbohm </t>
  </si>
  <si>
    <t xml:space="preserve"> T.J. Galiardi </t>
  </si>
  <si>
    <t xml:space="preserve"> Brandon DeFazio </t>
  </si>
  <si>
    <t xml:space="preserve"> Shayne Gostisbehere </t>
  </si>
  <si>
    <t xml:space="preserve"> Ben Street </t>
  </si>
  <si>
    <t xml:space="preserve"> Jordan Martinook </t>
  </si>
  <si>
    <t xml:space="preserve"> Jonathan Marchessault </t>
  </si>
  <si>
    <t xml:space="preserve"> Drayson Bowman </t>
  </si>
  <si>
    <t xml:space="preserve"> Will Acton </t>
  </si>
  <si>
    <t xml:space="preserve"> Corban Knight </t>
  </si>
  <si>
    <t xml:space="preserve"> Ryan Wilson </t>
  </si>
  <si>
    <t xml:space="preserve"> Darnell Nurse </t>
  </si>
  <si>
    <t xml:space="preserve"> Jonathon Blum </t>
  </si>
  <si>
    <t xml:space="preserve"> Eric Tangradi </t>
  </si>
  <si>
    <t xml:space="preserve"> Stu Bickel </t>
  </si>
  <si>
    <t xml:space="preserve"> Manny Malhotra </t>
  </si>
  <si>
    <t xml:space="preserve"> Valeri Nichushkin </t>
  </si>
  <si>
    <t xml:space="preserve"> Scott Hannan </t>
  </si>
  <si>
    <t xml:space="preserve"> Karl Stollery </t>
  </si>
  <si>
    <t xml:space="preserve"> Conor Allen </t>
  </si>
  <si>
    <t xml:space="preserve"> Dana Tyrell </t>
  </si>
  <si>
    <t xml:space="preserve"> Tim Schaller </t>
  </si>
  <si>
    <t xml:space="preserve"> Bogdan Yakimov </t>
  </si>
  <si>
    <t xml:space="preserve"> Jack Hillen </t>
  </si>
  <si>
    <t xml:space="preserve"> Eriah Hayes </t>
  </si>
  <si>
    <t xml:space="preserve"> Matt Lindblad </t>
  </si>
  <si>
    <t xml:space="preserve"> Patrick Brown </t>
  </si>
  <si>
    <t xml:space="preserve"> Klas Dahlbeck </t>
  </si>
  <si>
    <t xml:space="preserve"> Michal Jordan </t>
  </si>
  <si>
    <t xml:space="preserve"> Gabriel Bourque </t>
  </si>
  <si>
    <t xml:space="preserve"> Matt Frattin </t>
  </si>
  <si>
    <t xml:space="preserve"> Jason Akeson </t>
  </si>
  <si>
    <t xml:space="preserve"> Colin Greening </t>
  </si>
  <si>
    <t xml:space="preserve"> Cody Goloubef </t>
  </si>
  <si>
    <t xml:space="preserve"> Colin McDonald </t>
  </si>
  <si>
    <t xml:space="preserve"> Brad Malone </t>
  </si>
  <si>
    <t xml:space="preserve"> Travis Moen </t>
  </si>
  <si>
    <t xml:space="preserve"> Jesse Blacker </t>
  </si>
  <si>
    <t xml:space="preserve"> Bobby Robins </t>
  </si>
  <si>
    <t xml:space="preserve"> Colby Robak </t>
  </si>
  <si>
    <t xml:space="preserve"> Patrick Kaleta </t>
  </si>
  <si>
    <t xml:space="preserve"> Raphael Diaz </t>
  </si>
  <si>
    <t xml:space="preserve"> Mike Blunden </t>
  </si>
  <si>
    <t xml:space="preserve"> David van der Gulik </t>
  </si>
  <si>
    <t xml:space="preserve"> Korbinian Holzer </t>
  </si>
  <si>
    <t xml:space="preserve"> Dave Bolland </t>
  </si>
  <si>
    <t xml:space="preserve"> Ryan Spooner </t>
  </si>
  <si>
    <t xml:space="preserve"> Johan Larsson </t>
  </si>
  <si>
    <t xml:space="preserve"> Patrik Nemeth </t>
  </si>
  <si>
    <t xml:space="preserve"> Tyler Pitlick </t>
  </si>
  <si>
    <t xml:space="preserve"> Dylan McIlrath </t>
  </si>
  <si>
    <t xml:space="preserve"> Devin Setoguchi </t>
  </si>
  <si>
    <t xml:space="preserve"> Andre Benoit </t>
  </si>
  <si>
    <t xml:space="preserve"> Max Reinhart </t>
  </si>
  <si>
    <t xml:space="preserve"> Mark Barberio </t>
  </si>
  <si>
    <t xml:space="preserve"> Sam Carrick </t>
  </si>
  <si>
    <t xml:space="preserve"> Chris Wagner </t>
  </si>
  <si>
    <t xml:space="preserve"> Craig Cunningham </t>
  </si>
  <si>
    <t xml:space="preserve"> Jeremy Morin </t>
  </si>
  <si>
    <t xml:space="preserve"> Michael Bournival </t>
  </si>
  <si>
    <t xml:space="preserve"> Ryan Malone </t>
  </si>
  <si>
    <t xml:space="preserve"> Blair Jones </t>
  </si>
  <si>
    <t xml:space="preserve"> Brian Dumoulin </t>
  </si>
  <si>
    <t xml:space="preserve"> Paul Carey </t>
  </si>
  <si>
    <t xml:space="preserve"> Viktor Stalberg </t>
  </si>
  <si>
    <t xml:space="preserve"> Matt Tennyson </t>
  </si>
  <si>
    <t xml:space="preserve"> Sean Collins </t>
  </si>
  <si>
    <t xml:space="preserve"> Brendan Shinnimin </t>
  </si>
  <si>
    <t xml:space="preserve"> Rich Clune </t>
  </si>
  <si>
    <t xml:space="preserve"> Ryan Murray </t>
  </si>
  <si>
    <t xml:space="preserve"> Luke Gazdic </t>
  </si>
  <si>
    <t xml:space="preserve"> Andrew Campbell </t>
  </si>
  <si>
    <t xml:space="preserve"> Justin Falk </t>
  </si>
  <si>
    <t xml:space="preserve"> Keith Aulie </t>
  </si>
  <si>
    <t xml:space="preserve"> Anthony Peluso </t>
  </si>
  <si>
    <t xml:space="preserve"> Griffin Reinhart </t>
  </si>
  <si>
    <t xml:space="preserve"> Dany Heatley </t>
  </si>
  <si>
    <t xml:space="preserve"> Mike Brown </t>
  </si>
  <si>
    <t xml:space="preserve"> Scott Wilson </t>
  </si>
  <si>
    <t xml:space="preserve"> Stephane Veilleux </t>
  </si>
  <si>
    <t xml:space="preserve"> Jordan Caron </t>
  </si>
  <si>
    <t xml:space="preserve"> Carter Ashton </t>
  </si>
  <si>
    <t xml:space="preserve"> Nicklas Jensen </t>
  </si>
  <si>
    <t xml:space="preserve"> Zach Sill </t>
  </si>
  <si>
    <t xml:space="preserve"> Phillip Danault </t>
  </si>
  <si>
    <t xml:space="preserve"> Alex Khokhlachev </t>
  </si>
  <si>
    <t xml:space="preserve"> Lucas Lessio </t>
  </si>
  <si>
    <t xml:space="preserve"> Brody Sutter </t>
  </si>
  <si>
    <t xml:space="preserve"> Brian McGrattan </t>
  </si>
  <si>
    <t xml:space="preserve"> Reid Boucher </t>
  </si>
  <si>
    <t xml:space="preserve"> Andy Andreoff </t>
  </si>
  <si>
    <t xml:space="preserve"> Jordan Schroeder </t>
  </si>
  <si>
    <t xml:space="preserve"> Mark Fistric </t>
  </si>
  <si>
    <t xml:space="preserve"> Brad Stuart </t>
  </si>
  <si>
    <t>Draft 2015</t>
  </si>
  <si>
    <t xml:space="preserve">Overall </t>
  </si>
  <si>
    <t>01e</t>
  </si>
  <si>
    <t>02e</t>
  </si>
  <si>
    <t>03e</t>
  </si>
  <si>
    <t>04e</t>
  </si>
  <si>
    <t>05e</t>
  </si>
  <si>
    <t>06e</t>
  </si>
  <si>
    <t>07e</t>
  </si>
  <si>
    <t>08e</t>
  </si>
  <si>
    <t>09e</t>
  </si>
  <si>
    <t>10e</t>
  </si>
  <si>
    <t>11e</t>
  </si>
  <si>
    <t>12e</t>
  </si>
  <si>
    <t>Overall</t>
  </si>
  <si>
    <t>Year</t>
  </si>
  <si>
    <t>Round</t>
  </si>
  <si>
    <t>Trade #</t>
  </si>
  <si>
    <t>Joueur - Player drafted</t>
  </si>
  <si>
    <t>Pooler #</t>
  </si>
  <si>
    <t>Ordre final 2017</t>
  </si>
  <si>
    <t>Round 1</t>
  </si>
  <si>
    <t>Round 2</t>
  </si>
  <si>
    <t>Round 3</t>
  </si>
  <si>
    <t>Round 4</t>
  </si>
  <si>
    <t>Round 5</t>
  </si>
  <si>
    <t>Round 6</t>
  </si>
  <si>
    <t>Round 7</t>
  </si>
  <si>
    <t>Round 8</t>
  </si>
  <si>
    <t>Round 9</t>
  </si>
  <si>
    <t>Round 10</t>
  </si>
  <si>
    <t>Round 11</t>
  </si>
  <si>
    <t>Round 12</t>
  </si>
  <si>
    <t>Frank1</t>
  </si>
  <si>
    <t>FredLa</t>
  </si>
  <si>
    <t>Julien</t>
  </si>
  <si>
    <t>Evansh</t>
  </si>
  <si>
    <t>Frank2</t>
  </si>
  <si>
    <t>Cedrik</t>
  </si>
  <si>
    <t>Nadeau</t>
  </si>
  <si>
    <t>Nicola</t>
  </si>
  <si>
    <t>JoelCa</t>
  </si>
  <si>
    <t>Bastie</t>
  </si>
  <si>
    <t>Clé reçu</t>
  </si>
  <si>
    <t>Clé départ</t>
  </si>
  <si>
    <t>Draft order</t>
  </si>
  <si>
    <t>Conca</t>
  </si>
  <si>
    <t>Donné1</t>
  </si>
  <si>
    <t>Donné2</t>
  </si>
  <si>
    <t>Donné</t>
  </si>
  <si>
    <t>Code</t>
  </si>
  <si>
    <t>Trade</t>
  </si>
  <si>
    <t>Draft</t>
  </si>
  <si>
    <t>EvansH</t>
  </si>
  <si>
    <t>AgentL</t>
  </si>
  <si>
    <t>14-15</t>
  </si>
  <si>
    <t>Name</t>
  </si>
  <si>
    <t>Team</t>
  </si>
  <si>
    <t>GP</t>
  </si>
  <si>
    <t>G</t>
  </si>
  <si>
    <t>A</t>
  </si>
  <si>
    <t>Pts</t>
  </si>
  <si>
    <t>+/-</t>
  </si>
  <si>
    <t>PIM</t>
  </si>
  <si>
    <t>Hits</t>
  </si>
  <si>
    <t>BkS</t>
  </si>
  <si>
    <t>FW</t>
  </si>
  <si>
    <t>FL</t>
  </si>
  <si>
    <t>FO%</t>
  </si>
  <si>
    <t>PPG</t>
  </si>
  <si>
    <t>PPA</t>
  </si>
  <si>
    <t>SHG</t>
  </si>
  <si>
    <t>SHA</t>
  </si>
  <si>
    <t>GW</t>
  </si>
  <si>
    <t>SOG</t>
  </si>
  <si>
    <t>Pct</t>
  </si>
  <si>
    <t>EDM</t>
  </si>
  <si>
    <t>TOR</t>
  </si>
  <si>
    <t>FLA</t>
  </si>
  <si>
    <t>BOS</t>
  </si>
  <si>
    <t>MIN</t>
  </si>
  <si>
    <t>N/A</t>
  </si>
  <si>
    <t>TAM</t>
  </si>
  <si>
    <t>MON</t>
  </si>
  <si>
    <t>SAN</t>
  </si>
  <si>
    <t>CHI</t>
  </si>
  <si>
    <t>PHI</t>
  </si>
  <si>
    <t>DET</t>
  </si>
  <si>
    <t>STL</t>
  </si>
  <si>
    <t>PIT</t>
  </si>
  <si>
    <t>ANA</t>
  </si>
  <si>
    <t>WPG</t>
  </si>
  <si>
    <t>NYI</t>
  </si>
  <si>
    <t>NYR</t>
  </si>
  <si>
    <t>CAR</t>
  </si>
  <si>
    <t>DAL</t>
  </si>
  <si>
    <t>OTT</t>
  </si>
  <si>
    <t>LOS</t>
  </si>
  <si>
    <t>BUF</t>
  </si>
  <si>
    <t>CGY</t>
  </si>
  <si>
    <t>ARI</t>
  </si>
  <si>
    <t>NJD</t>
  </si>
  <si>
    <t>NAS</t>
  </si>
  <si>
    <t>COB</t>
  </si>
  <si>
    <t>COL</t>
  </si>
  <si>
    <t>VAN</t>
  </si>
  <si>
    <t>WAS</t>
  </si>
  <si>
    <t> Sidney Crosby</t>
  </si>
  <si>
    <t> Jamie McGinn</t>
  </si>
  <si>
    <t> Justin Dowling</t>
  </si>
  <si>
    <t> Troy Stecher</t>
  </si>
  <si>
    <t> Matt Irwin</t>
  </si>
  <si>
    <t> Radko Gudas</t>
  </si>
  <si>
    <t> Adam McQuaid</t>
  </si>
  <si>
    <t> Jayson Megna</t>
  </si>
  <si>
    <t> Seth Griffith</t>
  </si>
  <si>
    <t>2017 - 01e</t>
  </si>
  <si>
    <t> Cam Talbot</t>
  </si>
  <si>
    <t> Marc-Andre Fleury</t>
  </si>
  <si>
    <t> Martin Jones</t>
  </si>
  <si>
    <t> Petr Mrazek</t>
  </si>
  <si>
    <t> Devan Dubnyk</t>
  </si>
  <si>
    <t> Peter Budaj</t>
  </si>
  <si>
    <t> Carey Price</t>
  </si>
  <si>
    <t> Henrik Lundqvist</t>
  </si>
  <si>
    <t> Craig Anderson</t>
  </si>
  <si>
    <t> Tuukka Rask</t>
  </si>
  <si>
    <t> Ben Bishop</t>
  </si>
  <si>
    <t> Jacob Markstrom</t>
  </si>
  <si>
    <t> John Gibson</t>
  </si>
  <si>
    <t> Al Montoya</t>
  </si>
  <si>
    <t> Jake Allen</t>
  </si>
  <si>
    <t> Cory Schneider</t>
  </si>
  <si>
    <t> Roberto Luongo</t>
  </si>
  <si>
    <t> Connor Hellebuyck</t>
  </si>
  <si>
    <t> Steve Mason</t>
  </si>
  <si>
    <t> Sergei Bobrovsky</t>
  </si>
  <si>
    <t> Antti Niemi</t>
  </si>
  <si>
    <t> Braden Holtby</t>
  </si>
  <si>
    <t> Scott Darling</t>
  </si>
  <si>
    <t> Jaroslav Halak</t>
  </si>
  <si>
    <t> Frederik Andersen</t>
  </si>
  <si>
    <t> Andrei Vasilevskiy</t>
  </si>
  <si>
    <t> Brian Elliott</t>
  </si>
  <si>
    <t> Jimmy Howard</t>
  </si>
  <si>
    <t> Semyon Varlamov</t>
  </si>
  <si>
    <t> Darcy Kuemper</t>
  </si>
  <si>
    <t> Carter Hutton</t>
  </si>
  <si>
    <t> Calvin Pickard</t>
  </si>
  <si>
    <t> Louis Domingue</t>
  </si>
  <si>
    <t> Robin Lehner</t>
  </si>
  <si>
    <t> Philipp Grubauer</t>
  </si>
  <si>
    <t> Eddie Lack</t>
  </si>
  <si>
    <t> Michael Hutchinson</t>
  </si>
  <si>
    <t> Michal Neuvirth</t>
  </si>
  <si>
    <t> Mike Smith</t>
  </si>
  <si>
    <t> Corey Crawford</t>
  </si>
  <si>
    <t> Aaron Dell</t>
  </si>
  <si>
    <t> Kari Lehtonen</t>
  </si>
  <si>
    <t> Ryan Miller</t>
  </si>
  <si>
    <t> Pekka Rinne</t>
  </si>
  <si>
    <t> Thomas Greiss</t>
  </si>
  <si>
    <t> Chad Johnson</t>
  </si>
  <si>
    <t> Antti Raanta</t>
  </si>
  <si>
    <t> Juuse Saros</t>
  </si>
  <si>
    <t> Marek Mazanec</t>
  </si>
  <si>
    <t> Andrew Hammond</t>
  </si>
  <si>
    <t> Malcolm Subban</t>
  </si>
  <si>
    <t> Mike Condon</t>
  </si>
  <si>
    <t> Jhonas Enroth</t>
  </si>
  <si>
    <t> Jonathan Quick</t>
  </si>
  <si>
    <t> Jonathan Bernier</t>
  </si>
  <si>
    <t> Justin Peters</t>
  </si>
  <si>
    <t> Cam Ward</t>
  </si>
  <si>
    <t> Anton Khudobin</t>
  </si>
  <si>
    <t> James Reimer</t>
  </si>
  <si>
    <t> Zane McIntyre</t>
  </si>
  <si>
    <t> Jonas Gustavsson</t>
  </si>
  <si>
    <t> Jeff Zatkoff</t>
  </si>
  <si>
    <t> Anders Nilsson</t>
  </si>
  <si>
    <t>Rick Nash</t>
  </si>
  <si>
    <t>Jason Spezza</t>
  </si>
  <si>
    <t>2017 - 02e</t>
  </si>
  <si>
    <t>LISTE IMPORTÉE DE YAHOO</t>
  </si>
  <si>
    <t>LISTE DES JOUEURS A UTILISER</t>
  </si>
  <si>
    <t>***</t>
  </si>
  <si>
    <t>2 - Cette liste doit nous offrir des suggestions lors de saisies dans les onglets Trade17 et Draft17</t>
  </si>
  <si>
    <t>1 - Dans la colonne AR, le caractère inutile importé de Yahoo au début du nom des joueurs de la colonne B est enlevé.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</si>
</sst>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)\ _$_ ;_ * \(#,##0.00\)\ _$_ ;_ * &quot;-&quot;??_)\ _$_ ;_ @_ "/>
    <numFmt numFmtId="164" formatCode="_ * ###0.0_)\ _$_ ;_ * \(###0.0\)\ _$_ ;_ * &quot;-&quot;??_)\ _$_ ;_ @_ "/>
    <numFmt numFmtId="165" formatCode="_ * #,##0.0_)\ _$_ ;_ * \(#,##0.0\)\ _$_ ;_ * &quot;-&quot;??_)\ _$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Arial Unicode MS"/>
      <family val="2"/>
    </font>
  </fonts>
  <fills count="7">
    <fill>
      <patternFill patternType="none"/>
    </fill>
    <fill>
      <patternFill patternType="gray125"/>
    </fill>
    <fill>
      <patternFill patternType="darkDown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14" fontId="0" fillId="0" borderId="0" xfId="0" applyNumberForma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3" borderId="0" xfId="0" applyFill="1" applyProtection="1">
      <protection locked="0"/>
    </xf>
    <xf numFmtId="0" fontId="0" fillId="3" borderId="0" xfId="0" applyFill="1" applyAlignment="1" applyProtection="1">
      <alignment horizontal="right"/>
      <protection locked="0"/>
    </xf>
    <xf numFmtId="0" fontId="0" fillId="3" borderId="0" xfId="0" applyFill="1" applyAlignment="1" applyProtection="1">
      <alignment horizontal="center"/>
      <protection locked="0"/>
    </xf>
    <xf numFmtId="164" fontId="0" fillId="0" borderId="0" xfId="1" applyNumberFormat="1" applyFont="1" applyAlignment="1" applyProtection="1">
      <alignment horizontal="center"/>
      <protection locked="0"/>
    </xf>
    <xf numFmtId="165" fontId="0" fillId="0" borderId="0" xfId="1" applyNumberFormat="1" applyFont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ill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Font="1" applyFill="1" applyBorder="1" applyProtection="1">
      <protection locked="0"/>
    </xf>
    <xf numFmtId="0" fontId="0" fillId="0" borderId="0" xfId="0" applyFont="1" applyAlignment="1">
      <alignment horizontal="left"/>
    </xf>
    <xf numFmtId="0" fontId="0" fillId="0" borderId="0" xfId="0" applyFont="1" applyFill="1" applyProtection="1">
      <protection locked="0"/>
    </xf>
    <xf numFmtId="0" fontId="0" fillId="0" borderId="0" xfId="0" applyFont="1" applyFill="1"/>
    <xf numFmtId="0" fontId="2" fillId="0" borderId="0" xfId="0" applyFont="1" applyAlignment="1" applyProtection="1">
      <alignment horizontal="center"/>
      <protection locked="0"/>
    </xf>
    <xf numFmtId="14" fontId="2" fillId="0" borderId="0" xfId="0" applyNumberFormat="1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164" fontId="2" fillId="0" borderId="0" xfId="1" applyNumberFormat="1" applyFont="1" applyAlignment="1" applyProtection="1">
      <alignment horizontal="center"/>
      <protection locked="0"/>
    </xf>
    <xf numFmtId="0" fontId="2" fillId="0" borderId="0" xfId="0" applyFont="1"/>
    <xf numFmtId="0" fontId="2" fillId="2" borderId="0" xfId="0" applyFont="1" applyFill="1" applyAlignment="1" applyProtection="1">
      <alignment horizontal="center"/>
      <protection locked="0"/>
    </xf>
    <xf numFmtId="0" fontId="4" fillId="0" borderId="0" xfId="0" applyFont="1"/>
    <xf numFmtId="0" fontId="0" fillId="0" borderId="0" xfId="0" applyProtection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5" fillId="0" borderId="0" xfId="0" applyFont="1"/>
    <xf numFmtId="0" fontId="0" fillId="0" borderId="0" xfId="0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/>
    <xf numFmtId="0" fontId="3" fillId="4" borderId="1" xfId="0" applyFont="1" applyFill="1" applyBorder="1" applyAlignment="1">
      <alignment horizontal="left"/>
    </xf>
    <xf numFmtId="0" fontId="3" fillId="0" borderId="0" xfId="0" applyFont="1"/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0" fillId="4" borderId="0" xfId="0" applyFill="1" applyAlignment="1">
      <alignment horizontal="center"/>
    </xf>
    <xf numFmtId="0" fontId="4" fillId="5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Alignment="1">
      <alignment horizontal="center"/>
    </xf>
    <xf numFmtId="0" fontId="4" fillId="5" borderId="0" xfId="0" applyFont="1" applyFill="1"/>
    <xf numFmtId="0" fontId="2" fillId="0" borderId="0" xfId="0" applyFont="1" applyAlignment="1">
      <alignment horizontal="center"/>
    </xf>
    <xf numFmtId="0" fontId="0" fillId="3" borderId="0" xfId="0" applyFill="1" applyAlignment="1">
      <alignment horizontal="center"/>
    </xf>
    <xf numFmtId="0" fontId="0" fillId="6" borderId="0" xfId="0" applyFill="1" applyAlignment="1">
      <alignment horizontal="left"/>
    </xf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vertical="center"/>
    </xf>
    <xf numFmtId="49" fontId="0" fillId="0" borderId="0" xfId="0" applyNumberFormat="1"/>
    <xf numFmtId="0" fontId="0" fillId="0" borderId="0" xfId="0" applyFill="1"/>
  </cellXfs>
  <cellStyles count="2">
    <cellStyle name="Milliers" xfId="1" builtinId="3"/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546698</xdr:colOff>
      <xdr:row>12</xdr:row>
      <xdr:rowOff>88399</xdr:rowOff>
    </xdr:from>
    <xdr:ext cx="10901895" cy="2346540"/>
    <xdr:sp macro="" textlink="">
      <xdr:nvSpPr>
        <xdr:cNvPr id="3" name="Rectangle 2"/>
        <xdr:cNvSpPr/>
      </xdr:nvSpPr>
      <xdr:spPr>
        <a:xfrm rot="20743737">
          <a:off x="2727923" y="2374399"/>
          <a:ext cx="10901895" cy="234654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36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Bonjour, je voudrais que dans les colonnes I et N,</a:t>
          </a:r>
          <a:endParaRPr lang="fr-FR" sz="3600" b="1" cap="none" spc="0" baseline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  <a:p>
          <a:pPr algn="ctr"/>
          <a:r>
            <a:rPr lang="fr-FR" sz="3600" b="1" cap="none" spc="0" baseline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que lorsque j'entre les premières lettres du prénom </a:t>
          </a:r>
        </a:p>
        <a:p>
          <a:pPr algn="ctr"/>
          <a:r>
            <a:rPr lang="fr-FR" sz="3600" b="1" cap="none" spc="0" baseline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d'un joueur, qu'Excel me propose seulement les joueurs</a:t>
          </a:r>
        </a:p>
        <a:p>
          <a:pPr algn="ctr"/>
          <a:r>
            <a:rPr lang="fr-FR" sz="3600" b="1" cap="none" spc="0" baseline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dont le prénom commence par les lettres saisies</a:t>
          </a:r>
          <a:endParaRPr lang="fr-FR" sz="36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758662</xdr:colOff>
      <xdr:row>16</xdr:row>
      <xdr:rowOff>128663</xdr:rowOff>
    </xdr:from>
    <xdr:ext cx="7834517" cy="1782989"/>
    <xdr:sp macro="" textlink="">
      <xdr:nvSpPr>
        <xdr:cNvPr id="2" name="Rectangle 1"/>
        <xdr:cNvSpPr/>
      </xdr:nvSpPr>
      <xdr:spPr>
        <a:xfrm rot="21017029">
          <a:off x="4516707" y="3505708"/>
          <a:ext cx="7834517" cy="178298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3600" b="1" cap="none" spc="0"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  <a:pattFill prst="dkUpDiag">
                <a:fgClr>
                  <a:schemeClr val="tx2"/>
                </a:fgClr>
                <a:bgClr>
                  <a:schemeClr val="tx2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tx2">
                    <a:lumMod val="75000"/>
                  </a:schemeClr>
                </a:outerShdw>
              </a:effectLst>
            </a:rPr>
            <a:t>Créer</a:t>
          </a:r>
          <a:r>
            <a:rPr lang="fr-FR" sz="3600" b="1" cap="none" spc="0" baseline="0"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  <a:pattFill prst="dkUpDiag">
                <a:fgClr>
                  <a:schemeClr val="tx2"/>
                </a:fgClr>
                <a:bgClr>
                  <a:schemeClr val="tx2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tx2">
                    <a:lumMod val="75000"/>
                  </a:schemeClr>
                </a:outerShdw>
              </a:effectLst>
            </a:rPr>
            <a:t> dans la colonne F une formule</a:t>
          </a:r>
        </a:p>
        <a:p>
          <a:pPr algn="ctr"/>
          <a:r>
            <a:rPr lang="fr-FR" sz="3600" b="1" cap="none" spc="0" baseline="0"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  <a:pattFill prst="dkUpDiag">
                <a:fgClr>
                  <a:schemeClr val="tx2"/>
                </a:fgClr>
                <a:bgClr>
                  <a:schemeClr val="tx2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tx2">
                    <a:lumMod val="75000"/>
                  </a:schemeClr>
                </a:outerShdw>
              </a:effectLst>
            </a:rPr>
            <a:t>qui propose les joueurs dont le prénom </a:t>
          </a:r>
        </a:p>
        <a:p>
          <a:pPr algn="ctr"/>
          <a:r>
            <a:rPr lang="fr-FR" sz="3600" b="1" cap="none" spc="0" baseline="0"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  <a:pattFill prst="dkUpDiag">
                <a:fgClr>
                  <a:schemeClr val="tx2"/>
                </a:fgClr>
                <a:bgClr>
                  <a:schemeClr val="tx2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tx2">
                    <a:lumMod val="75000"/>
                  </a:schemeClr>
                </a:outerShdw>
              </a:effectLst>
            </a:rPr>
            <a:t>débute avec les lettre saisies.</a:t>
          </a:r>
          <a:endParaRPr lang="fr-FR" sz="3600" b="1" cap="none" spc="0">
            <a:ln w="12700">
              <a:solidFill>
                <a:schemeClr val="tx2">
                  <a:lumMod val="75000"/>
                </a:schemeClr>
              </a:solidFill>
              <a:prstDash val="solid"/>
            </a:ln>
            <a:pattFill prst="dkUpDiag">
              <a:fgClr>
                <a:schemeClr val="tx2"/>
              </a:fgClr>
              <a:bgClr>
                <a:schemeClr val="tx2">
                  <a:lumMod val="20000"/>
                  <a:lumOff val="80000"/>
                </a:schemeClr>
              </a:bgClr>
            </a:pattFill>
            <a:effectLst>
              <a:outerShdw dist="38100" dir="2640000" algn="bl" rotWithShape="0">
                <a:schemeClr val="tx2">
                  <a:lumMod val="75000"/>
                </a:schemeClr>
              </a:outerShdw>
            </a:effectLst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ockey%20-%20Pool/Gestionnaire%20Pool%20devient%20D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e plus grande valeur"/>
      <sheetName val="Pointage"/>
      <sheetName val="Goalie RP"/>
      <sheetName val="DefenseRP"/>
      <sheetName val="GDB"/>
      <sheetName val="DDB"/>
      <sheetName val="Trade17"/>
      <sheetName val="Draft17"/>
      <sheetName val="Choix17"/>
      <sheetName val="Draft16"/>
      <sheetName val="Trade16"/>
      <sheetName val="Choix16"/>
      <sheetName val="Draft15"/>
      <sheetName val="Trade15"/>
      <sheetName val="Pools"/>
      <sheetName val="Choix15"/>
      <sheetName val="Protections16"/>
      <sheetName val="Protections15"/>
      <sheetName val="Protections14"/>
      <sheetName val="Draft14"/>
      <sheetName val="Intra14"/>
      <sheetName val="Trade14"/>
      <sheetName val="Choix14"/>
      <sheetName val="Prix"/>
      <sheetName val="yahoo"/>
      <sheetName val="Players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 refreshError="1"/>
      <sheetData sheetId="11">
        <row r="2">
          <cell r="F2">
            <v>9</v>
          </cell>
          <cell r="G2" t="str">
            <v>EvansH</v>
          </cell>
          <cell r="H2" t="str">
            <v/>
          </cell>
          <cell r="I2" t="str">
            <v/>
          </cell>
          <cell r="J2" t="str">
            <v/>
          </cell>
          <cell r="K2">
            <v>100</v>
          </cell>
        </row>
        <row r="3">
          <cell r="F3">
            <v>21</v>
          </cell>
          <cell r="G3" t="str">
            <v>Cedrik reçu de EvansH</v>
          </cell>
          <cell r="H3" t="str">
            <v/>
          </cell>
          <cell r="I3" t="str">
            <v>Cedrik</v>
          </cell>
          <cell r="J3" t="str">
            <v>Cedrik</v>
          </cell>
          <cell r="K3">
            <v>100</v>
          </cell>
        </row>
        <row r="4">
          <cell r="F4">
            <v>33</v>
          </cell>
          <cell r="G4" t="str">
            <v>Martin reçu de EvansH</v>
          </cell>
          <cell r="H4" t="str">
            <v/>
          </cell>
          <cell r="I4" t="str">
            <v>Martin</v>
          </cell>
          <cell r="J4" t="str">
            <v>Martin</v>
          </cell>
          <cell r="K4">
            <v>100</v>
          </cell>
        </row>
        <row r="5">
          <cell r="F5">
            <v>45</v>
          </cell>
          <cell r="G5" t="str">
            <v>Julien reçu de EvansH</v>
          </cell>
          <cell r="H5" t="str">
            <v/>
          </cell>
          <cell r="I5" t="str">
            <v>Julien</v>
          </cell>
          <cell r="J5" t="str">
            <v>Julien</v>
          </cell>
          <cell r="K5">
            <v>100</v>
          </cell>
        </row>
        <row r="6">
          <cell r="F6">
            <v>57</v>
          </cell>
          <cell r="G6" t="str">
            <v>EvansH</v>
          </cell>
          <cell r="H6" t="str">
            <v/>
          </cell>
          <cell r="I6" t="str">
            <v/>
          </cell>
          <cell r="J6" t="str">
            <v/>
          </cell>
          <cell r="K6">
            <v>100</v>
          </cell>
        </row>
        <row r="7">
          <cell r="F7">
            <v>69</v>
          </cell>
          <cell r="G7" t="str">
            <v>EvansH</v>
          </cell>
          <cell r="H7" t="str">
            <v/>
          </cell>
          <cell r="I7" t="str">
            <v/>
          </cell>
          <cell r="J7" t="str">
            <v/>
          </cell>
          <cell r="K7">
            <v>100</v>
          </cell>
        </row>
        <row r="8">
          <cell r="F8">
            <v>81</v>
          </cell>
          <cell r="G8" t="str">
            <v>EvansH</v>
          </cell>
          <cell r="H8" t="str">
            <v/>
          </cell>
          <cell r="I8" t="str">
            <v/>
          </cell>
          <cell r="J8" t="str">
            <v/>
          </cell>
          <cell r="K8">
            <v>100</v>
          </cell>
        </row>
        <row r="9">
          <cell r="F9">
            <v>93</v>
          </cell>
          <cell r="G9" t="str">
            <v>EvansH</v>
          </cell>
          <cell r="H9" t="str">
            <v/>
          </cell>
          <cell r="I9" t="str">
            <v/>
          </cell>
          <cell r="J9" t="str">
            <v/>
          </cell>
          <cell r="K9">
            <v>100</v>
          </cell>
        </row>
        <row r="10">
          <cell r="F10">
            <v>105</v>
          </cell>
          <cell r="G10" t="str">
            <v>EvansH</v>
          </cell>
          <cell r="H10" t="str">
            <v/>
          </cell>
          <cell r="I10" t="str">
            <v/>
          </cell>
          <cell r="J10" t="str">
            <v/>
          </cell>
          <cell r="K10">
            <v>100</v>
          </cell>
        </row>
        <row r="11">
          <cell r="F11">
            <v>117</v>
          </cell>
          <cell r="G11" t="str">
            <v>EvansH</v>
          </cell>
          <cell r="H11" t="str">
            <v/>
          </cell>
          <cell r="I11" t="str">
            <v/>
          </cell>
          <cell r="J11" t="str">
            <v/>
          </cell>
          <cell r="K11">
            <v>100</v>
          </cell>
        </row>
        <row r="12">
          <cell r="F12">
            <v>129</v>
          </cell>
          <cell r="G12" t="str">
            <v>EvansH</v>
          </cell>
          <cell r="H12" t="str">
            <v/>
          </cell>
          <cell r="I12" t="str">
            <v/>
          </cell>
          <cell r="J12" t="str">
            <v/>
          </cell>
          <cell r="K12">
            <v>100</v>
          </cell>
        </row>
        <row r="13">
          <cell r="F13">
            <v>141</v>
          </cell>
          <cell r="G13" t="str">
            <v>FredLa reçu de EvansH</v>
          </cell>
          <cell r="H13" t="str">
            <v>FredLa</v>
          </cell>
          <cell r="I13" t="str">
            <v/>
          </cell>
          <cell r="J13" t="str">
            <v>FredLa</v>
          </cell>
          <cell r="K13">
            <v>100</v>
          </cell>
        </row>
        <row r="14">
          <cell r="F14">
            <v>8</v>
          </cell>
          <cell r="G14" t="str">
            <v>Frank2</v>
          </cell>
          <cell r="H14" t="str">
            <v/>
          </cell>
          <cell r="I14" t="str">
            <v/>
          </cell>
          <cell r="J14" t="str">
            <v/>
          </cell>
          <cell r="K14">
            <v>150</v>
          </cell>
        </row>
        <row r="15">
          <cell r="F15">
            <v>20</v>
          </cell>
          <cell r="G15" t="str">
            <v>Frank2</v>
          </cell>
          <cell r="H15" t="str">
            <v/>
          </cell>
          <cell r="I15" t="str">
            <v/>
          </cell>
          <cell r="J15" t="str">
            <v/>
          </cell>
          <cell r="K15">
            <v>150</v>
          </cell>
        </row>
        <row r="16">
          <cell r="F16">
            <v>32</v>
          </cell>
          <cell r="G16" t="str">
            <v>Frank2</v>
          </cell>
          <cell r="H16" t="str">
            <v/>
          </cell>
          <cell r="I16" t="str">
            <v/>
          </cell>
          <cell r="J16" t="str">
            <v/>
          </cell>
          <cell r="K16">
            <v>150</v>
          </cell>
        </row>
        <row r="17">
          <cell r="F17">
            <v>44</v>
          </cell>
          <cell r="G17" t="str">
            <v>Frank2</v>
          </cell>
          <cell r="H17" t="str">
            <v/>
          </cell>
          <cell r="I17" t="str">
            <v/>
          </cell>
          <cell r="J17" t="str">
            <v/>
          </cell>
          <cell r="K17">
            <v>150</v>
          </cell>
        </row>
        <row r="18">
          <cell r="F18">
            <v>56</v>
          </cell>
          <cell r="G18" t="str">
            <v>JoelCa reçu de Frank2</v>
          </cell>
          <cell r="H18" t="str">
            <v/>
          </cell>
          <cell r="I18" t="str">
            <v>JoelCa</v>
          </cell>
          <cell r="J18" t="str">
            <v>JoelCa</v>
          </cell>
          <cell r="K18">
            <v>150</v>
          </cell>
        </row>
        <row r="19">
          <cell r="F19">
            <v>68</v>
          </cell>
          <cell r="G19" t="str">
            <v>Frank1 reçu de Frank2</v>
          </cell>
          <cell r="H19" t="str">
            <v/>
          </cell>
          <cell r="I19" t="str">
            <v>Frank1</v>
          </cell>
          <cell r="J19" t="str">
            <v>Frank1</v>
          </cell>
          <cell r="K19">
            <v>150</v>
          </cell>
        </row>
        <row r="20">
          <cell r="F20">
            <v>80</v>
          </cell>
          <cell r="G20" t="str">
            <v>Frank2</v>
          </cell>
          <cell r="H20" t="str">
            <v/>
          </cell>
          <cell r="I20" t="str">
            <v/>
          </cell>
          <cell r="J20" t="str">
            <v/>
          </cell>
          <cell r="K20">
            <v>150</v>
          </cell>
        </row>
        <row r="21">
          <cell r="F21">
            <v>92</v>
          </cell>
          <cell r="G21" t="str">
            <v>Frank2</v>
          </cell>
          <cell r="H21" t="str">
            <v/>
          </cell>
          <cell r="I21" t="str">
            <v/>
          </cell>
          <cell r="J21" t="str">
            <v/>
          </cell>
          <cell r="K21">
            <v>150</v>
          </cell>
        </row>
        <row r="22">
          <cell r="F22">
            <v>104</v>
          </cell>
          <cell r="G22" t="str">
            <v>Frank2</v>
          </cell>
          <cell r="H22" t="str">
            <v/>
          </cell>
          <cell r="I22" t="str">
            <v/>
          </cell>
          <cell r="J22" t="str">
            <v/>
          </cell>
          <cell r="K22">
            <v>150</v>
          </cell>
        </row>
        <row r="23">
          <cell r="F23">
            <v>116</v>
          </cell>
          <cell r="G23" t="str">
            <v>Frank2</v>
          </cell>
          <cell r="H23" t="str">
            <v/>
          </cell>
          <cell r="I23" t="str">
            <v/>
          </cell>
          <cell r="J23" t="str">
            <v/>
          </cell>
          <cell r="K23">
            <v>150</v>
          </cell>
        </row>
        <row r="24">
          <cell r="F24">
            <v>128</v>
          </cell>
          <cell r="G24" t="str">
            <v>Frank2</v>
          </cell>
          <cell r="H24" t="str">
            <v/>
          </cell>
          <cell r="I24" t="str">
            <v/>
          </cell>
          <cell r="J24" t="str">
            <v/>
          </cell>
          <cell r="K24">
            <v>150</v>
          </cell>
        </row>
        <row r="25">
          <cell r="F25">
            <v>140</v>
          </cell>
          <cell r="G25" t="str">
            <v>Frank2</v>
          </cell>
          <cell r="H25" t="str">
            <v/>
          </cell>
          <cell r="I25" t="str">
            <v/>
          </cell>
          <cell r="J25" t="str">
            <v/>
          </cell>
          <cell r="K25">
            <v>150</v>
          </cell>
        </row>
        <row r="26">
          <cell r="F26">
            <v>12</v>
          </cell>
          <cell r="G26" t="str">
            <v>Michae reçu de Frank1</v>
          </cell>
          <cell r="H26" t="str">
            <v>Michae</v>
          </cell>
          <cell r="I26" t="str">
            <v/>
          </cell>
          <cell r="J26" t="str">
            <v>Michae</v>
          </cell>
          <cell r="K26">
            <v>200</v>
          </cell>
        </row>
        <row r="27">
          <cell r="F27">
            <v>24</v>
          </cell>
          <cell r="G27" t="str">
            <v>JoelCa reçu de Frank1</v>
          </cell>
          <cell r="H27" t="str">
            <v>JoelCa</v>
          </cell>
          <cell r="I27" t="str">
            <v/>
          </cell>
          <cell r="J27" t="str">
            <v>JoelCa</v>
          </cell>
          <cell r="K27">
            <v>200</v>
          </cell>
        </row>
        <row r="28">
          <cell r="F28">
            <v>36</v>
          </cell>
          <cell r="G28" t="str">
            <v>Bastie reçu de Frank1</v>
          </cell>
          <cell r="H28" t="str">
            <v>Bastie</v>
          </cell>
          <cell r="I28" t="str">
            <v/>
          </cell>
          <cell r="J28" t="str">
            <v>Bastie</v>
          </cell>
          <cell r="K28">
            <v>200</v>
          </cell>
        </row>
        <row r="29">
          <cell r="F29">
            <v>48</v>
          </cell>
          <cell r="G29" t="str">
            <v>Frank2 reçu de Frank1</v>
          </cell>
          <cell r="H29" t="str">
            <v>Frank2</v>
          </cell>
          <cell r="I29" t="str">
            <v/>
          </cell>
          <cell r="J29" t="str">
            <v>Frank2</v>
          </cell>
          <cell r="K29">
            <v>200</v>
          </cell>
        </row>
        <row r="30">
          <cell r="F30">
            <v>60</v>
          </cell>
          <cell r="G30" t="str">
            <v>Frank1</v>
          </cell>
          <cell r="H30" t="str">
            <v/>
          </cell>
          <cell r="I30" t="str">
            <v/>
          </cell>
          <cell r="J30" t="str">
            <v/>
          </cell>
          <cell r="K30">
            <v>200</v>
          </cell>
        </row>
        <row r="31">
          <cell r="F31">
            <v>72</v>
          </cell>
          <cell r="G31" t="str">
            <v>Frank1</v>
          </cell>
          <cell r="H31" t="str">
            <v/>
          </cell>
          <cell r="I31" t="str">
            <v/>
          </cell>
          <cell r="J31" t="str">
            <v/>
          </cell>
          <cell r="K31">
            <v>200</v>
          </cell>
        </row>
        <row r="32">
          <cell r="F32">
            <v>84</v>
          </cell>
          <cell r="G32" t="str">
            <v>Frank1</v>
          </cell>
          <cell r="H32" t="str">
            <v/>
          </cell>
          <cell r="I32" t="str">
            <v/>
          </cell>
          <cell r="J32" t="str">
            <v/>
          </cell>
          <cell r="K32">
            <v>200</v>
          </cell>
        </row>
        <row r="33">
          <cell r="F33">
            <v>96</v>
          </cell>
          <cell r="G33" t="str">
            <v>Frank1</v>
          </cell>
          <cell r="H33" t="str">
            <v/>
          </cell>
          <cell r="I33" t="str">
            <v/>
          </cell>
          <cell r="J33" t="str">
            <v/>
          </cell>
          <cell r="K33">
            <v>200</v>
          </cell>
        </row>
        <row r="34">
          <cell r="F34">
            <v>108</v>
          </cell>
          <cell r="G34" t="str">
            <v>Frank1</v>
          </cell>
          <cell r="H34" t="str">
            <v/>
          </cell>
          <cell r="I34" t="str">
            <v/>
          </cell>
          <cell r="J34" t="str">
            <v/>
          </cell>
          <cell r="K34">
            <v>200</v>
          </cell>
        </row>
        <row r="35">
          <cell r="F35">
            <v>120</v>
          </cell>
          <cell r="G35" t="str">
            <v>Frank1</v>
          </cell>
          <cell r="H35" t="str">
            <v/>
          </cell>
          <cell r="I35" t="str">
            <v/>
          </cell>
          <cell r="J35" t="str">
            <v/>
          </cell>
          <cell r="K35">
            <v>200</v>
          </cell>
        </row>
        <row r="36">
          <cell r="F36">
            <v>132</v>
          </cell>
          <cell r="G36" t="str">
            <v>Frank1</v>
          </cell>
          <cell r="H36" t="str">
            <v/>
          </cell>
          <cell r="I36" t="str">
            <v/>
          </cell>
          <cell r="J36" t="str">
            <v/>
          </cell>
          <cell r="K36">
            <v>200</v>
          </cell>
        </row>
        <row r="37">
          <cell r="F37">
            <v>144</v>
          </cell>
          <cell r="G37" t="str">
            <v>JoelCa reçu de Frank1</v>
          </cell>
          <cell r="H37" t="str">
            <v>JoelCa</v>
          </cell>
          <cell r="I37" t="str">
            <v/>
          </cell>
          <cell r="J37" t="str">
            <v>JoelCa</v>
          </cell>
          <cell r="K37">
            <v>200</v>
          </cell>
        </row>
        <row r="38">
          <cell r="F38">
            <v>3</v>
          </cell>
          <cell r="G38" t="str">
            <v>EvansH reçu de Martin</v>
          </cell>
          <cell r="H38" t="str">
            <v>EvansH</v>
          </cell>
          <cell r="I38" t="str">
            <v/>
          </cell>
          <cell r="J38" t="str">
            <v>EvansH</v>
          </cell>
          <cell r="K38">
            <v>250</v>
          </cell>
        </row>
        <row r="39">
          <cell r="F39">
            <v>15</v>
          </cell>
          <cell r="G39" t="str">
            <v>Cedrik reçu de Martin</v>
          </cell>
          <cell r="H39" t="str">
            <v>Cedrik</v>
          </cell>
          <cell r="I39" t="str">
            <v/>
          </cell>
          <cell r="J39" t="str">
            <v>Cedrik</v>
          </cell>
          <cell r="K39">
            <v>250</v>
          </cell>
        </row>
        <row r="40">
          <cell r="F40">
            <v>27</v>
          </cell>
          <cell r="G40" t="str">
            <v>Cedrik reçu de Martin</v>
          </cell>
          <cell r="H40" t="str">
            <v>Cedrik</v>
          </cell>
          <cell r="I40" t="str">
            <v/>
          </cell>
          <cell r="J40" t="str">
            <v>Cedrik</v>
          </cell>
          <cell r="K40">
            <v>250</v>
          </cell>
        </row>
        <row r="41">
          <cell r="F41">
            <v>39</v>
          </cell>
          <cell r="G41" t="str">
            <v>Cedrik reçu de Martin</v>
          </cell>
          <cell r="H41" t="str">
            <v>Cedrik</v>
          </cell>
          <cell r="I41" t="str">
            <v/>
          </cell>
          <cell r="J41" t="str">
            <v>Cedrik</v>
          </cell>
          <cell r="K41">
            <v>250</v>
          </cell>
        </row>
        <row r="42">
          <cell r="F42">
            <v>51</v>
          </cell>
          <cell r="G42" t="str">
            <v>Michae reçu de Martin</v>
          </cell>
          <cell r="H42" t="str">
            <v/>
          </cell>
          <cell r="I42" t="str">
            <v>Michae</v>
          </cell>
          <cell r="J42" t="str">
            <v>Michae</v>
          </cell>
          <cell r="K42">
            <v>250</v>
          </cell>
        </row>
        <row r="43">
          <cell r="F43">
            <v>63</v>
          </cell>
          <cell r="G43" t="str">
            <v>JoelCa reçu de Martin</v>
          </cell>
          <cell r="H43" t="str">
            <v>JoelCa</v>
          </cell>
          <cell r="I43" t="str">
            <v/>
          </cell>
          <cell r="J43" t="str">
            <v>JoelCa</v>
          </cell>
          <cell r="K43">
            <v>250</v>
          </cell>
        </row>
        <row r="44">
          <cell r="F44">
            <v>75</v>
          </cell>
          <cell r="G44" t="str">
            <v>JoelCa reçu de Martin</v>
          </cell>
          <cell r="H44" t="str">
            <v>JoelCa</v>
          </cell>
          <cell r="I44" t="str">
            <v/>
          </cell>
          <cell r="J44" t="str">
            <v>JoelCa</v>
          </cell>
          <cell r="K44">
            <v>250</v>
          </cell>
        </row>
        <row r="45">
          <cell r="F45">
            <v>87</v>
          </cell>
          <cell r="G45" t="str">
            <v>JoelCa reçu de Martin</v>
          </cell>
          <cell r="H45" t="str">
            <v>JoelCa</v>
          </cell>
          <cell r="I45" t="str">
            <v/>
          </cell>
          <cell r="J45" t="str">
            <v>JoelCa</v>
          </cell>
          <cell r="K45">
            <v>250</v>
          </cell>
        </row>
        <row r="46">
          <cell r="F46">
            <v>99</v>
          </cell>
          <cell r="G46" t="str">
            <v>Martin</v>
          </cell>
          <cell r="H46" t="str">
            <v/>
          </cell>
          <cell r="I46" t="str">
            <v/>
          </cell>
          <cell r="J46" t="str">
            <v/>
          </cell>
          <cell r="K46">
            <v>250</v>
          </cell>
        </row>
        <row r="47">
          <cell r="F47">
            <v>111</v>
          </cell>
          <cell r="G47" t="str">
            <v>Nicola reçu de Martin</v>
          </cell>
          <cell r="H47" t="str">
            <v>Nicola</v>
          </cell>
          <cell r="I47" t="str">
            <v/>
          </cell>
          <cell r="J47" t="str">
            <v>Nicola</v>
          </cell>
          <cell r="K47">
            <v>250</v>
          </cell>
        </row>
        <row r="48">
          <cell r="F48">
            <v>123</v>
          </cell>
          <cell r="G48" t="str">
            <v>Nicola reçu de Martin</v>
          </cell>
          <cell r="H48" t="str">
            <v>Nicola</v>
          </cell>
          <cell r="I48" t="str">
            <v/>
          </cell>
          <cell r="J48" t="str">
            <v>Nicola</v>
          </cell>
          <cell r="K48">
            <v>250</v>
          </cell>
        </row>
        <row r="49">
          <cell r="F49">
            <v>135</v>
          </cell>
          <cell r="G49" t="str">
            <v>FredLa reçu de Martin</v>
          </cell>
          <cell r="H49" t="str">
            <v>FredLa</v>
          </cell>
          <cell r="I49" t="str">
            <v/>
          </cell>
          <cell r="J49" t="str">
            <v>FredLa</v>
          </cell>
          <cell r="K49">
            <v>250</v>
          </cell>
        </row>
        <row r="50">
          <cell r="F50">
            <v>4</v>
          </cell>
          <cell r="G50" t="str">
            <v>FredLa reçu de JoelCa</v>
          </cell>
          <cell r="H50" t="str">
            <v>FredLa</v>
          </cell>
          <cell r="I50" t="str">
            <v/>
          </cell>
          <cell r="J50" t="str">
            <v>FredLa</v>
          </cell>
          <cell r="K50">
            <v>300</v>
          </cell>
        </row>
        <row r="51">
          <cell r="F51">
            <v>16</v>
          </cell>
          <cell r="G51" t="str">
            <v>Martin reçu de JoelCa</v>
          </cell>
          <cell r="H51" t="str">
            <v/>
          </cell>
          <cell r="I51" t="str">
            <v>Martin</v>
          </cell>
          <cell r="J51" t="str">
            <v>Martin</v>
          </cell>
          <cell r="K51">
            <v>300</v>
          </cell>
        </row>
        <row r="52">
          <cell r="F52">
            <v>28</v>
          </cell>
          <cell r="G52" t="str">
            <v>Martin reçu de JoelCa</v>
          </cell>
          <cell r="H52" t="str">
            <v/>
          </cell>
          <cell r="I52" t="str">
            <v>Martin</v>
          </cell>
          <cell r="J52" t="str">
            <v>Martin</v>
          </cell>
          <cell r="K52">
            <v>300</v>
          </cell>
        </row>
        <row r="53">
          <cell r="F53">
            <v>40</v>
          </cell>
          <cell r="G53" t="str">
            <v>Frank2 reçu de JoelCa</v>
          </cell>
          <cell r="H53" t="str">
            <v>Frank2</v>
          </cell>
          <cell r="I53" t="str">
            <v/>
          </cell>
          <cell r="J53" t="str">
            <v>Frank2</v>
          </cell>
          <cell r="K53">
            <v>300</v>
          </cell>
        </row>
        <row r="54">
          <cell r="F54">
            <v>52</v>
          </cell>
          <cell r="G54" t="str">
            <v>Nicola reçu de JoelCa</v>
          </cell>
          <cell r="H54" t="str">
            <v>Nicola</v>
          </cell>
          <cell r="I54" t="str">
            <v/>
          </cell>
          <cell r="J54" t="str">
            <v>Nicola</v>
          </cell>
          <cell r="K54">
            <v>300</v>
          </cell>
        </row>
        <row r="55">
          <cell r="F55">
            <v>64</v>
          </cell>
          <cell r="G55" t="str">
            <v>Nicola reçu de JoelCa</v>
          </cell>
          <cell r="H55" t="str">
            <v>Nicola</v>
          </cell>
          <cell r="I55" t="str">
            <v/>
          </cell>
          <cell r="J55" t="str">
            <v>Nicola</v>
          </cell>
          <cell r="K55">
            <v>300</v>
          </cell>
        </row>
        <row r="56">
          <cell r="F56">
            <v>76</v>
          </cell>
          <cell r="G56" t="str">
            <v>Frank1 reçu de JoelCa</v>
          </cell>
          <cell r="H56" t="str">
            <v/>
          </cell>
          <cell r="I56" t="str">
            <v>Frank1</v>
          </cell>
          <cell r="J56" t="str">
            <v>Frank1</v>
          </cell>
          <cell r="K56">
            <v>300</v>
          </cell>
        </row>
        <row r="57">
          <cell r="F57">
            <v>88</v>
          </cell>
          <cell r="G57" t="str">
            <v>Cedrik reçu de JoelCa</v>
          </cell>
          <cell r="H57" t="str">
            <v>Cedrik</v>
          </cell>
          <cell r="I57" t="str">
            <v/>
          </cell>
          <cell r="J57" t="str">
            <v>Cedrik</v>
          </cell>
          <cell r="K57">
            <v>300</v>
          </cell>
        </row>
        <row r="58">
          <cell r="F58">
            <v>100</v>
          </cell>
          <cell r="G58" t="str">
            <v>Frank1 reçu de JoelCa</v>
          </cell>
          <cell r="H58" t="str">
            <v/>
          </cell>
          <cell r="I58" t="str">
            <v>Frank1</v>
          </cell>
          <cell r="J58" t="str">
            <v>Frank1</v>
          </cell>
          <cell r="K58">
            <v>300</v>
          </cell>
        </row>
        <row r="59">
          <cell r="F59">
            <v>112</v>
          </cell>
          <cell r="G59" t="str">
            <v>JoelCa</v>
          </cell>
          <cell r="H59" t="str">
            <v/>
          </cell>
          <cell r="I59" t="str">
            <v/>
          </cell>
          <cell r="J59" t="str">
            <v/>
          </cell>
          <cell r="K59">
            <v>300</v>
          </cell>
        </row>
        <row r="60">
          <cell r="F60">
            <v>124</v>
          </cell>
          <cell r="G60" t="str">
            <v>Martin reçu de JoelCa</v>
          </cell>
          <cell r="H60" t="str">
            <v/>
          </cell>
          <cell r="I60" t="str">
            <v>Martin</v>
          </cell>
          <cell r="J60" t="str">
            <v>Martin</v>
          </cell>
          <cell r="K60">
            <v>300</v>
          </cell>
        </row>
        <row r="61">
          <cell r="F61">
            <v>136</v>
          </cell>
          <cell r="G61" t="str">
            <v>JoelCa</v>
          </cell>
          <cell r="H61" t="str">
            <v/>
          </cell>
          <cell r="I61" t="str">
            <v/>
          </cell>
          <cell r="J61" t="str">
            <v/>
          </cell>
          <cell r="K61">
            <v>300</v>
          </cell>
        </row>
        <row r="62">
          <cell r="F62">
            <v>2</v>
          </cell>
          <cell r="G62" t="str">
            <v>Bastie</v>
          </cell>
          <cell r="H62" t="str">
            <v/>
          </cell>
          <cell r="I62" t="str">
            <v/>
          </cell>
          <cell r="J62" t="str">
            <v/>
          </cell>
          <cell r="K62">
            <v>350</v>
          </cell>
        </row>
        <row r="63">
          <cell r="F63">
            <v>14</v>
          </cell>
          <cell r="G63" t="str">
            <v>Bastie</v>
          </cell>
          <cell r="H63" t="str">
            <v/>
          </cell>
          <cell r="I63" t="str">
            <v/>
          </cell>
          <cell r="J63" t="str">
            <v/>
          </cell>
          <cell r="K63">
            <v>350</v>
          </cell>
        </row>
        <row r="64">
          <cell r="F64">
            <v>26</v>
          </cell>
          <cell r="G64" t="str">
            <v>Bastie</v>
          </cell>
          <cell r="H64" t="str">
            <v/>
          </cell>
          <cell r="I64" t="str">
            <v/>
          </cell>
          <cell r="J64" t="str">
            <v/>
          </cell>
          <cell r="K64">
            <v>350</v>
          </cell>
        </row>
        <row r="65">
          <cell r="F65">
            <v>38</v>
          </cell>
          <cell r="G65" t="str">
            <v>Nadeau reçu de Bastie</v>
          </cell>
          <cell r="H65" t="str">
            <v/>
          </cell>
          <cell r="I65" t="str">
            <v>Nadeau</v>
          </cell>
          <cell r="J65" t="str">
            <v>Nadeau</v>
          </cell>
          <cell r="K65">
            <v>350</v>
          </cell>
        </row>
        <row r="66">
          <cell r="F66">
            <v>50</v>
          </cell>
          <cell r="G66" t="str">
            <v>Bastie</v>
          </cell>
          <cell r="H66" t="str">
            <v/>
          </cell>
          <cell r="I66" t="str">
            <v/>
          </cell>
          <cell r="J66" t="str">
            <v/>
          </cell>
          <cell r="K66">
            <v>350</v>
          </cell>
        </row>
        <row r="67">
          <cell r="F67">
            <v>62</v>
          </cell>
          <cell r="G67" t="str">
            <v>Frank1 reçu de Bastie</v>
          </cell>
          <cell r="H67" t="str">
            <v/>
          </cell>
          <cell r="I67" t="str">
            <v>Frank1</v>
          </cell>
          <cell r="J67" t="str">
            <v>Frank1</v>
          </cell>
          <cell r="K67">
            <v>350</v>
          </cell>
        </row>
        <row r="68">
          <cell r="F68">
            <v>74</v>
          </cell>
          <cell r="G68" t="str">
            <v>Bastie</v>
          </cell>
          <cell r="H68" t="str">
            <v/>
          </cell>
          <cell r="I68" t="str">
            <v/>
          </cell>
          <cell r="J68" t="str">
            <v/>
          </cell>
          <cell r="K68">
            <v>350</v>
          </cell>
        </row>
        <row r="69">
          <cell r="F69">
            <v>86</v>
          </cell>
          <cell r="G69" t="str">
            <v>Bastie</v>
          </cell>
          <cell r="H69" t="str">
            <v/>
          </cell>
          <cell r="I69" t="str">
            <v/>
          </cell>
          <cell r="J69" t="str">
            <v/>
          </cell>
          <cell r="K69">
            <v>350</v>
          </cell>
        </row>
        <row r="70">
          <cell r="F70">
            <v>98</v>
          </cell>
          <cell r="G70" t="str">
            <v>Bastie</v>
          </cell>
          <cell r="H70" t="str">
            <v/>
          </cell>
          <cell r="I70" t="str">
            <v/>
          </cell>
          <cell r="J70" t="str">
            <v/>
          </cell>
          <cell r="K70">
            <v>350</v>
          </cell>
        </row>
        <row r="71">
          <cell r="F71">
            <v>110</v>
          </cell>
          <cell r="G71" t="str">
            <v>Bastie</v>
          </cell>
          <cell r="H71" t="str">
            <v/>
          </cell>
          <cell r="I71" t="str">
            <v/>
          </cell>
          <cell r="J71" t="str">
            <v/>
          </cell>
          <cell r="K71">
            <v>350</v>
          </cell>
        </row>
        <row r="72">
          <cell r="F72">
            <v>122</v>
          </cell>
          <cell r="G72" t="str">
            <v>Bastie</v>
          </cell>
          <cell r="H72" t="str">
            <v/>
          </cell>
          <cell r="I72" t="str">
            <v/>
          </cell>
          <cell r="J72" t="str">
            <v/>
          </cell>
          <cell r="K72">
            <v>350</v>
          </cell>
        </row>
        <row r="73">
          <cell r="F73">
            <v>134</v>
          </cell>
          <cell r="G73" t="str">
            <v>Bastie</v>
          </cell>
          <cell r="H73" t="str">
            <v/>
          </cell>
          <cell r="I73" t="str">
            <v/>
          </cell>
          <cell r="J73" t="str">
            <v/>
          </cell>
          <cell r="K73">
            <v>350</v>
          </cell>
        </row>
        <row r="74">
          <cell r="F74">
            <v>6</v>
          </cell>
          <cell r="G74" t="str">
            <v>Fredla reçu de Nadeau</v>
          </cell>
          <cell r="H74" t="str">
            <v>Fredla</v>
          </cell>
          <cell r="I74" t="str">
            <v/>
          </cell>
          <cell r="J74" t="str">
            <v>Fredla</v>
          </cell>
          <cell r="K74">
            <v>400</v>
          </cell>
        </row>
        <row r="75">
          <cell r="F75">
            <v>18</v>
          </cell>
          <cell r="G75" t="str">
            <v>Nadeau</v>
          </cell>
          <cell r="H75" t="str">
            <v/>
          </cell>
          <cell r="I75" t="str">
            <v/>
          </cell>
          <cell r="J75" t="str">
            <v/>
          </cell>
          <cell r="K75">
            <v>400</v>
          </cell>
        </row>
        <row r="76">
          <cell r="F76">
            <v>30</v>
          </cell>
          <cell r="G76" t="str">
            <v>Nadeau</v>
          </cell>
          <cell r="H76" t="str">
            <v/>
          </cell>
          <cell r="I76" t="str">
            <v/>
          </cell>
          <cell r="J76" t="str">
            <v/>
          </cell>
          <cell r="K76">
            <v>400</v>
          </cell>
        </row>
        <row r="77">
          <cell r="F77">
            <v>42</v>
          </cell>
          <cell r="G77" t="str">
            <v>Nadeau</v>
          </cell>
          <cell r="H77" t="str">
            <v/>
          </cell>
          <cell r="I77" t="str">
            <v/>
          </cell>
          <cell r="J77" t="str">
            <v/>
          </cell>
          <cell r="K77">
            <v>400</v>
          </cell>
        </row>
        <row r="78">
          <cell r="F78">
            <v>54</v>
          </cell>
          <cell r="G78" t="str">
            <v>Fredla reçu de Nadeau</v>
          </cell>
          <cell r="H78" t="str">
            <v>Fredla</v>
          </cell>
          <cell r="I78" t="str">
            <v/>
          </cell>
          <cell r="J78" t="str">
            <v>Fredla</v>
          </cell>
          <cell r="K78">
            <v>400</v>
          </cell>
        </row>
        <row r="79">
          <cell r="F79">
            <v>66</v>
          </cell>
          <cell r="G79" t="str">
            <v>Bastie reçu de Nadeau</v>
          </cell>
          <cell r="H79" t="str">
            <v>Bastie</v>
          </cell>
          <cell r="I79" t="str">
            <v/>
          </cell>
          <cell r="J79" t="str">
            <v>Bastie</v>
          </cell>
          <cell r="K79">
            <v>400</v>
          </cell>
        </row>
        <row r="80">
          <cell r="F80">
            <v>78</v>
          </cell>
          <cell r="G80" t="str">
            <v>Nadeau</v>
          </cell>
          <cell r="H80" t="str">
            <v/>
          </cell>
          <cell r="I80" t="str">
            <v/>
          </cell>
          <cell r="J80" t="str">
            <v/>
          </cell>
          <cell r="K80">
            <v>400</v>
          </cell>
        </row>
        <row r="81">
          <cell r="F81">
            <v>90</v>
          </cell>
          <cell r="G81" t="str">
            <v>Nadeau</v>
          </cell>
          <cell r="H81" t="str">
            <v/>
          </cell>
          <cell r="I81" t="str">
            <v/>
          </cell>
          <cell r="J81" t="str">
            <v/>
          </cell>
          <cell r="K81">
            <v>400</v>
          </cell>
        </row>
        <row r="82">
          <cell r="F82">
            <v>102</v>
          </cell>
          <cell r="G82" t="str">
            <v>FredLa reçu de Nadeau</v>
          </cell>
          <cell r="H82" t="str">
            <v>FredLa</v>
          </cell>
          <cell r="I82" t="str">
            <v/>
          </cell>
          <cell r="J82" t="str">
            <v>FredLa</v>
          </cell>
          <cell r="K82">
            <v>400</v>
          </cell>
        </row>
        <row r="83">
          <cell r="F83">
            <v>114</v>
          </cell>
          <cell r="G83" t="str">
            <v>Nadeau</v>
          </cell>
          <cell r="H83" t="str">
            <v/>
          </cell>
          <cell r="I83" t="str">
            <v/>
          </cell>
          <cell r="J83" t="str">
            <v/>
          </cell>
          <cell r="K83">
            <v>400</v>
          </cell>
        </row>
        <row r="84">
          <cell r="F84">
            <v>126</v>
          </cell>
          <cell r="G84" t="str">
            <v>Nadeau</v>
          </cell>
          <cell r="H84" t="str">
            <v/>
          </cell>
          <cell r="I84" t="str">
            <v/>
          </cell>
          <cell r="J84" t="str">
            <v/>
          </cell>
          <cell r="K84">
            <v>400</v>
          </cell>
        </row>
        <row r="85">
          <cell r="F85">
            <v>138</v>
          </cell>
          <cell r="G85" t="str">
            <v>Nadeau</v>
          </cell>
          <cell r="H85" t="str">
            <v/>
          </cell>
          <cell r="I85" t="str">
            <v/>
          </cell>
          <cell r="J85" t="str">
            <v/>
          </cell>
          <cell r="K85">
            <v>400</v>
          </cell>
        </row>
        <row r="86">
          <cell r="F86">
            <v>10</v>
          </cell>
          <cell r="G86" t="str">
            <v>Julien</v>
          </cell>
          <cell r="H86" t="str">
            <v/>
          </cell>
          <cell r="I86" t="str">
            <v/>
          </cell>
          <cell r="J86" t="str">
            <v/>
          </cell>
          <cell r="K86">
            <v>450</v>
          </cell>
        </row>
        <row r="87">
          <cell r="F87">
            <v>22</v>
          </cell>
          <cell r="G87" t="str">
            <v>EvansH reçu de Julien</v>
          </cell>
          <cell r="H87" t="str">
            <v>EvansH</v>
          </cell>
          <cell r="I87" t="str">
            <v/>
          </cell>
          <cell r="J87" t="str">
            <v>EvansH</v>
          </cell>
          <cell r="K87">
            <v>450</v>
          </cell>
        </row>
        <row r="88">
          <cell r="F88">
            <v>34</v>
          </cell>
          <cell r="G88" t="str">
            <v>Julien</v>
          </cell>
          <cell r="H88" t="str">
            <v/>
          </cell>
          <cell r="I88" t="str">
            <v/>
          </cell>
          <cell r="J88" t="str">
            <v/>
          </cell>
          <cell r="K88">
            <v>450</v>
          </cell>
        </row>
        <row r="89">
          <cell r="F89">
            <v>46</v>
          </cell>
          <cell r="G89" t="str">
            <v>Julien</v>
          </cell>
          <cell r="H89" t="str">
            <v/>
          </cell>
          <cell r="I89" t="str">
            <v/>
          </cell>
          <cell r="J89" t="str">
            <v/>
          </cell>
          <cell r="K89">
            <v>450</v>
          </cell>
        </row>
        <row r="90">
          <cell r="F90">
            <v>58</v>
          </cell>
          <cell r="G90" t="str">
            <v>Julien</v>
          </cell>
          <cell r="H90" t="str">
            <v/>
          </cell>
          <cell r="I90" t="str">
            <v/>
          </cell>
          <cell r="J90" t="str">
            <v/>
          </cell>
          <cell r="K90">
            <v>450</v>
          </cell>
        </row>
        <row r="91">
          <cell r="F91">
            <v>70</v>
          </cell>
          <cell r="G91" t="str">
            <v>Julien</v>
          </cell>
          <cell r="H91" t="str">
            <v/>
          </cell>
          <cell r="I91" t="str">
            <v/>
          </cell>
          <cell r="J91" t="str">
            <v/>
          </cell>
          <cell r="K91">
            <v>450</v>
          </cell>
        </row>
        <row r="92">
          <cell r="F92">
            <v>82</v>
          </cell>
          <cell r="G92" t="str">
            <v>Julien</v>
          </cell>
          <cell r="H92" t="str">
            <v/>
          </cell>
          <cell r="I92" t="str">
            <v/>
          </cell>
          <cell r="J92" t="str">
            <v/>
          </cell>
          <cell r="K92">
            <v>450</v>
          </cell>
        </row>
        <row r="93">
          <cell r="F93">
            <v>94</v>
          </cell>
          <cell r="G93" t="str">
            <v>Julien</v>
          </cell>
          <cell r="H93" t="str">
            <v/>
          </cell>
          <cell r="I93" t="str">
            <v/>
          </cell>
          <cell r="J93" t="str">
            <v/>
          </cell>
          <cell r="K93">
            <v>450</v>
          </cell>
        </row>
        <row r="94">
          <cell r="F94">
            <v>106</v>
          </cell>
          <cell r="G94" t="str">
            <v>Julien</v>
          </cell>
          <cell r="H94" t="str">
            <v/>
          </cell>
          <cell r="I94" t="str">
            <v/>
          </cell>
          <cell r="J94" t="str">
            <v/>
          </cell>
          <cell r="K94">
            <v>450</v>
          </cell>
        </row>
        <row r="95">
          <cell r="F95">
            <v>118</v>
          </cell>
          <cell r="G95" t="str">
            <v>Julien</v>
          </cell>
          <cell r="H95" t="str">
            <v/>
          </cell>
          <cell r="I95" t="str">
            <v/>
          </cell>
          <cell r="J95" t="str">
            <v/>
          </cell>
          <cell r="K95">
            <v>450</v>
          </cell>
        </row>
        <row r="96">
          <cell r="F96">
            <v>130</v>
          </cell>
          <cell r="G96" t="str">
            <v>Julien</v>
          </cell>
          <cell r="H96" t="str">
            <v/>
          </cell>
          <cell r="I96" t="str">
            <v/>
          </cell>
          <cell r="J96" t="str">
            <v/>
          </cell>
          <cell r="K96">
            <v>450</v>
          </cell>
        </row>
        <row r="97">
          <cell r="F97">
            <v>142</v>
          </cell>
          <cell r="G97" t="str">
            <v>Julien</v>
          </cell>
          <cell r="H97" t="str">
            <v/>
          </cell>
          <cell r="I97" t="str">
            <v/>
          </cell>
          <cell r="J97" t="str">
            <v/>
          </cell>
          <cell r="K97">
            <v>450</v>
          </cell>
        </row>
        <row r="98">
          <cell r="F98">
            <v>11</v>
          </cell>
          <cell r="G98" t="str">
            <v>Nadeau reçu de FredLa</v>
          </cell>
          <cell r="H98" t="str">
            <v/>
          </cell>
          <cell r="I98" t="str">
            <v>Nadeau</v>
          </cell>
          <cell r="J98" t="str">
            <v>Nadeau</v>
          </cell>
          <cell r="K98">
            <v>500</v>
          </cell>
        </row>
        <row r="99">
          <cell r="F99">
            <v>23</v>
          </cell>
          <cell r="G99" t="str">
            <v>Cedrik reçu de FredLa</v>
          </cell>
          <cell r="H99" t="str">
            <v/>
          </cell>
          <cell r="I99" t="str">
            <v>Cedrik</v>
          </cell>
          <cell r="J99" t="str">
            <v>Cedrik</v>
          </cell>
          <cell r="K99">
            <v>500</v>
          </cell>
        </row>
        <row r="100">
          <cell r="F100">
            <v>35</v>
          </cell>
          <cell r="G100" t="str">
            <v>FredLa</v>
          </cell>
          <cell r="H100" t="str">
            <v/>
          </cell>
          <cell r="I100" t="str">
            <v/>
          </cell>
          <cell r="J100" t="str">
            <v/>
          </cell>
          <cell r="K100">
            <v>500</v>
          </cell>
        </row>
        <row r="101">
          <cell r="F101">
            <v>47</v>
          </cell>
          <cell r="G101" t="str">
            <v>Michae reçu de FredLa</v>
          </cell>
          <cell r="H101" t="str">
            <v/>
          </cell>
          <cell r="I101" t="str">
            <v>Michae</v>
          </cell>
          <cell r="J101" t="str">
            <v>Michae</v>
          </cell>
          <cell r="K101">
            <v>500</v>
          </cell>
        </row>
        <row r="102">
          <cell r="F102">
            <v>59</v>
          </cell>
          <cell r="G102" t="str">
            <v>Martin reçu de FredLa</v>
          </cell>
          <cell r="H102" t="str">
            <v/>
          </cell>
          <cell r="I102" t="str">
            <v>Martin</v>
          </cell>
          <cell r="J102" t="str">
            <v>Martin</v>
          </cell>
          <cell r="K102">
            <v>500</v>
          </cell>
        </row>
        <row r="103">
          <cell r="F103">
            <v>71</v>
          </cell>
          <cell r="G103" t="str">
            <v>JoelCa reçu de FredLa</v>
          </cell>
          <cell r="H103" t="str">
            <v/>
          </cell>
          <cell r="I103" t="str">
            <v>JoelCa</v>
          </cell>
          <cell r="J103" t="str">
            <v>JoelCa</v>
          </cell>
          <cell r="K103">
            <v>500</v>
          </cell>
        </row>
        <row r="104">
          <cell r="F104">
            <v>83</v>
          </cell>
          <cell r="G104" t="str">
            <v>EvansH reçu de FredLa</v>
          </cell>
          <cell r="H104" t="str">
            <v/>
          </cell>
          <cell r="I104" t="str">
            <v>EvansH</v>
          </cell>
          <cell r="J104" t="str">
            <v>EvansH</v>
          </cell>
          <cell r="K104">
            <v>500</v>
          </cell>
        </row>
        <row r="105">
          <cell r="F105">
            <v>95</v>
          </cell>
          <cell r="G105" t="str">
            <v>FredLa</v>
          </cell>
          <cell r="H105" t="str">
            <v/>
          </cell>
          <cell r="I105" t="str">
            <v/>
          </cell>
          <cell r="J105" t="str">
            <v/>
          </cell>
          <cell r="K105">
            <v>500</v>
          </cell>
        </row>
        <row r="106">
          <cell r="F106">
            <v>107</v>
          </cell>
          <cell r="G106" t="str">
            <v>FredLa</v>
          </cell>
          <cell r="H106" t="str">
            <v/>
          </cell>
          <cell r="I106" t="str">
            <v/>
          </cell>
          <cell r="J106" t="str">
            <v/>
          </cell>
          <cell r="K106">
            <v>500</v>
          </cell>
        </row>
        <row r="107">
          <cell r="F107">
            <v>119</v>
          </cell>
          <cell r="G107" t="str">
            <v>Michae reçu de FredLa</v>
          </cell>
          <cell r="H107" t="str">
            <v/>
          </cell>
          <cell r="I107" t="str">
            <v>Michae</v>
          </cell>
          <cell r="J107" t="str">
            <v>Michae</v>
          </cell>
          <cell r="K107">
            <v>500</v>
          </cell>
        </row>
        <row r="108">
          <cell r="F108">
            <v>131</v>
          </cell>
          <cell r="G108" t="str">
            <v>Nadeau reçu de FredLa</v>
          </cell>
          <cell r="H108" t="str">
            <v/>
          </cell>
          <cell r="I108" t="str">
            <v>Nadeau</v>
          </cell>
          <cell r="J108" t="str">
            <v>Nadeau</v>
          </cell>
          <cell r="K108">
            <v>500</v>
          </cell>
        </row>
        <row r="109">
          <cell r="F109">
            <v>143</v>
          </cell>
          <cell r="G109" t="str">
            <v>Nadeau reçu de FredLa</v>
          </cell>
          <cell r="H109" t="str">
            <v/>
          </cell>
          <cell r="I109" t="str">
            <v>Nadeau</v>
          </cell>
          <cell r="J109" t="str">
            <v>Nadeau</v>
          </cell>
          <cell r="K109">
            <v>500</v>
          </cell>
        </row>
        <row r="110">
          <cell r="F110">
            <v>5</v>
          </cell>
          <cell r="G110" t="str">
            <v>Nicola</v>
          </cell>
          <cell r="H110" t="str">
            <v/>
          </cell>
          <cell r="I110" t="str">
            <v/>
          </cell>
          <cell r="J110" t="str">
            <v/>
          </cell>
          <cell r="K110">
            <v>550</v>
          </cell>
        </row>
        <row r="111">
          <cell r="F111">
            <v>17</v>
          </cell>
          <cell r="G111" t="str">
            <v>Nicola</v>
          </cell>
          <cell r="H111" t="str">
            <v/>
          </cell>
          <cell r="I111" t="str">
            <v/>
          </cell>
          <cell r="J111" t="str">
            <v/>
          </cell>
          <cell r="K111">
            <v>550</v>
          </cell>
        </row>
        <row r="112">
          <cell r="F112">
            <v>29</v>
          </cell>
          <cell r="G112" t="str">
            <v>Nicola</v>
          </cell>
          <cell r="H112" t="str">
            <v/>
          </cell>
          <cell r="I112" t="str">
            <v/>
          </cell>
          <cell r="J112" t="str">
            <v/>
          </cell>
          <cell r="K112">
            <v>550</v>
          </cell>
        </row>
        <row r="113">
          <cell r="F113">
            <v>41</v>
          </cell>
          <cell r="G113" t="str">
            <v>Nicola</v>
          </cell>
          <cell r="H113" t="str">
            <v/>
          </cell>
          <cell r="I113" t="str">
            <v/>
          </cell>
          <cell r="J113" t="str">
            <v/>
          </cell>
          <cell r="K113">
            <v>550</v>
          </cell>
        </row>
        <row r="114">
          <cell r="F114">
            <v>53</v>
          </cell>
          <cell r="G114" t="str">
            <v>Martin reçu de Nicola</v>
          </cell>
          <cell r="H114" t="str">
            <v/>
          </cell>
          <cell r="I114" t="str">
            <v>Martin</v>
          </cell>
          <cell r="J114" t="str">
            <v>Martin</v>
          </cell>
          <cell r="K114">
            <v>550</v>
          </cell>
        </row>
        <row r="115">
          <cell r="F115">
            <v>65</v>
          </cell>
          <cell r="G115" t="str">
            <v>Martin reçu de Nicola</v>
          </cell>
          <cell r="H115" t="str">
            <v/>
          </cell>
          <cell r="I115" t="str">
            <v>Martin</v>
          </cell>
          <cell r="J115" t="str">
            <v>Martin</v>
          </cell>
          <cell r="K115">
            <v>550</v>
          </cell>
        </row>
        <row r="116">
          <cell r="F116">
            <v>77</v>
          </cell>
          <cell r="G116" t="str">
            <v>Joelca reçu de Nicola</v>
          </cell>
          <cell r="H116" t="str">
            <v/>
          </cell>
          <cell r="I116" t="str">
            <v>Joelca</v>
          </cell>
          <cell r="J116" t="str">
            <v>Joelca</v>
          </cell>
          <cell r="K116">
            <v>550</v>
          </cell>
        </row>
        <row r="117">
          <cell r="F117">
            <v>89</v>
          </cell>
          <cell r="G117" t="str">
            <v>JoelCa reçu de Nicola</v>
          </cell>
          <cell r="H117" t="str">
            <v/>
          </cell>
          <cell r="I117" t="str">
            <v>JoelCa</v>
          </cell>
          <cell r="J117" t="str">
            <v>JoelCa</v>
          </cell>
          <cell r="K117">
            <v>550</v>
          </cell>
        </row>
        <row r="118">
          <cell r="F118">
            <v>101</v>
          </cell>
          <cell r="G118" t="str">
            <v>Nicola</v>
          </cell>
          <cell r="H118" t="str">
            <v/>
          </cell>
          <cell r="I118" t="str">
            <v/>
          </cell>
          <cell r="J118" t="str">
            <v/>
          </cell>
          <cell r="K118">
            <v>550</v>
          </cell>
        </row>
        <row r="119">
          <cell r="F119">
            <v>113</v>
          </cell>
          <cell r="G119" t="str">
            <v>Nicola</v>
          </cell>
          <cell r="H119" t="str">
            <v/>
          </cell>
          <cell r="I119" t="str">
            <v/>
          </cell>
          <cell r="J119" t="str">
            <v/>
          </cell>
          <cell r="K119">
            <v>550</v>
          </cell>
        </row>
        <row r="120">
          <cell r="F120">
            <v>125</v>
          </cell>
          <cell r="G120" t="str">
            <v>Cedrik reçu de Nicola</v>
          </cell>
          <cell r="H120" t="str">
            <v>Cedrik</v>
          </cell>
          <cell r="I120" t="str">
            <v/>
          </cell>
          <cell r="J120" t="str">
            <v>Cedrik</v>
          </cell>
          <cell r="K120">
            <v>550</v>
          </cell>
        </row>
        <row r="121">
          <cell r="F121">
            <v>137</v>
          </cell>
          <cell r="G121" t="str">
            <v>Nicola</v>
          </cell>
          <cell r="H121" t="str">
            <v/>
          </cell>
          <cell r="I121" t="str">
            <v/>
          </cell>
          <cell r="J121" t="str">
            <v/>
          </cell>
          <cell r="K121">
            <v>550</v>
          </cell>
        </row>
        <row r="122">
          <cell r="F122">
            <v>7</v>
          </cell>
          <cell r="G122" t="str">
            <v>Martin reçu de Cedrik</v>
          </cell>
          <cell r="H122" t="str">
            <v/>
          </cell>
          <cell r="I122" t="str">
            <v>Martin</v>
          </cell>
          <cell r="J122" t="str">
            <v>Martin</v>
          </cell>
          <cell r="K122">
            <v>600</v>
          </cell>
        </row>
        <row r="123">
          <cell r="F123">
            <v>19</v>
          </cell>
          <cell r="G123" t="str">
            <v>Cedrik</v>
          </cell>
          <cell r="H123" t="str">
            <v/>
          </cell>
          <cell r="I123" t="str">
            <v/>
          </cell>
          <cell r="J123" t="str">
            <v/>
          </cell>
          <cell r="K123">
            <v>600</v>
          </cell>
        </row>
        <row r="124">
          <cell r="F124">
            <v>31</v>
          </cell>
          <cell r="G124" t="str">
            <v>Michae reçu de Cedrik</v>
          </cell>
          <cell r="H124" t="str">
            <v/>
          </cell>
          <cell r="I124" t="str">
            <v>Michae</v>
          </cell>
          <cell r="J124" t="str">
            <v>Michae</v>
          </cell>
          <cell r="K124">
            <v>600</v>
          </cell>
        </row>
        <row r="125">
          <cell r="F125">
            <v>43</v>
          </cell>
          <cell r="G125" t="str">
            <v>Michae reçu de Cedrik</v>
          </cell>
          <cell r="H125" t="str">
            <v/>
          </cell>
          <cell r="I125" t="str">
            <v>Michae</v>
          </cell>
          <cell r="J125" t="str">
            <v>Michae</v>
          </cell>
          <cell r="K125">
            <v>600</v>
          </cell>
        </row>
        <row r="126">
          <cell r="F126">
            <v>55</v>
          </cell>
          <cell r="G126" t="str">
            <v>JoelCa reçu de Cedrik</v>
          </cell>
          <cell r="H126" t="str">
            <v/>
          </cell>
          <cell r="I126" t="str">
            <v>JoelCa</v>
          </cell>
          <cell r="J126" t="str">
            <v>JoelCa</v>
          </cell>
          <cell r="K126">
            <v>600</v>
          </cell>
        </row>
        <row r="127">
          <cell r="F127">
            <v>67</v>
          </cell>
          <cell r="G127" t="str">
            <v>Martin reçu de Cedrik</v>
          </cell>
          <cell r="H127" t="str">
            <v/>
          </cell>
          <cell r="I127" t="str">
            <v>Martin</v>
          </cell>
          <cell r="J127" t="str">
            <v>Martin</v>
          </cell>
          <cell r="K127">
            <v>600</v>
          </cell>
        </row>
        <row r="128">
          <cell r="F128">
            <v>79</v>
          </cell>
          <cell r="G128" t="str">
            <v>Martin reçu de Cedrik</v>
          </cell>
          <cell r="H128" t="str">
            <v/>
          </cell>
          <cell r="I128" t="str">
            <v>Martin</v>
          </cell>
          <cell r="J128" t="str">
            <v>Martin</v>
          </cell>
          <cell r="K128">
            <v>600</v>
          </cell>
        </row>
        <row r="129">
          <cell r="F129">
            <v>91</v>
          </cell>
          <cell r="G129" t="str">
            <v>Michae reçu de Cedrik</v>
          </cell>
          <cell r="H129" t="str">
            <v/>
          </cell>
          <cell r="I129" t="str">
            <v>Michae</v>
          </cell>
          <cell r="J129" t="str">
            <v>Michae</v>
          </cell>
          <cell r="K129">
            <v>600</v>
          </cell>
        </row>
        <row r="130">
          <cell r="F130">
            <v>103</v>
          </cell>
          <cell r="G130" t="str">
            <v>FredLa reçu de Cedrik</v>
          </cell>
          <cell r="H130" t="str">
            <v>FredLa</v>
          </cell>
          <cell r="I130" t="str">
            <v/>
          </cell>
          <cell r="J130" t="str">
            <v>FredLa</v>
          </cell>
          <cell r="K130">
            <v>600</v>
          </cell>
        </row>
        <row r="131">
          <cell r="F131">
            <v>115</v>
          </cell>
          <cell r="G131" t="str">
            <v>EvansH reçu de Cedrik</v>
          </cell>
          <cell r="H131" t="str">
            <v>EvansH</v>
          </cell>
          <cell r="I131" t="str">
            <v/>
          </cell>
          <cell r="J131" t="str">
            <v>EvansH</v>
          </cell>
          <cell r="K131">
            <v>600</v>
          </cell>
        </row>
        <row r="132">
          <cell r="F132">
            <v>127</v>
          </cell>
          <cell r="G132" t="str">
            <v>Cedrik</v>
          </cell>
          <cell r="H132" t="str">
            <v/>
          </cell>
          <cell r="I132" t="str">
            <v/>
          </cell>
          <cell r="J132" t="str">
            <v/>
          </cell>
          <cell r="K132">
            <v>600</v>
          </cell>
        </row>
        <row r="133">
          <cell r="F133">
            <v>139</v>
          </cell>
          <cell r="G133" t="str">
            <v>Nicola reçu de Cedrik</v>
          </cell>
          <cell r="H133" t="str">
            <v/>
          </cell>
          <cell r="I133" t="str">
            <v>Nicola</v>
          </cell>
          <cell r="J133" t="str">
            <v>Nicola</v>
          </cell>
          <cell r="K133">
            <v>600</v>
          </cell>
        </row>
        <row r="134">
          <cell r="F134">
            <v>1</v>
          </cell>
          <cell r="G134" t="str">
            <v>Cedrik reçu de Michae</v>
          </cell>
          <cell r="H134" t="str">
            <v>Cedrik</v>
          </cell>
          <cell r="I134" t="str">
            <v/>
          </cell>
          <cell r="J134" t="str">
            <v>Cedrik</v>
          </cell>
          <cell r="K134">
            <v>650</v>
          </cell>
        </row>
        <row r="135">
          <cell r="F135">
            <v>13</v>
          </cell>
          <cell r="G135" t="str">
            <v>Michae</v>
          </cell>
          <cell r="H135" t="str">
            <v/>
          </cell>
          <cell r="I135" t="str">
            <v/>
          </cell>
          <cell r="J135" t="str">
            <v/>
          </cell>
          <cell r="K135">
            <v>650</v>
          </cell>
        </row>
        <row r="136">
          <cell r="F136">
            <v>25</v>
          </cell>
          <cell r="G136" t="str">
            <v>Martin reçu de Michae</v>
          </cell>
          <cell r="H136" t="str">
            <v>Martin</v>
          </cell>
          <cell r="I136" t="str">
            <v/>
          </cell>
          <cell r="J136" t="str">
            <v>Martin</v>
          </cell>
          <cell r="K136">
            <v>650</v>
          </cell>
        </row>
        <row r="137">
          <cell r="F137">
            <v>37</v>
          </cell>
          <cell r="G137" t="str">
            <v>Cedrik reçu de Michae</v>
          </cell>
          <cell r="H137" t="str">
            <v>Cedrik</v>
          </cell>
          <cell r="I137" t="str">
            <v/>
          </cell>
          <cell r="J137" t="str">
            <v>Cedrik</v>
          </cell>
          <cell r="K137">
            <v>650</v>
          </cell>
        </row>
        <row r="138">
          <cell r="F138">
            <v>49</v>
          </cell>
          <cell r="G138" t="str">
            <v>Fredla reçu de Michae</v>
          </cell>
          <cell r="H138" t="str">
            <v>Fredla</v>
          </cell>
          <cell r="I138" t="str">
            <v/>
          </cell>
          <cell r="J138" t="str">
            <v>Fredla</v>
          </cell>
          <cell r="K138">
            <v>650</v>
          </cell>
        </row>
        <row r="139">
          <cell r="F139">
            <v>61</v>
          </cell>
          <cell r="G139" t="str">
            <v>Fredla reçu de Michae</v>
          </cell>
          <cell r="H139" t="str">
            <v>Fredla</v>
          </cell>
          <cell r="I139" t="str">
            <v/>
          </cell>
          <cell r="J139" t="str">
            <v>Fredla</v>
          </cell>
          <cell r="K139">
            <v>650</v>
          </cell>
        </row>
        <row r="140">
          <cell r="F140">
            <v>73</v>
          </cell>
          <cell r="G140" t="str">
            <v>Frank1 reçu de Michae</v>
          </cell>
          <cell r="H140" t="str">
            <v/>
          </cell>
          <cell r="I140" t="str">
            <v>Frank1</v>
          </cell>
          <cell r="J140" t="str">
            <v>Frank1</v>
          </cell>
          <cell r="K140">
            <v>650</v>
          </cell>
        </row>
        <row r="141">
          <cell r="F141">
            <v>85</v>
          </cell>
          <cell r="G141" t="str">
            <v>Michae</v>
          </cell>
          <cell r="H141" t="str">
            <v/>
          </cell>
          <cell r="I141" t="str">
            <v/>
          </cell>
          <cell r="J141" t="str">
            <v/>
          </cell>
          <cell r="K141">
            <v>650</v>
          </cell>
        </row>
        <row r="142">
          <cell r="F142">
            <v>97</v>
          </cell>
          <cell r="G142" t="str">
            <v>Michae</v>
          </cell>
          <cell r="H142" t="str">
            <v/>
          </cell>
          <cell r="I142" t="str">
            <v/>
          </cell>
          <cell r="J142" t="str">
            <v/>
          </cell>
          <cell r="K142">
            <v>650</v>
          </cell>
        </row>
        <row r="143">
          <cell r="F143">
            <v>109</v>
          </cell>
          <cell r="G143" t="str">
            <v>Michae</v>
          </cell>
          <cell r="H143" t="str">
            <v/>
          </cell>
          <cell r="I143" t="str">
            <v/>
          </cell>
          <cell r="J143" t="str">
            <v/>
          </cell>
          <cell r="K143">
            <v>650</v>
          </cell>
        </row>
        <row r="144">
          <cell r="F144">
            <v>121</v>
          </cell>
          <cell r="G144" t="str">
            <v>Michae</v>
          </cell>
          <cell r="H144" t="str">
            <v/>
          </cell>
          <cell r="I144" t="str">
            <v/>
          </cell>
          <cell r="J144" t="str">
            <v/>
          </cell>
          <cell r="K144">
            <v>650</v>
          </cell>
        </row>
        <row r="145">
          <cell r="F145">
            <v>133</v>
          </cell>
          <cell r="G145" t="str">
            <v>Michae</v>
          </cell>
          <cell r="H145" t="str">
            <v/>
          </cell>
          <cell r="I145" t="str">
            <v/>
          </cell>
          <cell r="J145" t="str">
            <v/>
          </cell>
          <cell r="K145">
            <v>650</v>
          </cell>
        </row>
      </sheetData>
      <sheetData sheetId="12" refreshError="1"/>
      <sheetData sheetId="13" refreshError="1"/>
      <sheetData sheetId="14" refreshError="1"/>
      <sheetData sheetId="15">
        <row r="2">
          <cell r="P2" t="str">
            <v>2015 - 01e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M2" t="str">
            <v>EvansH</v>
          </cell>
          <cell r="N2">
            <v>100</v>
          </cell>
        </row>
        <row r="3">
          <cell r="M3" t="str">
            <v>Frank2</v>
          </cell>
          <cell r="N3">
            <v>150</v>
          </cell>
        </row>
        <row r="4">
          <cell r="M4" t="str">
            <v>Frank1</v>
          </cell>
          <cell r="N4">
            <v>200</v>
          </cell>
        </row>
        <row r="5">
          <cell r="M5" t="str">
            <v>Martin</v>
          </cell>
          <cell r="N5">
            <v>250</v>
          </cell>
        </row>
        <row r="6">
          <cell r="M6" t="str">
            <v>JoelCa</v>
          </cell>
          <cell r="N6">
            <v>300</v>
          </cell>
        </row>
        <row r="7">
          <cell r="M7" t="str">
            <v>Bastie</v>
          </cell>
          <cell r="N7">
            <v>350</v>
          </cell>
        </row>
        <row r="8">
          <cell r="M8" t="str">
            <v>Nadeau</v>
          </cell>
          <cell r="N8">
            <v>400</v>
          </cell>
        </row>
        <row r="9">
          <cell r="M9" t="str">
            <v>Julien</v>
          </cell>
          <cell r="N9">
            <v>450</v>
          </cell>
        </row>
        <row r="10">
          <cell r="M10" t="str">
            <v>FredLa</v>
          </cell>
          <cell r="N10">
            <v>500</v>
          </cell>
        </row>
        <row r="11">
          <cell r="M11" t="str">
            <v>Nicola</v>
          </cell>
          <cell r="N11">
            <v>550</v>
          </cell>
        </row>
        <row r="12">
          <cell r="M12" t="str">
            <v>Cedrik</v>
          </cell>
          <cell r="N12">
            <v>600</v>
          </cell>
        </row>
        <row r="13">
          <cell r="M13" t="str">
            <v>Michae</v>
          </cell>
          <cell r="N13">
            <v>650</v>
          </cell>
        </row>
        <row r="14">
          <cell r="M14" t="str">
            <v>AgentL</v>
          </cell>
          <cell r="N14">
            <v>700</v>
          </cell>
        </row>
      </sheetData>
      <sheetData sheetId="23" refreshError="1"/>
      <sheetData sheetId="24"/>
      <sheetData sheetId="25">
        <row r="4">
          <cell r="B4" t="str">
            <v xml:space="preserve"> Aaron Ekbla </v>
          </cell>
          <cell r="C4" t="str">
            <v>FLO</v>
          </cell>
          <cell r="D4">
            <v>1777</v>
          </cell>
          <cell r="E4" t="str">
            <v>AgentL</v>
          </cell>
          <cell r="F4">
            <v>700</v>
          </cell>
          <cell r="G4" t="str">
            <v/>
          </cell>
          <cell r="H4" t="str">
            <v/>
          </cell>
          <cell r="J4">
            <v>700</v>
          </cell>
        </row>
        <row r="5">
          <cell r="B5" t="str">
            <v xml:space="preserve"> Aaron Ekblad </v>
          </cell>
          <cell r="C5" t="str">
            <v>Flo</v>
          </cell>
          <cell r="D5">
            <v>1514</v>
          </cell>
          <cell r="E5" t="str">
            <v>AgentL</v>
          </cell>
          <cell r="F5">
            <v>700</v>
          </cell>
          <cell r="G5" t="str">
            <v/>
          </cell>
          <cell r="H5" t="str">
            <v/>
          </cell>
          <cell r="J5">
            <v>700</v>
          </cell>
        </row>
        <row r="6">
          <cell r="B6" t="str">
            <v xml:space="preserve"> Aaron Ness </v>
          </cell>
          <cell r="C6" t="str">
            <v xml:space="preserve">NYI </v>
          </cell>
          <cell r="D6">
            <v>1698</v>
          </cell>
          <cell r="E6" t="str">
            <v>AgentL</v>
          </cell>
          <cell r="F6">
            <v>700</v>
          </cell>
          <cell r="G6" t="str">
            <v/>
          </cell>
          <cell r="H6" t="str">
            <v/>
          </cell>
          <cell r="J6">
            <v>700</v>
          </cell>
        </row>
        <row r="7">
          <cell r="B7" t="str">
            <v xml:space="preserve"> Aaron Volpatti </v>
          </cell>
          <cell r="C7" t="str">
            <v xml:space="preserve">WAS </v>
          </cell>
          <cell r="D7">
            <v>1407</v>
          </cell>
          <cell r="E7" t="str">
            <v>AgentL</v>
          </cell>
          <cell r="F7">
            <v>700</v>
          </cell>
          <cell r="G7" t="str">
            <v/>
          </cell>
          <cell r="H7" t="str">
            <v/>
          </cell>
          <cell r="J7">
            <v>700</v>
          </cell>
        </row>
        <row r="8">
          <cell r="B8" t="str">
            <v xml:space="preserve"> Adam Almquist </v>
          </cell>
          <cell r="C8" t="str">
            <v xml:space="preserve">DET </v>
          </cell>
          <cell r="D8">
            <v>1707</v>
          </cell>
          <cell r="E8" t="str">
            <v>AgentL</v>
          </cell>
          <cell r="F8">
            <v>700</v>
          </cell>
          <cell r="G8" t="str">
            <v/>
          </cell>
          <cell r="H8" t="str">
            <v/>
          </cell>
          <cell r="J8">
            <v>700</v>
          </cell>
        </row>
        <row r="9">
          <cell r="B9" t="str">
            <v xml:space="preserve"> Adam Burish </v>
          </cell>
          <cell r="D9">
            <v>1885</v>
          </cell>
          <cell r="E9" t="str">
            <v>AgentL</v>
          </cell>
          <cell r="F9">
            <v>700</v>
          </cell>
          <cell r="G9" t="str">
            <v/>
          </cell>
          <cell r="H9" t="str">
            <v/>
          </cell>
          <cell r="J9">
            <v>700</v>
          </cell>
        </row>
        <row r="10">
          <cell r="B10" t="str">
            <v xml:space="preserve"> Adam Clendening </v>
          </cell>
          <cell r="C10" t="str">
            <v xml:space="preserve">CHI </v>
          </cell>
          <cell r="E10" t="str">
            <v>AgentL</v>
          </cell>
          <cell r="F10">
            <v>700</v>
          </cell>
          <cell r="H10" t="str">
            <v/>
          </cell>
          <cell r="J10">
            <v>700</v>
          </cell>
        </row>
        <row r="11">
          <cell r="B11" t="str">
            <v xml:space="preserve"> Adam Cracknell </v>
          </cell>
          <cell r="C11" t="str">
            <v xml:space="preserve">STL </v>
          </cell>
          <cell r="D11">
            <v>1454</v>
          </cell>
          <cell r="E11" t="str">
            <v>AgentL</v>
          </cell>
          <cell r="F11">
            <v>700</v>
          </cell>
          <cell r="G11" t="str">
            <v/>
          </cell>
          <cell r="H11" t="str">
            <v/>
          </cell>
          <cell r="J11">
            <v>700</v>
          </cell>
        </row>
        <row r="12">
          <cell r="B12" t="str">
            <v xml:space="preserve"> Adam Hall </v>
          </cell>
          <cell r="C12" t="str">
            <v xml:space="preserve">PHI </v>
          </cell>
          <cell r="D12">
            <v>1356</v>
          </cell>
          <cell r="E12" t="str">
            <v>AgentL</v>
          </cell>
          <cell r="F12">
            <v>700</v>
          </cell>
          <cell r="G12" t="str">
            <v/>
          </cell>
          <cell r="H12" t="str">
            <v/>
          </cell>
          <cell r="J12">
            <v>700</v>
          </cell>
        </row>
        <row r="13">
          <cell r="B13" t="str">
            <v xml:space="preserve"> Adam Henrique </v>
          </cell>
          <cell r="C13" t="str">
            <v xml:space="preserve">NJD </v>
          </cell>
          <cell r="D13">
            <v>1206</v>
          </cell>
          <cell r="E13" t="str">
            <v>AgentL</v>
          </cell>
          <cell r="F13">
            <v>700</v>
          </cell>
          <cell r="G13" t="str">
            <v/>
          </cell>
          <cell r="H13">
            <v>450</v>
          </cell>
          <cell r="J13">
            <v>450</v>
          </cell>
        </row>
        <row r="14">
          <cell r="B14" t="str">
            <v xml:space="preserve"> Adam Larsson </v>
          </cell>
          <cell r="C14" t="str">
            <v xml:space="preserve">NJD </v>
          </cell>
          <cell r="D14">
            <v>1665</v>
          </cell>
          <cell r="E14" t="str">
            <v>AgentL</v>
          </cell>
          <cell r="F14">
            <v>700</v>
          </cell>
          <cell r="G14">
            <v>500</v>
          </cell>
          <cell r="H14" t="str">
            <v/>
          </cell>
          <cell r="J14">
            <v>500</v>
          </cell>
        </row>
        <row r="15">
          <cell r="B15" t="str">
            <v xml:space="preserve"> Adam Lowry </v>
          </cell>
          <cell r="D15">
            <v>1907</v>
          </cell>
          <cell r="E15" t="str">
            <v>AgentL</v>
          </cell>
          <cell r="F15">
            <v>700</v>
          </cell>
          <cell r="G15" t="str">
            <v/>
          </cell>
          <cell r="H15" t="str">
            <v/>
          </cell>
          <cell r="J15">
            <v>700</v>
          </cell>
        </row>
        <row r="16">
          <cell r="B16" t="str">
            <v xml:space="preserve"> Adam McQuaid </v>
          </cell>
          <cell r="C16" t="str">
            <v xml:space="preserve">BOS </v>
          </cell>
          <cell r="D16">
            <v>1660</v>
          </cell>
          <cell r="E16" t="str">
            <v>AgentL</v>
          </cell>
          <cell r="F16">
            <v>700</v>
          </cell>
          <cell r="G16" t="str">
            <v/>
          </cell>
          <cell r="H16" t="str">
            <v/>
          </cell>
          <cell r="J16">
            <v>700</v>
          </cell>
        </row>
        <row r="17">
          <cell r="B17" t="str">
            <v xml:space="preserve"> Adam Pardy </v>
          </cell>
          <cell r="C17" t="str">
            <v xml:space="preserve">WPG </v>
          </cell>
          <cell r="D17">
            <v>1724</v>
          </cell>
          <cell r="E17" t="str">
            <v>AgentL</v>
          </cell>
          <cell r="F17">
            <v>700</v>
          </cell>
          <cell r="G17" t="str">
            <v/>
          </cell>
          <cell r="H17" t="str">
            <v/>
          </cell>
          <cell r="J17">
            <v>700</v>
          </cell>
        </row>
        <row r="18">
          <cell r="B18" t="str">
            <v xml:space="preserve"> Al Montoya </v>
          </cell>
          <cell r="C18" t="str">
            <v xml:space="preserve">WPG </v>
          </cell>
          <cell r="D18">
            <v>1829</v>
          </cell>
          <cell r="E18" t="str">
            <v>AgentL</v>
          </cell>
          <cell r="F18">
            <v>700</v>
          </cell>
          <cell r="G18" t="str">
            <v/>
          </cell>
          <cell r="H18" t="str">
            <v/>
          </cell>
          <cell r="J18">
            <v>700</v>
          </cell>
        </row>
        <row r="19">
          <cell r="B19" t="str">
            <v xml:space="preserve"> Alec Martinez </v>
          </cell>
          <cell r="C19" t="str">
            <v xml:space="preserve">LOS </v>
          </cell>
          <cell r="D19">
            <v>1721</v>
          </cell>
          <cell r="E19" t="str">
            <v>AgentL</v>
          </cell>
          <cell r="F19">
            <v>700</v>
          </cell>
          <cell r="G19" t="str">
            <v/>
          </cell>
          <cell r="H19" t="str">
            <v/>
          </cell>
          <cell r="J19">
            <v>700</v>
          </cell>
        </row>
        <row r="20">
          <cell r="B20" t="str">
            <v xml:space="preserve"> Aleksander Barkov </v>
          </cell>
          <cell r="C20" t="str">
            <v xml:space="preserve">FLA </v>
          </cell>
          <cell r="D20">
            <v>1158</v>
          </cell>
          <cell r="E20" t="str">
            <v>Nadeau</v>
          </cell>
          <cell r="F20">
            <v>400</v>
          </cell>
          <cell r="G20" t="str">
            <v/>
          </cell>
          <cell r="H20" t="str">
            <v/>
          </cell>
          <cell r="J20">
            <v>400</v>
          </cell>
        </row>
        <row r="21">
          <cell r="B21" t="str">
            <v xml:space="preserve"> Ales Hemsky </v>
          </cell>
          <cell r="C21" t="str">
            <v xml:space="preserve">EDM </v>
          </cell>
          <cell r="D21">
            <v>1126</v>
          </cell>
          <cell r="E21" t="str">
            <v>AgentL</v>
          </cell>
          <cell r="F21">
            <v>700</v>
          </cell>
          <cell r="G21">
            <v>100</v>
          </cell>
          <cell r="H21" t="str">
            <v/>
          </cell>
          <cell r="J21">
            <v>100</v>
          </cell>
        </row>
        <row r="22">
          <cell r="B22" t="str">
            <v xml:space="preserve"> Alex Chiasson </v>
          </cell>
          <cell r="C22" t="str">
            <v xml:space="preserve">DAL </v>
          </cell>
          <cell r="D22">
            <v>1112</v>
          </cell>
          <cell r="E22" t="str">
            <v>AgentL</v>
          </cell>
          <cell r="F22">
            <v>700</v>
          </cell>
          <cell r="G22">
            <v>150</v>
          </cell>
          <cell r="H22" t="str">
            <v/>
          </cell>
          <cell r="J22">
            <v>150</v>
          </cell>
        </row>
        <row r="23">
          <cell r="B23" t="str">
            <v xml:space="preserve"> Alex Galchenyuk </v>
          </cell>
          <cell r="C23" t="str">
            <v xml:space="preserve">MON </v>
          </cell>
          <cell r="D23">
            <v>1071</v>
          </cell>
          <cell r="E23" t="str">
            <v>Nicola</v>
          </cell>
          <cell r="F23">
            <v>550</v>
          </cell>
          <cell r="G23" t="str">
            <v/>
          </cell>
          <cell r="H23" t="str">
            <v/>
          </cell>
          <cell r="J23">
            <v>550</v>
          </cell>
        </row>
        <row r="24">
          <cell r="B24" t="str">
            <v xml:space="preserve"> Alex Goligoski </v>
          </cell>
          <cell r="C24" t="str">
            <v xml:space="preserve">DAL </v>
          </cell>
          <cell r="D24">
            <v>1603</v>
          </cell>
          <cell r="E24" t="str">
            <v>AgentL</v>
          </cell>
          <cell r="F24">
            <v>700</v>
          </cell>
          <cell r="G24">
            <v>250</v>
          </cell>
          <cell r="H24" t="str">
            <v/>
          </cell>
          <cell r="J24">
            <v>250</v>
          </cell>
        </row>
        <row r="25">
          <cell r="B25" t="str">
            <v xml:space="preserve"> Alex Grant </v>
          </cell>
          <cell r="D25">
            <v>1764</v>
          </cell>
          <cell r="E25" t="str">
            <v>AgentL</v>
          </cell>
          <cell r="F25">
            <v>700</v>
          </cell>
          <cell r="G25" t="str">
            <v/>
          </cell>
          <cell r="H25" t="str">
            <v/>
          </cell>
          <cell r="J25">
            <v>700</v>
          </cell>
        </row>
        <row r="26">
          <cell r="B26" t="str">
            <v xml:space="preserve"> Alex Khokhlachev </v>
          </cell>
          <cell r="C26" t="str">
            <v xml:space="preserve">BOS </v>
          </cell>
          <cell r="E26" t="str">
            <v>AgentL</v>
          </cell>
          <cell r="F26">
            <v>700</v>
          </cell>
          <cell r="H26" t="str">
            <v/>
          </cell>
          <cell r="J26">
            <v>700</v>
          </cell>
        </row>
        <row r="27">
          <cell r="B27" t="str">
            <v xml:space="preserve"> Alex Killorn </v>
          </cell>
          <cell r="C27" t="str">
            <v xml:space="preserve">TAM </v>
          </cell>
          <cell r="D27">
            <v>1082</v>
          </cell>
          <cell r="E27" t="str">
            <v>AgentL</v>
          </cell>
          <cell r="F27">
            <v>700</v>
          </cell>
          <cell r="G27">
            <v>550</v>
          </cell>
          <cell r="H27" t="str">
            <v/>
          </cell>
          <cell r="J27">
            <v>550</v>
          </cell>
        </row>
        <row r="28">
          <cell r="B28" t="str">
            <v xml:space="preserve"> Alex Ovechkin </v>
          </cell>
          <cell r="C28" t="str">
            <v xml:space="preserve">WAS </v>
          </cell>
          <cell r="D28">
            <v>1002</v>
          </cell>
          <cell r="E28" t="str">
            <v>Nicola</v>
          </cell>
          <cell r="F28">
            <v>550</v>
          </cell>
          <cell r="G28" t="str">
            <v/>
          </cell>
          <cell r="H28" t="str">
            <v/>
          </cell>
          <cell r="J28">
            <v>550</v>
          </cell>
        </row>
        <row r="29">
          <cell r="B29" t="str">
            <v xml:space="preserve"> Alex Pietrangelo </v>
          </cell>
          <cell r="C29" t="str">
            <v xml:space="preserve">STL </v>
          </cell>
          <cell r="D29">
            <v>1518</v>
          </cell>
          <cell r="E29" t="str">
            <v>FredLa</v>
          </cell>
          <cell r="F29">
            <v>500</v>
          </cell>
          <cell r="G29" t="str">
            <v/>
          </cell>
          <cell r="H29" t="str">
            <v/>
          </cell>
          <cell r="J29">
            <v>500</v>
          </cell>
        </row>
        <row r="30">
          <cell r="B30" t="str">
            <v xml:space="preserve"> Alex Stalock </v>
          </cell>
          <cell r="C30" t="str">
            <v xml:space="preserve">SAN </v>
          </cell>
          <cell r="D30">
            <v>1827</v>
          </cell>
          <cell r="E30" t="str">
            <v>AgentL</v>
          </cell>
          <cell r="F30">
            <v>700</v>
          </cell>
          <cell r="G30" t="str">
            <v/>
          </cell>
          <cell r="H30" t="str">
            <v/>
          </cell>
          <cell r="J30">
            <v>700</v>
          </cell>
        </row>
        <row r="31">
          <cell r="B31" t="str">
            <v xml:space="preserve"> Alex Tanguay </v>
          </cell>
          <cell r="C31" t="str">
            <v xml:space="preserve">COL </v>
          </cell>
          <cell r="D31">
            <v>1170</v>
          </cell>
          <cell r="E31" t="str">
            <v>AgentL</v>
          </cell>
          <cell r="F31">
            <v>700</v>
          </cell>
          <cell r="G31">
            <v>100</v>
          </cell>
          <cell r="H31" t="str">
            <v/>
          </cell>
          <cell r="J31">
            <v>100</v>
          </cell>
        </row>
        <row r="32">
          <cell r="B32" t="str">
            <v xml:space="preserve"> Alexander Edler </v>
          </cell>
          <cell r="C32" t="str">
            <v xml:space="preserve">VAN </v>
          </cell>
          <cell r="D32">
            <v>1570</v>
          </cell>
          <cell r="E32" t="str">
            <v>AgentL</v>
          </cell>
          <cell r="F32">
            <v>700</v>
          </cell>
          <cell r="G32">
            <v>450</v>
          </cell>
          <cell r="H32" t="str">
            <v/>
          </cell>
          <cell r="J32">
            <v>450</v>
          </cell>
        </row>
        <row r="33">
          <cell r="B33" t="str">
            <v xml:space="preserve"> Alexander Semin </v>
          </cell>
          <cell r="D33">
            <v>1877</v>
          </cell>
          <cell r="E33" t="str">
            <v>AgentL</v>
          </cell>
          <cell r="F33">
            <v>700</v>
          </cell>
          <cell r="G33" t="str">
            <v/>
          </cell>
          <cell r="H33" t="str">
            <v/>
          </cell>
          <cell r="J33">
            <v>700</v>
          </cell>
        </row>
        <row r="34">
          <cell r="B34" t="str">
            <v xml:space="preserve"> Alexander Steen </v>
          </cell>
          <cell r="C34" t="str">
            <v xml:space="preserve">STL </v>
          </cell>
          <cell r="D34">
            <v>1005</v>
          </cell>
          <cell r="E34" t="str">
            <v>FredLa</v>
          </cell>
          <cell r="F34">
            <v>500</v>
          </cell>
          <cell r="G34" t="str">
            <v/>
          </cell>
          <cell r="H34" t="str">
            <v/>
          </cell>
          <cell r="J34">
            <v>500</v>
          </cell>
        </row>
        <row r="35">
          <cell r="B35" t="str">
            <v xml:space="preserve"> Alexander Sulzer </v>
          </cell>
          <cell r="C35" t="str">
            <v xml:space="preserve">BUF </v>
          </cell>
          <cell r="D35">
            <v>1757</v>
          </cell>
          <cell r="E35" t="str">
            <v>AgentL</v>
          </cell>
          <cell r="F35">
            <v>700</v>
          </cell>
          <cell r="G35" t="str">
            <v/>
          </cell>
          <cell r="H35" t="str">
            <v/>
          </cell>
          <cell r="J35">
            <v>700</v>
          </cell>
        </row>
        <row r="36">
          <cell r="B36" t="str">
            <v xml:space="preserve"> Alexander Urbom </v>
          </cell>
          <cell r="C36" t="str">
            <v xml:space="preserve">WAS </v>
          </cell>
          <cell r="D36">
            <v>1679</v>
          </cell>
          <cell r="E36" t="str">
            <v>AgentL</v>
          </cell>
          <cell r="F36">
            <v>700</v>
          </cell>
          <cell r="G36" t="str">
            <v/>
          </cell>
          <cell r="H36" t="str">
            <v/>
          </cell>
          <cell r="J36">
            <v>700</v>
          </cell>
        </row>
        <row r="37">
          <cell r="B37" t="str">
            <v xml:space="preserve"> Alexander Wennberg </v>
          </cell>
          <cell r="D37">
            <v>1891</v>
          </cell>
          <cell r="E37" t="str">
            <v>AgentL</v>
          </cell>
          <cell r="F37">
            <v>700</v>
          </cell>
          <cell r="G37" t="str">
            <v/>
          </cell>
          <cell r="H37" t="str">
            <v/>
          </cell>
          <cell r="J37">
            <v>700</v>
          </cell>
        </row>
        <row r="38">
          <cell r="B38" t="str">
            <v xml:space="preserve"> Alexandre Burrows </v>
          </cell>
          <cell r="C38" t="str">
            <v xml:space="preserve">VAN </v>
          </cell>
          <cell r="D38">
            <v>1329</v>
          </cell>
          <cell r="E38" t="str">
            <v>AgentL</v>
          </cell>
          <cell r="F38">
            <v>700</v>
          </cell>
          <cell r="G38" t="str">
            <v/>
          </cell>
          <cell r="H38">
            <v>300</v>
          </cell>
          <cell r="J38">
            <v>300</v>
          </cell>
        </row>
        <row r="39">
          <cell r="B39" t="str">
            <v xml:space="preserve"> Alexei Emelin </v>
          </cell>
          <cell r="C39" t="str">
            <v xml:space="preserve">MON </v>
          </cell>
          <cell r="D39">
            <v>1708</v>
          </cell>
          <cell r="E39" t="str">
            <v>AgentL</v>
          </cell>
          <cell r="F39">
            <v>700</v>
          </cell>
          <cell r="G39" t="str">
            <v/>
          </cell>
          <cell r="H39" t="str">
            <v/>
          </cell>
          <cell r="J39">
            <v>700</v>
          </cell>
        </row>
        <row r="40">
          <cell r="B40" t="str">
            <v xml:space="preserve"> Anders Lee </v>
          </cell>
          <cell r="D40">
            <v>1901</v>
          </cell>
          <cell r="E40" t="str">
            <v>AgentL</v>
          </cell>
          <cell r="F40">
            <v>700</v>
          </cell>
          <cell r="G40" t="str">
            <v/>
          </cell>
          <cell r="H40" t="str">
            <v/>
          </cell>
          <cell r="J40">
            <v>700</v>
          </cell>
        </row>
        <row r="41">
          <cell r="B41" t="str">
            <v xml:space="preserve"> Anders Lindback </v>
          </cell>
          <cell r="C41" t="str">
            <v xml:space="preserve">TAM </v>
          </cell>
          <cell r="D41">
            <v>1847</v>
          </cell>
          <cell r="E41" t="str">
            <v>AgentL</v>
          </cell>
          <cell r="F41">
            <v>700</v>
          </cell>
          <cell r="G41" t="str">
            <v/>
          </cell>
          <cell r="H41" t="str">
            <v/>
          </cell>
          <cell r="J41">
            <v>700</v>
          </cell>
        </row>
        <row r="42">
          <cell r="B42" t="str">
            <v xml:space="preserve"> Anders Nilsson </v>
          </cell>
          <cell r="D42">
            <v>1858</v>
          </cell>
          <cell r="E42" t="str">
            <v>AgentL</v>
          </cell>
          <cell r="F42">
            <v>700</v>
          </cell>
          <cell r="G42" t="str">
            <v/>
          </cell>
          <cell r="H42" t="str">
            <v/>
          </cell>
          <cell r="J42">
            <v>700</v>
          </cell>
        </row>
        <row r="43">
          <cell r="B43" t="str">
            <v xml:space="preserve"> Andre Benoit </v>
          </cell>
          <cell r="C43" t="str">
            <v xml:space="preserve">COL </v>
          </cell>
          <cell r="D43">
            <v>1545</v>
          </cell>
          <cell r="E43" t="str">
            <v>AgentL</v>
          </cell>
          <cell r="F43">
            <v>700</v>
          </cell>
          <cell r="G43" t="str">
            <v/>
          </cell>
          <cell r="H43" t="str">
            <v/>
          </cell>
          <cell r="J43">
            <v>700</v>
          </cell>
        </row>
        <row r="44">
          <cell r="B44" t="str">
            <v xml:space="preserve"> Andre Burakovsky </v>
          </cell>
          <cell r="D44">
            <v>1863</v>
          </cell>
          <cell r="E44" t="str">
            <v>AgentL</v>
          </cell>
          <cell r="F44">
            <v>700</v>
          </cell>
          <cell r="G44" t="str">
            <v/>
          </cell>
          <cell r="H44" t="str">
            <v/>
          </cell>
          <cell r="J44">
            <v>700</v>
          </cell>
        </row>
        <row r="45">
          <cell r="B45" t="str">
            <v xml:space="preserve"> Andrei Loktionov </v>
          </cell>
          <cell r="C45" t="str">
            <v xml:space="preserve">NJD </v>
          </cell>
          <cell r="D45">
            <v>1293</v>
          </cell>
          <cell r="E45" t="str">
            <v>AgentL</v>
          </cell>
          <cell r="F45">
            <v>700</v>
          </cell>
          <cell r="G45" t="str">
            <v/>
          </cell>
          <cell r="H45" t="str">
            <v/>
          </cell>
          <cell r="J45">
            <v>700</v>
          </cell>
        </row>
        <row r="46">
          <cell r="B46" t="str">
            <v xml:space="preserve"> Andrei Markov </v>
          </cell>
          <cell r="C46" t="str">
            <v xml:space="preserve">MON </v>
          </cell>
          <cell r="D46">
            <v>1527</v>
          </cell>
          <cell r="E46" t="str">
            <v>AgentL</v>
          </cell>
          <cell r="F46">
            <v>700</v>
          </cell>
          <cell r="G46">
            <v>550</v>
          </cell>
          <cell r="H46" t="str">
            <v/>
          </cell>
          <cell r="J46">
            <v>550</v>
          </cell>
        </row>
        <row r="47">
          <cell r="B47" t="str">
            <v xml:space="preserve"> Andrej Meszaros </v>
          </cell>
          <cell r="C47" t="str">
            <v xml:space="preserve">PHI </v>
          </cell>
          <cell r="D47">
            <v>1718</v>
          </cell>
          <cell r="E47" t="str">
            <v>AgentL</v>
          </cell>
          <cell r="F47">
            <v>700</v>
          </cell>
          <cell r="G47" t="str">
            <v/>
          </cell>
          <cell r="H47" t="str">
            <v/>
          </cell>
          <cell r="J47">
            <v>700</v>
          </cell>
        </row>
        <row r="48">
          <cell r="B48" t="str">
            <v xml:space="preserve"> Andrej Nestrasil </v>
          </cell>
          <cell r="D48">
            <v>1894</v>
          </cell>
          <cell r="E48" t="str">
            <v>AgentL</v>
          </cell>
          <cell r="F48">
            <v>700</v>
          </cell>
          <cell r="G48" t="str">
            <v/>
          </cell>
          <cell r="H48" t="str">
            <v/>
          </cell>
          <cell r="J48">
            <v>700</v>
          </cell>
        </row>
        <row r="49">
          <cell r="B49" t="str">
            <v xml:space="preserve"> Andrej Sekera </v>
          </cell>
          <cell r="C49" t="str">
            <v xml:space="preserve">CAR </v>
          </cell>
          <cell r="D49">
            <v>1548</v>
          </cell>
          <cell r="E49" t="str">
            <v>AgentL</v>
          </cell>
          <cell r="F49">
            <v>700</v>
          </cell>
          <cell r="G49">
            <v>250</v>
          </cell>
          <cell r="H49" t="str">
            <v/>
          </cell>
          <cell r="J49">
            <v>250</v>
          </cell>
        </row>
        <row r="50">
          <cell r="B50" t="str">
            <v xml:space="preserve"> Andrej Sustr </v>
          </cell>
          <cell r="C50" t="str">
            <v xml:space="preserve">TAM </v>
          </cell>
          <cell r="D50">
            <v>1630</v>
          </cell>
          <cell r="E50" t="str">
            <v>AgentL</v>
          </cell>
          <cell r="F50">
            <v>700</v>
          </cell>
          <cell r="G50" t="str">
            <v/>
          </cell>
          <cell r="H50" t="str">
            <v/>
          </cell>
          <cell r="J50">
            <v>700</v>
          </cell>
        </row>
        <row r="51">
          <cell r="B51" t="str">
            <v xml:space="preserve"> Andrew Agozzino </v>
          </cell>
          <cell r="C51" t="str">
            <v xml:space="preserve">COL </v>
          </cell>
          <cell r="E51" t="str">
            <v>AgentL</v>
          </cell>
          <cell r="F51">
            <v>700</v>
          </cell>
          <cell r="H51" t="str">
            <v/>
          </cell>
          <cell r="J51">
            <v>700</v>
          </cell>
        </row>
        <row r="52">
          <cell r="B52" t="str">
            <v xml:space="preserve"> Andrew Alberts </v>
          </cell>
          <cell r="C52" t="str">
            <v xml:space="preserve">VAN </v>
          </cell>
          <cell r="D52">
            <v>1740</v>
          </cell>
          <cell r="E52" t="str">
            <v>AgentL</v>
          </cell>
          <cell r="F52">
            <v>700</v>
          </cell>
          <cell r="G52" t="str">
            <v/>
          </cell>
          <cell r="H52" t="str">
            <v/>
          </cell>
          <cell r="J52">
            <v>700</v>
          </cell>
        </row>
        <row r="53">
          <cell r="B53" t="str">
            <v xml:space="preserve"> Andrew Campbell </v>
          </cell>
          <cell r="C53" t="str">
            <v xml:space="preserve">ARI </v>
          </cell>
          <cell r="E53" t="str">
            <v>AgentL</v>
          </cell>
          <cell r="F53">
            <v>700</v>
          </cell>
          <cell r="H53" t="str">
            <v/>
          </cell>
          <cell r="J53">
            <v>700</v>
          </cell>
        </row>
        <row r="54">
          <cell r="B54" t="str">
            <v xml:space="preserve"> Andrew Cogliano </v>
          </cell>
          <cell r="C54" t="str">
            <v xml:space="preserve">ANA </v>
          </cell>
          <cell r="D54">
            <v>1145</v>
          </cell>
          <cell r="E54" t="str">
            <v>AgentL</v>
          </cell>
          <cell r="F54">
            <v>700</v>
          </cell>
          <cell r="G54" t="str">
            <v/>
          </cell>
          <cell r="H54" t="str">
            <v/>
          </cell>
          <cell r="J54">
            <v>700</v>
          </cell>
        </row>
        <row r="55">
          <cell r="B55" t="str">
            <v xml:space="preserve"> Andrew Desjardins </v>
          </cell>
          <cell r="C55" t="str">
            <v xml:space="preserve">SAN </v>
          </cell>
          <cell r="D55">
            <v>1274</v>
          </cell>
          <cell r="E55" t="str">
            <v>AgentL</v>
          </cell>
          <cell r="F55">
            <v>700</v>
          </cell>
          <cell r="G55" t="str">
            <v/>
          </cell>
          <cell r="H55" t="str">
            <v/>
          </cell>
          <cell r="J55">
            <v>700</v>
          </cell>
        </row>
        <row r="56">
          <cell r="B56" t="str">
            <v xml:space="preserve"> Andrew Ebbett </v>
          </cell>
          <cell r="D56">
            <v>1498</v>
          </cell>
          <cell r="E56" t="str">
            <v>AgentL</v>
          </cell>
          <cell r="F56">
            <v>700</v>
          </cell>
          <cell r="G56" t="str">
            <v/>
          </cell>
          <cell r="H56" t="str">
            <v/>
          </cell>
          <cell r="J56">
            <v>700</v>
          </cell>
        </row>
        <row r="57">
          <cell r="B57" t="str">
            <v xml:space="preserve"> Andrew Ference </v>
          </cell>
          <cell r="C57" t="str">
            <v xml:space="preserve">EDM </v>
          </cell>
          <cell r="D57">
            <v>1726</v>
          </cell>
          <cell r="E57" t="str">
            <v>AgentL</v>
          </cell>
          <cell r="F57">
            <v>700</v>
          </cell>
          <cell r="G57" t="str">
            <v/>
          </cell>
          <cell r="H57" t="str">
            <v/>
          </cell>
          <cell r="J57">
            <v>700</v>
          </cell>
        </row>
        <row r="58">
          <cell r="B58" t="str">
            <v xml:space="preserve"> Andrew Ladd </v>
          </cell>
          <cell r="C58" t="str">
            <v xml:space="preserve">WPG </v>
          </cell>
          <cell r="D58">
            <v>1042</v>
          </cell>
          <cell r="E58" t="str">
            <v>AgentL</v>
          </cell>
          <cell r="F58">
            <v>700</v>
          </cell>
          <cell r="G58">
            <v>150</v>
          </cell>
          <cell r="H58" t="str">
            <v/>
          </cell>
          <cell r="J58">
            <v>150</v>
          </cell>
        </row>
        <row r="59">
          <cell r="B59" t="str">
            <v xml:space="preserve"> Andrew MacDonald </v>
          </cell>
          <cell r="C59" t="str">
            <v xml:space="preserve">NYI </v>
          </cell>
          <cell r="D59">
            <v>1580</v>
          </cell>
          <cell r="E59" t="str">
            <v>AgentL</v>
          </cell>
          <cell r="F59">
            <v>700</v>
          </cell>
          <cell r="G59">
            <v>450</v>
          </cell>
          <cell r="H59" t="str">
            <v/>
          </cell>
          <cell r="J59">
            <v>450</v>
          </cell>
        </row>
        <row r="60">
          <cell r="B60" t="str">
            <v xml:space="preserve"> Andrew Shaw </v>
          </cell>
          <cell r="C60" t="str">
            <v xml:space="preserve">CHI </v>
          </cell>
          <cell r="D60">
            <v>1121</v>
          </cell>
          <cell r="E60" t="str">
            <v>AgentL</v>
          </cell>
          <cell r="F60">
            <v>700</v>
          </cell>
          <cell r="G60">
            <v>250</v>
          </cell>
          <cell r="H60" t="str">
            <v/>
          </cell>
          <cell r="J60">
            <v>250</v>
          </cell>
        </row>
        <row r="61">
          <cell r="B61" t="str">
            <v xml:space="preserve"> Andy Andreoff </v>
          </cell>
          <cell r="D61">
            <v>1942</v>
          </cell>
          <cell r="E61" t="str">
            <v>AgentL</v>
          </cell>
          <cell r="F61">
            <v>700</v>
          </cell>
          <cell r="G61" t="str">
            <v/>
          </cell>
          <cell r="H61" t="str">
            <v/>
          </cell>
          <cell r="J61">
            <v>700</v>
          </cell>
        </row>
        <row r="62">
          <cell r="B62" t="str">
            <v xml:space="preserve"> Andy Greene </v>
          </cell>
          <cell r="C62" t="str">
            <v xml:space="preserve">NJD </v>
          </cell>
          <cell r="D62">
            <v>1574</v>
          </cell>
          <cell r="E62" t="str">
            <v>AgentL</v>
          </cell>
          <cell r="F62">
            <v>700</v>
          </cell>
          <cell r="G62">
            <v>150</v>
          </cell>
          <cell r="H62" t="str">
            <v/>
          </cell>
          <cell r="J62">
            <v>150</v>
          </cell>
        </row>
        <row r="63">
          <cell r="B63" t="str">
            <v xml:space="preserve"> Andy Miele </v>
          </cell>
          <cell r="C63" t="str">
            <v xml:space="preserve">PHO </v>
          </cell>
          <cell r="D63">
            <v>1354</v>
          </cell>
          <cell r="E63" t="str">
            <v>AgentL</v>
          </cell>
          <cell r="F63">
            <v>700</v>
          </cell>
          <cell r="G63" t="str">
            <v/>
          </cell>
          <cell r="H63" t="str">
            <v/>
          </cell>
          <cell r="J63">
            <v>700</v>
          </cell>
        </row>
        <row r="64">
          <cell r="B64" t="str">
            <v xml:space="preserve"> Anthony Duclair </v>
          </cell>
          <cell r="D64">
            <v>1875</v>
          </cell>
          <cell r="E64" t="str">
            <v>AgentL</v>
          </cell>
          <cell r="F64">
            <v>700</v>
          </cell>
          <cell r="G64" t="str">
            <v/>
          </cell>
          <cell r="H64" t="str">
            <v/>
          </cell>
          <cell r="J64">
            <v>700</v>
          </cell>
        </row>
        <row r="65">
          <cell r="B65" t="str">
            <v xml:space="preserve"> Anthony Mantha </v>
          </cell>
          <cell r="D65">
            <v>1511</v>
          </cell>
          <cell r="E65" t="str">
            <v>AgentL</v>
          </cell>
          <cell r="F65">
            <v>700</v>
          </cell>
          <cell r="G65">
            <v>200</v>
          </cell>
          <cell r="H65" t="str">
            <v/>
          </cell>
          <cell r="J65">
            <v>200</v>
          </cell>
        </row>
        <row r="66">
          <cell r="B66" t="str">
            <v xml:space="preserve"> Anthony Peluso </v>
          </cell>
          <cell r="C66" t="str">
            <v xml:space="preserve">WPG </v>
          </cell>
          <cell r="D66">
            <v>1397</v>
          </cell>
          <cell r="E66" t="str">
            <v>AgentL</v>
          </cell>
          <cell r="F66">
            <v>700</v>
          </cell>
          <cell r="G66" t="str">
            <v/>
          </cell>
          <cell r="H66" t="str">
            <v/>
          </cell>
          <cell r="J66">
            <v>700</v>
          </cell>
        </row>
        <row r="67">
          <cell r="B67" t="str">
            <v xml:space="preserve"> Antoine Roussel </v>
          </cell>
          <cell r="C67" t="str">
            <v xml:space="preserve">DAL </v>
          </cell>
          <cell r="D67">
            <v>1253</v>
          </cell>
          <cell r="E67" t="str">
            <v>AgentL</v>
          </cell>
          <cell r="F67">
            <v>700</v>
          </cell>
          <cell r="G67" t="str">
            <v/>
          </cell>
          <cell r="H67" t="str">
            <v/>
          </cell>
          <cell r="J67">
            <v>700</v>
          </cell>
        </row>
        <row r="68">
          <cell r="B68" t="str">
            <v xml:space="preserve"> Antoine Vermette </v>
          </cell>
          <cell r="C68" t="str">
            <v xml:space="preserve">PHO </v>
          </cell>
          <cell r="D68">
            <v>1139</v>
          </cell>
          <cell r="E68" t="str">
            <v>AgentL</v>
          </cell>
          <cell r="F68">
            <v>700</v>
          </cell>
          <cell r="G68">
            <v>300</v>
          </cell>
          <cell r="H68" t="str">
            <v/>
          </cell>
          <cell r="J68">
            <v>300</v>
          </cell>
        </row>
        <row r="69">
          <cell r="B69" t="str">
            <v xml:space="preserve"> Anton Belov </v>
          </cell>
          <cell r="C69" t="str">
            <v xml:space="preserve">EDM </v>
          </cell>
          <cell r="D69">
            <v>1652</v>
          </cell>
          <cell r="E69" t="str">
            <v>AgentL</v>
          </cell>
          <cell r="F69">
            <v>700</v>
          </cell>
          <cell r="G69" t="str">
            <v/>
          </cell>
          <cell r="H69" t="str">
            <v/>
          </cell>
          <cell r="J69">
            <v>700</v>
          </cell>
        </row>
        <row r="70">
          <cell r="B70" t="str">
            <v xml:space="preserve"> Anton Khudobin </v>
          </cell>
          <cell r="C70" t="str">
            <v xml:space="preserve">CAR </v>
          </cell>
          <cell r="D70">
            <v>1839</v>
          </cell>
          <cell r="E70" t="str">
            <v>AgentL</v>
          </cell>
          <cell r="F70">
            <v>700</v>
          </cell>
          <cell r="G70" t="str">
            <v/>
          </cell>
          <cell r="H70" t="str">
            <v/>
          </cell>
          <cell r="J70">
            <v>700</v>
          </cell>
        </row>
        <row r="71">
          <cell r="B71" t="str">
            <v xml:space="preserve"> Anton Lander </v>
          </cell>
          <cell r="C71" t="str">
            <v xml:space="preserve">EDM </v>
          </cell>
          <cell r="D71">
            <v>1422</v>
          </cell>
          <cell r="E71" t="str">
            <v>AgentL</v>
          </cell>
          <cell r="F71">
            <v>700</v>
          </cell>
          <cell r="G71" t="str">
            <v/>
          </cell>
          <cell r="H71" t="str">
            <v/>
          </cell>
          <cell r="J71">
            <v>700</v>
          </cell>
        </row>
        <row r="72">
          <cell r="B72" t="str">
            <v xml:space="preserve"> Anton Stralman </v>
          </cell>
          <cell r="C72" t="str">
            <v xml:space="preserve">NYR </v>
          </cell>
          <cell r="D72">
            <v>1693</v>
          </cell>
          <cell r="E72" t="str">
            <v>AgentL</v>
          </cell>
          <cell r="F72">
            <v>700</v>
          </cell>
          <cell r="G72" t="str">
            <v/>
          </cell>
          <cell r="H72" t="str">
            <v/>
          </cell>
          <cell r="J72">
            <v>700</v>
          </cell>
        </row>
        <row r="73">
          <cell r="B73" t="str">
            <v xml:space="preserve"> Anton Volchenkov </v>
          </cell>
          <cell r="C73" t="str">
            <v xml:space="preserve">NJD </v>
          </cell>
          <cell r="D73">
            <v>1673</v>
          </cell>
          <cell r="E73" t="str">
            <v>AgentL</v>
          </cell>
          <cell r="F73">
            <v>700</v>
          </cell>
          <cell r="G73" t="str">
            <v/>
          </cell>
          <cell r="H73" t="str">
            <v/>
          </cell>
          <cell r="J73">
            <v>700</v>
          </cell>
        </row>
        <row r="74">
          <cell r="B74" t="str">
            <v xml:space="preserve"> Antti Niemi </v>
          </cell>
          <cell r="C74" t="str">
            <v xml:space="preserve">SAN </v>
          </cell>
          <cell r="D74">
            <v>1791</v>
          </cell>
          <cell r="E74" t="str">
            <v>EvansH</v>
          </cell>
          <cell r="F74">
            <v>100</v>
          </cell>
          <cell r="G74" t="str">
            <v/>
          </cell>
          <cell r="H74" t="str">
            <v/>
          </cell>
          <cell r="J74">
            <v>100</v>
          </cell>
        </row>
        <row r="75">
          <cell r="B75" t="str">
            <v xml:space="preserve"> Antti Raanta </v>
          </cell>
          <cell r="C75" t="str">
            <v xml:space="preserve">CHI </v>
          </cell>
          <cell r="D75">
            <v>1853</v>
          </cell>
          <cell r="E75" t="str">
            <v>AgentL</v>
          </cell>
          <cell r="F75">
            <v>700</v>
          </cell>
          <cell r="G75" t="str">
            <v/>
          </cell>
          <cell r="H75" t="str">
            <v/>
          </cell>
          <cell r="J75">
            <v>700</v>
          </cell>
        </row>
        <row r="76">
          <cell r="B76" t="str">
            <v xml:space="preserve"> Anze Kopitar </v>
          </cell>
          <cell r="C76" t="str">
            <v xml:space="preserve">LOS </v>
          </cell>
          <cell r="D76">
            <v>1023</v>
          </cell>
          <cell r="E76" t="str">
            <v>Martin</v>
          </cell>
          <cell r="F76">
            <v>250</v>
          </cell>
          <cell r="G76" t="str">
            <v/>
          </cell>
          <cell r="H76" t="str">
            <v/>
          </cell>
          <cell r="J76">
            <v>250</v>
          </cell>
        </row>
        <row r="77">
          <cell r="B77" t="str">
            <v xml:space="preserve"> Arron Asham </v>
          </cell>
          <cell r="C77" t="str">
            <v xml:space="preserve">NYR </v>
          </cell>
          <cell r="D77">
            <v>1450</v>
          </cell>
          <cell r="E77" t="str">
            <v>AgentL</v>
          </cell>
          <cell r="F77">
            <v>700</v>
          </cell>
          <cell r="G77" t="str">
            <v/>
          </cell>
          <cell r="H77" t="str">
            <v/>
          </cell>
          <cell r="J77">
            <v>700</v>
          </cell>
        </row>
        <row r="78">
          <cell r="B78" t="str">
            <v xml:space="preserve"> Artem Anisimov </v>
          </cell>
          <cell r="C78" t="str">
            <v xml:space="preserve">COB </v>
          </cell>
          <cell r="D78">
            <v>1174</v>
          </cell>
          <cell r="E78" t="str">
            <v>AgentL</v>
          </cell>
          <cell r="F78">
            <v>700</v>
          </cell>
          <cell r="G78" t="str">
            <v/>
          </cell>
          <cell r="H78">
            <v>500</v>
          </cell>
          <cell r="J78">
            <v>500</v>
          </cell>
        </row>
        <row r="79">
          <cell r="B79" t="str">
            <v xml:space="preserve"> B.J. Crombeen </v>
          </cell>
          <cell r="C79" t="str">
            <v xml:space="preserve">TAM </v>
          </cell>
          <cell r="D79">
            <v>1325</v>
          </cell>
          <cell r="E79" t="str">
            <v>AgentL</v>
          </cell>
          <cell r="F79">
            <v>700</v>
          </cell>
          <cell r="G79" t="str">
            <v/>
          </cell>
          <cell r="H79" t="str">
            <v/>
          </cell>
          <cell r="J79">
            <v>700</v>
          </cell>
        </row>
        <row r="80">
          <cell r="B80" t="str">
            <v xml:space="preserve"> Barclay Goodrow </v>
          </cell>
          <cell r="D80">
            <v>1916</v>
          </cell>
          <cell r="E80" t="str">
            <v>AgentL</v>
          </cell>
          <cell r="F80">
            <v>700</v>
          </cell>
          <cell r="G80" t="str">
            <v/>
          </cell>
          <cell r="H80" t="str">
            <v/>
          </cell>
          <cell r="J80">
            <v>700</v>
          </cell>
        </row>
        <row r="81">
          <cell r="B81" t="str">
            <v xml:space="preserve"> Barret Jackman </v>
          </cell>
          <cell r="C81" t="str">
            <v xml:space="preserve">STL </v>
          </cell>
          <cell r="D81">
            <v>1659</v>
          </cell>
          <cell r="E81" t="str">
            <v>AgentL</v>
          </cell>
          <cell r="F81">
            <v>700</v>
          </cell>
          <cell r="G81" t="str">
            <v/>
          </cell>
          <cell r="H81" t="str">
            <v/>
          </cell>
          <cell r="J81">
            <v>700</v>
          </cell>
        </row>
        <row r="82">
          <cell r="B82" t="str">
            <v xml:space="preserve"> Beau Bennett </v>
          </cell>
          <cell r="C82" t="str">
            <v xml:space="preserve">PIT </v>
          </cell>
          <cell r="D82">
            <v>1316</v>
          </cell>
          <cell r="E82" t="str">
            <v>AgentL</v>
          </cell>
          <cell r="F82">
            <v>700</v>
          </cell>
          <cell r="G82">
            <v>450</v>
          </cell>
          <cell r="H82" t="str">
            <v/>
          </cell>
          <cell r="J82">
            <v>450</v>
          </cell>
        </row>
        <row r="83">
          <cell r="B83" t="str">
            <v xml:space="preserve"> Ben Bishop </v>
          </cell>
          <cell r="C83" t="str">
            <v xml:space="preserve">TAM </v>
          </cell>
          <cell r="D83">
            <v>1788</v>
          </cell>
          <cell r="E83" t="str">
            <v>FredLa</v>
          </cell>
          <cell r="F83">
            <v>500</v>
          </cell>
          <cell r="G83" t="str">
            <v/>
          </cell>
          <cell r="H83" t="str">
            <v/>
          </cell>
          <cell r="J83">
            <v>500</v>
          </cell>
        </row>
        <row r="84">
          <cell r="B84" t="str">
            <v xml:space="preserve"> Ben Chiarot </v>
          </cell>
          <cell r="C84" t="str">
            <v xml:space="preserve">WPG </v>
          </cell>
          <cell r="D84">
            <v>1747</v>
          </cell>
          <cell r="E84" t="str">
            <v>AgentL</v>
          </cell>
          <cell r="F84">
            <v>700</v>
          </cell>
          <cell r="G84" t="str">
            <v/>
          </cell>
          <cell r="H84" t="str">
            <v/>
          </cell>
          <cell r="J84">
            <v>700</v>
          </cell>
        </row>
        <row r="85">
          <cell r="B85" t="str">
            <v xml:space="preserve"> Ben Eager </v>
          </cell>
          <cell r="C85" t="str">
            <v xml:space="preserve">EDM </v>
          </cell>
          <cell r="D85">
            <v>1400</v>
          </cell>
          <cell r="E85" t="str">
            <v>AgentL</v>
          </cell>
          <cell r="F85">
            <v>700</v>
          </cell>
          <cell r="G85" t="str">
            <v/>
          </cell>
          <cell r="H85" t="str">
            <v/>
          </cell>
          <cell r="J85">
            <v>700</v>
          </cell>
        </row>
        <row r="86">
          <cell r="B86" t="str">
            <v xml:space="preserve"> Ben Lovejoy </v>
          </cell>
          <cell r="C86" t="str">
            <v xml:space="preserve">ANA </v>
          </cell>
          <cell r="D86">
            <v>1674</v>
          </cell>
          <cell r="E86" t="str">
            <v>AgentL</v>
          </cell>
          <cell r="F86">
            <v>700</v>
          </cell>
          <cell r="G86" t="str">
            <v/>
          </cell>
          <cell r="H86" t="str">
            <v/>
          </cell>
          <cell r="J86">
            <v>700</v>
          </cell>
        </row>
        <row r="87">
          <cell r="B87" t="str">
            <v xml:space="preserve"> Ben Scrivens </v>
          </cell>
          <cell r="C87" t="str">
            <v xml:space="preserve">LOS </v>
          </cell>
          <cell r="D87">
            <v>1807</v>
          </cell>
          <cell r="E87" t="str">
            <v>AgentL</v>
          </cell>
          <cell r="F87">
            <v>700</v>
          </cell>
          <cell r="G87" t="str">
            <v/>
          </cell>
          <cell r="H87" t="str">
            <v/>
          </cell>
          <cell r="J87">
            <v>700</v>
          </cell>
        </row>
        <row r="88">
          <cell r="B88" t="str">
            <v xml:space="preserve"> Ben Smith </v>
          </cell>
          <cell r="C88" t="str">
            <v xml:space="preserve">CHI </v>
          </cell>
          <cell r="D88">
            <v>1215</v>
          </cell>
          <cell r="E88" t="str">
            <v>AgentL</v>
          </cell>
          <cell r="F88">
            <v>700</v>
          </cell>
          <cell r="G88" t="str">
            <v/>
          </cell>
          <cell r="H88" t="str">
            <v/>
          </cell>
          <cell r="J88">
            <v>700</v>
          </cell>
        </row>
        <row r="89">
          <cell r="B89" t="str">
            <v xml:space="preserve"> Ben Street </v>
          </cell>
          <cell r="C89" t="str">
            <v xml:space="preserve">CGY </v>
          </cell>
          <cell r="D89">
            <v>1405</v>
          </cell>
          <cell r="E89" t="str">
            <v>AgentL</v>
          </cell>
          <cell r="F89">
            <v>700</v>
          </cell>
          <cell r="G89" t="str">
            <v/>
          </cell>
          <cell r="H89" t="str">
            <v/>
          </cell>
          <cell r="J89">
            <v>700</v>
          </cell>
        </row>
        <row r="90">
          <cell r="B90" t="str">
            <v xml:space="preserve"> Benoit Pouliot </v>
          </cell>
          <cell r="C90" t="str">
            <v xml:space="preserve">NYR </v>
          </cell>
          <cell r="D90">
            <v>1296</v>
          </cell>
          <cell r="E90" t="str">
            <v>AgentL</v>
          </cell>
          <cell r="F90">
            <v>700</v>
          </cell>
          <cell r="G90" t="str">
            <v/>
          </cell>
          <cell r="H90" t="str">
            <v/>
          </cell>
          <cell r="J90">
            <v>700</v>
          </cell>
        </row>
        <row r="91">
          <cell r="B91" t="str">
            <v xml:space="preserve"> Blair Jones </v>
          </cell>
          <cell r="C91" t="str">
            <v xml:space="preserve">CGY </v>
          </cell>
          <cell r="D91">
            <v>1402</v>
          </cell>
          <cell r="E91" t="str">
            <v>AgentL</v>
          </cell>
          <cell r="F91">
            <v>700</v>
          </cell>
          <cell r="G91" t="str">
            <v/>
          </cell>
          <cell r="H91" t="str">
            <v/>
          </cell>
          <cell r="J91">
            <v>700</v>
          </cell>
        </row>
        <row r="92">
          <cell r="B92" t="str">
            <v xml:space="preserve"> Blake Comeau </v>
          </cell>
          <cell r="C92" t="str">
            <v xml:space="preserve">COB </v>
          </cell>
          <cell r="D92">
            <v>1287</v>
          </cell>
          <cell r="E92" t="str">
            <v>AgentL</v>
          </cell>
          <cell r="F92">
            <v>700</v>
          </cell>
          <cell r="G92" t="str">
            <v/>
          </cell>
          <cell r="H92" t="str">
            <v/>
          </cell>
          <cell r="J92">
            <v>700</v>
          </cell>
        </row>
        <row r="93">
          <cell r="B93" t="str">
            <v xml:space="preserve"> Blake Wheeler </v>
          </cell>
          <cell r="C93" t="str">
            <v xml:space="preserve">WPG </v>
          </cell>
          <cell r="D93">
            <v>1065</v>
          </cell>
          <cell r="E93" t="str">
            <v>Julien</v>
          </cell>
          <cell r="F93">
            <v>450</v>
          </cell>
          <cell r="G93" t="str">
            <v/>
          </cell>
          <cell r="H93">
            <v>450</v>
          </cell>
          <cell r="J93">
            <v>450</v>
          </cell>
        </row>
        <row r="94">
          <cell r="B94" t="str">
            <v xml:space="preserve"> Bo Horvat </v>
          </cell>
          <cell r="D94">
            <v>1924</v>
          </cell>
          <cell r="E94" t="str">
            <v>AgentL</v>
          </cell>
          <cell r="F94">
            <v>700</v>
          </cell>
          <cell r="G94" t="str">
            <v/>
          </cell>
          <cell r="H94" t="str">
            <v/>
          </cell>
          <cell r="J94">
            <v>700</v>
          </cell>
        </row>
        <row r="95">
          <cell r="B95" t="str">
            <v xml:space="preserve"> Bobby Robins </v>
          </cell>
          <cell r="D95">
            <v>1947</v>
          </cell>
          <cell r="E95" t="str">
            <v>AgentL</v>
          </cell>
          <cell r="F95">
            <v>700</v>
          </cell>
          <cell r="G95" t="str">
            <v/>
          </cell>
          <cell r="H95" t="str">
            <v/>
          </cell>
          <cell r="J95">
            <v>700</v>
          </cell>
        </row>
        <row r="96">
          <cell r="B96" t="str">
            <v xml:space="preserve"> Bobby Ryan </v>
          </cell>
          <cell r="C96" t="str">
            <v xml:space="preserve">OTT </v>
          </cell>
          <cell r="D96">
            <v>1022</v>
          </cell>
          <cell r="E96" t="str">
            <v>Frank1</v>
          </cell>
          <cell r="F96">
            <v>200</v>
          </cell>
          <cell r="G96" t="str">
            <v/>
          </cell>
          <cell r="H96" t="str">
            <v/>
          </cell>
          <cell r="J96">
            <v>200</v>
          </cell>
        </row>
        <row r="97">
          <cell r="B97" t="str">
            <v xml:space="preserve"> Bogdan Yakimov </v>
          </cell>
          <cell r="D97">
            <v>1923</v>
          </cell>
          <cell r="E97" t="str">
            <v>AgentL</v>
          </cell>
          <cell r="F97">
            <v>700</v>
          </cell>
          <cell r="G97" t="str">
            <v/>
          </cell>
          <cell r="H97" t="str">
            <v/>
          </cell>
          <cell r="J97">
            <v>700</v>
          </cell>
        </row>
        <row r="98">
          <cell r="B98" t="str">
            <v xml:space="preserve"> Boone Jenner </v>
          </cell>
          <cell r="C98" t="str">
            <v xml:space="preserve">COB </v>
          </cell>
          <cell r="D98">
            <v>1369</v>
          </cell>
          <cell r="E98" t="str">
            <v>AgentL</v>
          </cell>
          <cell r="F98">
            <v>700</v>
          </cell>
          <cell r="G98" t="str">
            <v/>
          </cell>
          <cell r="H98" t="str">
            <v/>
          </cell>
          <cell r="J98">
            <v>700</v>
          </cell>
        </row>
        <row r="99">
          <cell r="B99" t="str">
            <v xml:space="preserve"> Boyd Gordon </v>
          </cell>
          <cell r="C99" t="str">
            <v xml:space="preserve">EDM </v>
          </cell>
          <cell r="D99">
            <v>1136</v>
          </cell>
          <cell r="E99" t="str">
            <v>AgentL</v>
          </cell>
          <cell r="F99">
            <v>700</v>
          </cell>
          <cell r="G99" t="str">
            <v/>
          </cell>
          <cell r="H99" t="str">
            <v/>
          </cell>
          <cell r="J99">
            <v>700</v>
          </cell>
        </row>
        <row r="100">
          <cell r="B100" t="str">
            <v xml:space="preserve"> Bracken Kearns </v>
          </cell>
          <cell r="C100" t="str">
            <v xml:space="preserve">SAN </v>
          </cell>
          <cell r="D100">
            <v>1468</v>
          </cell>
          <cell r="E100" t="str">
            <v>AgentL</v>
          </cell>
          <cell r="F100">
            <v>700</v>
          </cell>
          <cell r="G100" t="str">
            <v/>
          </cell>
          <cell r="H100" t="str">
            <v/>
          </cell>
          <cell r="J100">
            <v>700</v>
          </cell>
        </row>
        <row r="101">
          <cell r="B101" t="str">
            <v xml:space="preserve"> Brad Boyes </v>
          </cell>
          <cell r="C101" t="str">
            <v xml:space="preserve">FLA </v>
          </cell>
          <cell r="D101">
            <v>1138</v>
          </cell>
          <cell r="E101" t="str">
            <v>AgentL</v>
          </cell>
          <cell r="F101">
            <v>700</v>
          </cell>
          <cell r="G101" t="str">
            <v/>
          </cell>
          <cell r="H101" t="str">
            <v/>
          </cell>
          <cell r="J101">
            <v>700</v>
          </cell>
        </row>
        <row r="102">
          <cell r="B102" t="str">
            <v xml:space="preserve"> Brad Hunt </v>
          </cell>
          <cell r="D102">
            <v>1906</v>
          </cell>
          <cell r="E102" t="str">
            <v>AgentL</v>
          </cell>
          <cell r="F102">
            <v>700</v>
          </cell>
          <cell r="G102" t="str">
            <v/>
          </cell>
          <cell r="H102" t="str">
            <v/>
          </cell>
          <cell r="J102">
            <v>700</v>
          </cell>
        </row>
        <row r="103">
          <cell r="B103" t="str">
            <v xml:space="preserve"> Brad Malone </v>
          </cell>
          <cell r="C103" t="str">
            <v xml:space="preserve">COL </v>
          </cell>
          <cell r="D103">
            <v>1488</v>
          </cell>
          <cell r="E103" t="str">
            <v>AgentL</v>
          </cell>
          <cell r="F103">
            <v>700</v>
          </cell>
          <cell r="G103" t="str">
            <v/>
          </cell>
          <cell r="H103" t="str">
            <v/>
          </cell>
          <cell r="J103">
            <v>700</v>
          </cell>
        </row>
        <row r="104">
          <cell r="B104" t="str">
            <v xml:space="preserve"> Brad Marchand </v>
          </cell>
          <cell r="C104" t="str">
            <v xml:space="preserve">BOS </v>
          </cell>
          <cell r="D104">
            <v>1203</v>
          </cell>
          <cell r="E104" t="str">
            <v>AgentL</v>
          </cell>
          <cell r="F104">
            <v>700</v>
          </cell>
          <cell r="G104">
            <v>500</v>
          </cell>
          <cell r="H104">
            <v>300</v>
          </cell>
          <cell r="J104">
            <v>300</v>
          </cell>
        </row>
        <row r="105">
          <cell r="B105" t="str">
            <v xml:space="preserve"> Brad Mills </v>
          </cell>
          <cell r="C105" t="str">
            <v xml:space="preserve">CHI </v>
          </cell>
          <cell r="D105">
            <v>1485</v>
          </cell>
          <cell r="E105" t="str">
            <v>AgentL</v>
          </cell>
          <cell r="F105">
            <v>700</v>
          </cell>
          <cell r="G105" t="str">
            <v/>
          </cell>
          <cell r="H105" t="str">
            <v/>
          </cell>
          <cell r="J105">
            <v>700</v>
          </cell>
        </row>
        <row r="106">
          <cell r="B106" t="str">
            <v xml:space="preserve"> Brad Richards </v>
          </cell>
          <cell r="C106" t="str">
            <v xml:space="preserve">NYR </v>
          </cell>
          <cell r="D106">
            <v>1074</v>
          </cell>
          <cell r="E106" t="str">
            <v>Frank1</v>
          </cell>
          <cell r="F106">
            <v>200</v>
          </cell>
          <cell r="G106" t="str">
            <v/>
          </cell>
          <cell r="H106" t="str">
            <v/>
          </cell>
          <cell r="J106">
            <v>200</v>
          </cell>
        </row>
        <row r="107">
          <cell r="B107" t="str">
            <v xml:space="preserve"> Brad Richardson </v>
          </cell>
          <cell r="C107" t="str">
            <v xml:space="preserve">VAN </v>
          </cell>
          <cell r="D107">
            <v>1129</v>
          </cell>
          <cell r="E107" t="str">
            <v>AgentL</v>
          </cell>
          <cell r="F107">
            <v>700</v>
          </cell>
          <cell r="G107" t="str">
            <v/>
          </cell>
          <cell r="H107" t="str">
            <v/>
          </cell>
          <cell r="J107">
            <v>700</v>
          </cell>
        </row>
        <row r="108">
          <cell r="B108" t="str">
            <v xml:space="preserve"> Brad Stuart </v>
          </cell>
          <cell r="C108" t="str">
            <v xml:space="preserve">SAN </v>
          </cell>
          <cell r="D108">
            <v>1623</v>
          </cell>
          <cell r="E108" t="str">
            <v>AgentL</v>
          </cell>
          <cell r="F108">
            <v>700</v>
          </cell>
          <cell r="G108" t="str">
            <v/>
          </cell>
          <cell r="H108" t="str">
            <v/>
          </cell>
          <cell r="J108">
            <v>700</v>
          </cell>
        </row>
        <row r="109">
          <cell r="B109" t="str">
            <v xml:space="preserve"> Braden Holtby </v>
          </cell>
          <cell r="C109" t="str">
            <v xml:space="preserve">WAS </v>
          </cell>
          <cell r="D109">
            <v>1795</v>
          </cell>
          <cell r="E109" t="str">
            <v>SimonT</v>
          </cell>
          <cell r="F109" t="e">
            <v>#N/A</v>
          </cell>
          <cell r="G109" t="str">
            <v/>
          </cell>
          <cell r="H109" t="str">
            <v/>
          </cell>
          <cell r="J109" t="e">
            <v>#N/A</v>
          </cell>
        </row>
        <row r="110">
          <cell r="B110" t="str">
            <v xml:space="preserve"> Brandon Bollig </v>
          </cell>
          <cell r="C110" t="str">
            <v xml:space="preserve">CHI </v>
          </cell>
          <cell r="D110">
            <v>1276</v>
          </cell>
          <cell r="E110" t="str">
            <v>AgentL</v>
          </cell>
          <cell r="F110">
            <v>700</v>
          </cell>
          <cell r="G110" t="str">
            <v/>
          </cell>
          <cell r="H110" t="str">
            <v/>
          </cell>
          <cell r="J110">
            <v>700</v>
          </cell>
        </row>
        <row r="111">
          <cell r="B111" t="str">
            <v xml:space="preserve"> Brandon DeFazio </v>
          </cell>
          <cell r="D111">
            <v>1931</v>
          </cell>
          <cell r="E111" t="str">
            <v>AgentL</v>
          </cell>
          <cell r="F111">
            <v>700</v>
          </cell>
          <cell r="G111" t="str">
            <v/>
          </cell>
          <cell r="H111" t="str">
            <v/>
          </cell>
          <cell r="J111">
            <v>700</v>
          </cell>
        </row>
        <row r="112">
          <cell r="B112" t="str">
            <v xml:space="preserve"> Brandon Dubinsky </v>
          </cell>
          <cell r="C112" t="str">
            <v xml:space="preserve">COB </v>
          </cell>
          <cell r="D112">
            <v>1085</v>
          </cell>
          <cell r="E112" t="str">
            <v>AgentL</v>
          </cell>
          <cell r="F112">
            <v>700</v>
          </cell>
          <cell r="G112">
            <v>250</v>
          </cell>
          <cell r="H112" t="str">
            <v/>
          </cell>
          <cell r="J112">
            <v>250</v>
          </cell>
        </row>
        <row r="113">
          <cell r="B113" t="str">
            <v xml:space="preserve"> Brandon Gormley </v>
          </cell>
          <cell r="D113">
            <v>1922</v>
          </cell>
          <cell r="E113" t="str">
            <v>AgentL</v>
          </cell>
          <cell r="F113">
            <v>700</v>
          </cell>
          <cell r="G113" t="str">
            <v/>
          </cell>
          <cell r="H113" t="str">
            <v/>
          </cell>
          <cell r="J113">
            <v>700</v>
          </cell>
        </row>
        <row r="114">
          <cell r="B114" t="str">
            <v xml:space="preserve"> Brandon Kozun </v>
          </cell>
          <cell r="D114">
            <v>1909</v>
          </cell>
          <cell r="E114" t="str">
            <v>AgentL</v>
          </cell>
          <cell r="F114">
            <v>700</v>
          </cell>
          <cell r="G114" t="str">
            <v/>
          </cell>
          <cell r="H114" t="str">
            <v/>
          </cell>
          <cell r="J114">
            <v>700</v>
          </cell>
        </row>
        <row r="115">
          <cell r="B115" t="str">
            <v xml:space="preserve"> Brandon Manning </v>
          </cell>
          <cell r="D115">
            <v>1920</v>
          </cell>
          <cell r="E115" t="str">
            <v>AgentL</v>
          </cell>
          <cell r="F115">
            <v>700</v>
          </cell>
          <cell r="G115" t="str">
            <v/>
          </cell>
          <cell r="H115" t="str">
            <v/>
          </cell>
          <cell r="J115">
            <v>700</v>
          </cell>
        </row>
        <row r="116">
          <cell r="B116" t="str">
            <v xml:space="preserve"> Brandon Mashinter </v>
          </cell>
          <cell r="C116" t="str">
            <v xml:space="preserve">NYR </v>
          </cell>
          <cell r="D116">
            <v>1479</v>
          </cell>
          <cell r="E116" t="str">
            <v>AgentL</v>
          </cell>
          <cell r="F116">
            <v>700</v>
          </cell>
          <cell r="G116" t="str">
            <v/>
          </cell>
          <cell r="H116" t="str">
            <v/>
          </cell>
          <cell r="J116">
            <v>700</v>
          </cell>
        </row>
        <row r="117">
          <cell r="B117" t="str">
            <v xml:space="preserve"> Brandon McMillan </v>
          </cell>
          <cell r="D117">
            <v>1917</v>
          </cell>
          <cell r="E117" t="str">
            <v>AgentL</v>
          </cell>
          <cell r="F117">
            <v>700</v>
          </cell>
          <cell r="G117" t="str">
            <v/>
          </cell>
          <cell r="H117" t="str">
            <v/>
          </cell>
          <cell r="J117">
            <v>700</v>
          </cell>
        </row>
        <row r="118">
          <cell r="B118" t="str">
            <v xml:space="preserve"> Brandon Pirri </v>
          </cell>
          <cell r="C118" t="str">
            <v xml:space="preserve">CHI </v>
          </cell>
          <cell r="D118">
            <v>1135</v>
          </cell>
          <cell r="E118" t="str">
            <v>AgentL</v>
          </cell>
          <cell r="F118">
            <v>700</v>
          </cell>
          <cell r="G118" t="str">
            <v/>
          </cell>
          <cell r="H118" t="str">
            <v/>
          </cell>
          <cell r="J118">
            <v>700</v>
          </cell>
        </row>
        <row r="119">
          <cell r="B119" t="str">
            <v xml:space="preserve"> Brandon Prust </v>
          </cell>
          <cell r="C119" t="str">
            <v xml:space="preserve">MON </v>
          </cell>
          <cell r="D119">
            <v>1285</v>
          </cell>
          <cell r="E119" t="str">
            <v>AgentL</v>
          </cell>
          <cell r="F119">
            <v>700</v>
          </cell>
          <cell r="G119" t="str">
            <v/>
          </cell>
          <cell r="H119" t="str">
            <v/>
          </cell>
          <cell r="J119">
            <v>700</v>
          </cell>
        </row>
        <row r="120">
          <cell r="B120" t="str">
            <v xml:space="preserve"> Brandon Saad </v>
          </cell>
          <cell r="C120" t="str">
            <v xml:space="preserve">CHI </v>
          </cell>
          <cell r="D120">
            <v>1080</v>
          </cell>
          <cell r="E120" t="str">
            <v>Martin</v>
          </cell>
          <cell r="F120">
            <v>250</v>
          </cell>
          <cell r="G120" t="str">
            <v/>
          </cell>
          <cell r="H120" t="str">
            <v/>
          </cell>
          <cell r="J120">
            <v>250</v>
          </cell>
        </row>
        <row r="121">
          <cell r="B121" t="str">
            <v xml:space="preserve"> Brandon Sutter </v>
          </cell>
          <cell r="C121" t="str">
            <v xml:space="preserve">PIT </v>
          </cell>
          <cell r="D121">
            <v>1178</v>
          </cell>
          <cell r="E121" t="str">
            <v>AgentL</v>
          </cell>
          <cell r="F121">
            <v>700</v>
          </cell>
          <cell r="G121" t="str">
            <v/>
          </cell>
          <cell r="H121" t="str">
            <v/>
          </cell>
          <cell r="J121">
            <v>700</v>
          </cell>
        </row>
        <row r="122">
          <cell r="B122" t="str">
            <v xml:space="preserve"> Brandon Yip </v>
          </cell>
          <cell r="C122" t="str">
            <v xml:space="preserve">PHO </v>
          </cell>
          <cell r="D122">
            <v>1486</v>
          </cell>
          <cell r="E122" t="str">
            <v>AgentL</v>
          </cell>
          <cell r="F122">
            <v>700</v>
          </cell>
          <cell r="G122" t="str">
            <v/>
          </cell>
          <cell r="H122" t="str">
            <v/>
          </cell>
          <cell r="J122">
            <v>700</v>
          </cell>
        </row>
        <row r="123">
          <cell r="B123" t="str">
            <v xml:space="preserve"> Brayden McNabb </v>
          </cell>
          <cell r="C123" t="str">
            <v xml:space="preserve">BUF </v>
          </cell>
          <cell r="D123">
            <v>1744</v>
          </cell>
          <cell r="E123" t="str">
            <v>AgentL</v>
          </cell>
          <cell r="F123">
            <v>700</v>
          </cell>
          <cell r="G123" t="str">
            <v/>
          </cell>
          <cell r="H123" t="str">
            <v/>
          </cell>
          <cell r="J123">
            <v>700</v>
          </cell>
        </row>
        <row r="124">
          <cell r="B124" t="str">
            <v xml:space="preserve"> Brayden Schenn </v>
          </cell>
          <cell r="C124" t="str">
            <v xml:space="preserve">PHI </v>
          </cell>
          <cell r="D124">
            <v>1093</v>
          </cell>
          <cell r="E124" t="str">
            <v>SimonT</v>
          </cell>
          <cell r="F124" t="e">
            <v>#N/A</v>
          </cell>
          <cell r="G124" t="str">
            <v/>
          </cell>
          <cell r="H124" t="str">
            <v/>
          </cell>
          <cell r="J124" t="e">
            <v>#N/A</v>
          </cell>
        </row>
        <row r="125">
          <cell r="B125" t="str">
            <v xml:space="preserve"> Braydon Coburn </v>
          </cell>
          <cell r="C125" t="str">
            <v xml:space="preserve">PHI </v>
          </cell>
          <cell r="D125">
            <v>1675</v>
          </cell>
          <cell r="E125" t="str">
            <v>AgentL</v>
          </cell>
          <cell r="F125">
            <v>700</v>
          </cell>
          <cell r="G125" t="str">
            <v/>
          </cell>
          <cell r="H125" t="str">
            <v/>
          </cell>
          <cell r="J125">
            <v>700</v>
          </cell>
        </row>
        <row r="126">
          <cell r="B126" t="str">
            <v xml:space="preserve"> Brendan Gallagher </v>
          </cell>
          <cell r="C126" t="str">
            <v xml:space="preserve">MON </v>
          </cell>
          <cell r="D126">
            <v>1096</v>
          </cell>
          <cell r="E126" t="str">
            <v>Frank1</v>
          </cell>
          <cell r="F126">
            <v>200</v>
          </cell>
          <cell r="G126" t="str">
            <v/>
          </cell>
          <cell r="H126" t="str">
            <v/>
          </cell>
          <cell r="J126">
            <v>200</v>
          </cell>
        </row>
        <row r="127">
          <cell r="B127" t="str">
            <v xml:space="preserve"> Brendan Shinnimin </v>
          </cell>
          <cell r="C127" t="str">
            <v xml:space="preserve">ARI </v>
          </cell>
          <cell r="E127" t="str">
            <v>AgentL</v>
          </cell>
          <cell r="F127">
            <v>700</v>
          </cell>
          <cell r="H127" t="str">
            <v/>
          </cell>
          <cell r="J127">
            <v>700</v>
          </cell>
        </row>
        <row r="128">
          <cell r="B128" t="str">
            <v xml:space="preserve"> Brendan Smith </v>
          </cell>
          <cell r="C128" t="str">
            <v xml:space="preserve">DET </v>
          </cell>
          <cell r="D128">
            <v>1712</v>
          </cell>
          <cell r="E128" t="str">
            <v>AgentL</v>
          </cell>
          <cell r="F128">
            <v>700</v>
          </cell>
          <cell r="G128" t="str">
            <v/>
          </cell>
          <cell r="H128" t="str">
            <v/>
          </cell>
          <cell r="J128">
            <v>700</v>
          </cell>
        </row>
        <row r="129">
          <cell r="B129" t="str">
            <v xml:space="preserve"> Brenden Dillon </v>
          </cell>
          <cell r="D129">
            <v>1774</v>
          </cell>
          <cell r="E129" t="str">
            <v>AgentL</v>
          </cell>
          <cell r="F129">
            <v>700</v>
          </cell>
          <cell r="G129" t="str">
            <v/>
          </cell>
          <cell r="H129" t="str">
            <v/>
          </cell>
          <cell r="J129">
            <v>700</v>
          </cell>
        </row>
        <row r="130">
          <cell r="B130" t="str">
            <v xml:space="preserve"> Brenden Morrow </v>
          </cell>
          <cell r="C130" t="str">
            <v xml:space="preserve">STL </v>
          </cell>
          <cell r="D130">
            <v>1211</v>
          </cell>
          <cell r="E130" t="str">
            <v>AgentL</v>
          </cell>
          <cell r="F130">
            <v>700</v>
          </cell>
          <cell r="G130" t="str">
            <v/>
          </cell>
          <cell r="H130" t="str">
            <v/>
          </cell>
          <cell r="J130">
            <v>700</v>
          </cell>
        </row>
        <row r="131">
          <cell r="B131" t="str">
            <v xml:space="preserve"> Brent Burns </v>
          </cell>
          <cell r="C131" t="str">
            <v xml:space="preserve">SAN </v>
          </cell>
          <cell r="D131">
            <v>1162</v>
          </cell>
          <cell r="E131" t="str">
            <v>AgentL</v>
          </cell>
          <cell r="F131">
            <v>700</v>
          </cell>
          <cell r="G131">
            <v>350</v>
          </cell>
          <cell r="H131" t="str">
            <v/>
          </cell>
          <cell r="J131">
            <v>350</v>
          </cell>
        </row>
        <row r="132">
          <cell r="B132" t="str">
            <v xml:space="preserve"> Brent Seabrook </v>
          </cell>
          <cell r="C132" t="str">
            <v xml:space="preserve">CHI </v>
          </cell>
          <cell r="D132">
            <v>1529</v>
          </cell>
          <cell r="E132" t="str">
            <v>Martin</v>
          </cell>
          <cell r="F132">
            <v>250</v>
          </cell>
          <cell r="G132" t="str">
            <v/>
          </cell>
          <cell r="H132" t="str">
            <v/>
          </cell>
          <cell r="J132">
            <v>250</v>
          </cell>
        </row>
        <row r="133">
          <cell r="B133" t="str">
            <v xml:space="preserve"> Brett Bellemore </v>
          </cell>
          <cell r="C133" t="str">
            <v xml:space="preserve">CAR </v>
          </cell>
          <cell r="D133">
            <v>1686</v>
          </cell>
          <cell r="E133" t="str">
            <v>AgentL</v>
          </cell>
          <cell r="F133">
            <v>700</v>
          </cell>
          <cell r="G133" t="str">
            <v/>
          </cell>
          <cell r="H133" t="str">
            <v/>
          </cell>
          <cell r="J133">
            <v>700</v>
          </cell>
        </row>
        <row r="134">
          <cell r="B134" t="str">
            <v xml:space="preserve"> Brett Connolly </v>
          </cell>
          <cell r="C134" t="str">
            <v xml:space="preserve">TAM </v>
          </cell>
          <cell r="D134">
            <v>1421</v>
          </cell>
          <cell r="E134" t="str">
            <v>AgentL</v>
          </cell>
          <cell r="F134">
            <v>700</v>
          </cell>
          <cell r="G134" t="str">
            <v/>
          </cell>
          <cell r="H134" t="str">
            <v/>
          </cell>
          <cell r="J134">
            <v>700</v>
          </cell>
        </row>
        <row r="135">
          <cell r="B135" t="str">
            <v xml:space="preserve"> Brett Sutter </v>
          </cell>
          <cell r="C135" t="str">
            <v xml:space="preserve">CAR </v>
          </cell>
          <cell r="D135">
            <v>1441</v>
          </cell>
          <cell r="E135" t="str">
            <v>AgentL</v>
          </cell>
          <cell r="F135">
            <v>700</v>
          </cell>
          <cell r="G135" t="str">
            <v/>
          </cell>
          <cell r="H135" t="str">
            <v/>
          </cell>
          <cell r="J135">
            <v>700</v>
          </cell>
        </row>
        <row r="136">
          <cell r="B136" t="str">
            <v xml:space="preserve"> Brian Boyle </v>
          </cell>
          <cell r="C136" t="str">
            <v xml:space="preserve">NYR </v>
          </cell>
          <cell r="D136">
            <v>1239</v>
          </cell>
          <cell r="E136" t="str">
            <v>AgentL</v>
          </cell>
          <cell r="F136">
            <v>700</v>
          </cell>
          <cell r="G136" t="str">
            <v/>
          </cell>
          <cell r="H136" t="str">
            <v/>
          </cell>
          <cell r="J136">
            <v>700</v>
          </cell>
        </row>
        <row r="137">
          <cell r="B137" t="str">
            <v xml:space="preserve"> Brian Campbell </v>
          </cell>
          <cell r="C137" t="str">
            <v xml:space="preserve">FLA </v>
          </cell>
          <cell r="D137">
            <v>1538</v>
          </cell>
          <cell r="E137" t="str">
            <v>Julien</v>
          </cell>
          <cell r="F137">
            <v>450</v>
          </cell>
          <cell r="G137" t="str">
            <v/>
          </cell>
          <cell r="H137" t="str">
            <v/>
          </cell>
          <cell r="J137">
            <v>450</v>
          </cell>
        </row>
        <row r="138">
          <cell r="B138" t="str">
            <v xml:space="preserve"> Brian Dumoulin </v>
          </cell>
          <cell r="C138" t="str">
            <v xml:space="preserve">PIT </v>
          </cell>
          <cell r="E138" t="str">
            <v>AgentL</v>
          </cell>
          <cell r="F138">
            <v>700</v>
          </cell>
          <cell r="H138" t="str">
            <v/>
          </cell>
          <cell r="J138">
            <v>700</v>
          </cell>
        </row>
        <row r="139">
          <cell r="B139" t="str">
            <v xml:space="preserve"> Brian Elliott </v>
          </cell>
          <cell r="C139" t="str">
            <v xml:space="preserve">STL </v>
          </cell>
          <cell r="D139">
            <v>1821</v>
          </cell>
          <cell r="E139" t="str">
            <v>Martin</v>
          </cell>
          <cell r="F139">
            <v>250</v>
          </cell>
          <cell r="G139" t="str">
            <v/>
          </cell>
          <cell r="H139" t="str">
            <v/>
          </cell>
          <cell r="J139">
            <v>250</v>
          </cell>
        </row>
        <row r="140">
          <cell r="B140" t="str">
            <v xml:space="preserve"> Brian Flynn </v>
          </cell>
          <cell r="C140" t="str">
            <v xml:space="preserve">BUF </v>
          </cell>
          <cell r="D140">
            <v>1323</v>
          </cell>
          <cell r="E140" t="str">
            <v>AgentL</v>
          </cell>
          <cell r="F140">
            <v>700</v>
          </cell>
          <cell r="G140" t="str">
            <v/>
          </cell>
          <cell r="H140" t="str">
            <v/>
          </cell>
          <cell r="J140">
            <v>700</v>
          </cell>
        </row>
        <row r="141">
          <cell r="B141" t="str">
            <v xml:space="preserve"> Brian Gibbons </v>
          </cell>
          <cell r="C141" t="str">
            <v xml:space="preserve">PIT </v>
          </cell>
          <cell r="D141">
            <v>1350</v>
          </cell>
          <cell r="E141" t="str">
            <v>AgentL</v>
          </cell>
          <cell r="F141">
            <v>700</v>
          </cell>
          <cell r="G141" t="str">
            <v/>
          </cell>
          <cell r="H141" t="str">
            <v/>
          </cell>
          <cell r="J141">
            <v>700</v>
          </cell>
        </row>
        <row r="142">
          <cell r="B142" t="str">
            <v xml:space="preserve"> Brian Gionta </v>
          </cell>
          <cell r="C142" t="str">
            <v xml:space="preserve">MON </v>
          </cell>
          <cell r="D142">
            <v>1147</v>
          </cell>
          <cell r="E142" t="str">
            <v>AgentL</v>
          </cell>
          <cell r="F142">
            <v>700</v>
          </cell>
          <cell r="G142" t="str">
            <v/>
          </cell>
          <cell r="H142" t="str">
            <v/>
          </cell>
          <cell r="J142">
            <v>700</v>
          </cell>
        </row>
        <row r="143">
          <cell r="B143" t="str">
            <v xml:space="preserve"> Brian Lashoff </v>
          </cell>
          <cell r="C143" t="str">
            <v xml:space="preserve">DET </v>
          </cell>
          <cell r="D143">
            <v>1713</v>
          </cell>
          <cell r="E143" t="str">
            <v>AgentL</v>
          </cell>
          <cell r="F143">
            <v>700</v>
          </cell>
          <cell r="G143" t="str">
            <v/>
          </cell>
          <cell r="H143" t="str">
            <v/>
          </cell>
          <cell r="J143">
            <v>700</v>
          </cell>
        </row>
        <row r="144">
          <cell r="B144" t="str">
            <v xml:space="preserve"> Brian McGrattan </v>
          </cell>
          <cell r="C144" t="str">
            <v xml:space="preserve">CGY </v>
          </cell>
          <cell r="D144">
            <v>1380</v>
          </cell>
          <cell r="E144" t="str">
            <v>AgentL</v>
          </cell>
          <cell r="F144">
            <v>700</v>
          </cell>
          <cell r="G144" t="str">
            <v/>
          </cell>
          <cell r="H144" t="str">
            <v/>
          </cell>
          <cell r="J144">
            <v>700</v>
          </cell>
        </row>
        <row r="145">
          <cell r="B145" t="str">
            <v xml:space="preserve"> Brian Strait </v>
          </cell>
          <cell r="C145" t="str">
            <v xml:space="preserve">NYI </v>
          </cell>
          <cell r="D145">
            <v>1727</v>
          </cell>
          <cell r="E145" t="str">
            <v>AgentL</v>
          </cell>
          <cell r="F145">
            <v>700</v>
          </cell>
          <cell r="G145" t="str">
            <v/>
          </cell>
          <cell r="H145" t="str">
            <v/>
          </cell>
          <cell r="J145">
            <v>700</v>
          </cell>
        </row>
        <row r="146">
          <cell r="B146" t="str">
            <v xml:space="preserve"> Brock Nelson </v>
          </cell>
          <cell r="C146" t="str">
            <v xml:space="preserve">NYI </v>
          </cell>
          <cell r="D146">
            <v>1228</v>
          </cell>
          <cell r="E146" t="str">
            <v>AgentL</v>
          </cell>
          <cell r="F146">
            <v>700</v>
          </cell>
          <cell r="G146" t="str">
            <v/>
          </cell>
          <cell r="H146" t="str">
            <v/>
          </cell>
          <cell r="J146">
            <v>700</v>
          </cell>
        </row>
        <row r="147">
          <cell r="B147" t="str">
            <v xml:space="preserve"> Brody Sutter </v>
          </cell>
          <cell r="D147">
            <v>1943</v>
          </cell>
          <cell r="E147" t="str">
            <v>AgentL</v>
          </cell>
          <cell r="F147">
            <v>700</v>
          </cell>
          <cell r="G147" t="str">
            <v/>
          </cell>
          <cell r="H147" t="str">
            <v/>
          </cell>
          <cell r="J147">
            <v>700</v>
          </cell>
        </row>
        <row r="148">
          <cell r="B148" t="str">
            <v xml:space="preserve"> Brooks Laich </v>
          </cell>
          <cell r="C148" t="str">
            <v xml:space="preserve">WAS </v>
          </cell>
          <cell r="D148">
            <v>1283</v>
          </cell>
          <cell r="E148" t="str">
            <v>AgentL</v>
          </cell>
          <cell r="F148">
            <v>700</v>
          </cell>
          <cell r="G148" t="str">
            <v/>
          </cell>
          <cell r="H148" t="str">
            <v/>
          </cell>
          <cell r="J148">
            <v>700</v>
          </cell>
        </row>
        <row r="149">
          <cell r="B149" t="str">
            <v xml:space="preserve"> Brooks Orpik </v>
          </cell>
          <cell r="C149" t="str">
            <v xml:space="preserve">PIT </v>
          </cell>
          <cell r="D149">
            <v>1605</v>
          </cell>
          <cell r="E149" t="str">
            <v>AgentL</v>
          </cell>
          <cell r="F149">
            <v>700</v>
          </cell>
          <cell r="G149" t="str">
            <v/>
          </cell>
          <cell r="H149" t="str">
            <v/>
          </cell>
          <cell r="J149">
            <v>700</v>
          </cell>
        </row>
        <row r="150">
          <cell r="B150" t="str">
            <v xml:space="preserve"> Bryan Allen </v>
          </cell>
          <cell r="C150" t="str">
            <v xml:space="preserve">ANA </v>
          </cell>
          <cell r="D150">
            <v>1622</v>
          </cell>
          <cell r="E150" t="str">
            <v>AgentL</v>
          </cell>
          <cell r="F150">
            <v>700</v>
          </cell>
          <cell r="G150" t="str">
            <v/>
          </cell>
          <cell r="H150" t="str">
            <v/>
          </cell>
          <cell r="J150">
            <v>700</v>
          </cell>
        </row>
        <row r="151">
          <cell r="B151" t="str">
            <v xml:space="preserve"> Bryan Bickell </v>
          </cell>
          <cell r="C151" t="str">
            <v xml:space="preserve">CHI </v>
          </cell>
          <cell r="D151">
            <v>1240</v>
          </cell>
          <cell r="E151" t="str">
            <v>AgentL</v>
          </cell>
          <cell r="F151">
            <v>700</v>
          </cell>
          <cell r="G151" t="str">
            <v/>
          </cell>
          <cell r="H151" t="str">
            <v/>
          </cell>
          <cell r="J151">
            <v>700</v>
          </cell>
        </row>
        <row r="152">
          <cell r="B152" t="str">
            <v xml:space="preserve"> Bryan Little </v>
          </cell>
          <cell r="C152" t="str">
            <v xml:space="preserve">WPG </v>
          </cell>
          <cell r="D152">
            <v>1014</v>
          </cell>
          <cell r="E152" t="str">
            <v>EvansH</v>
          </cell>
          <cell r="F152">
            <v>100</v>
          </cell>
          <cell r="G152" t="str">
            <v/>
          </cell>
          <cell r="H152" t="str">
            <v/>
          </cell>
          <cell r="J152">
            <v>100</v>
          </cell>
        </row>
        <row r="153">
          <cell r="B153" t="str">
            <v xml:space="preserve"> Bryce Salvador </v>
          </cell>
          <cell r="C153" t="str">
            <v xml:space="preserve">NJD </v>
          </cell>
          <cell r="D153">
            <v>1690</v>
          </cell>
          <cell r="E153" t="str">
            <v>AgentL</v>
          </cell>
          <cell r="F153">
            <v>700</v>
          </cell>
          <cell r="G153" t="str">
            <v/>
          </cell>
          <cell r="H153" t="str">
            <v/>
          </cell>
          <cell r="J153">
            <v>700</v>
          </cell>
        </row>
        <row r="154">
          <cell r="B154" t="str">
            <v xml:space="preserve"> Cal Clutterbuck </v>
          </cell>
          <cell r="C154" t="str">
            <v xml:space="preserve">NYI </v>
          </cell>
          <cell r="D154">
            <v>1307</v>
          </cell>
          <cell r="E154" t="str">
            <v>AgentL</v>
          </cell>
          <cell r="F154">
            <v>700</v>
          </cell>
          <cell r="G154" t="str">
            <v/>
          </cell>
          <cell r="H154" t="str">
            <v/>
          </cell>
          <cell r="J154">
            <v>700</v>
          </cell>
        </row>
        <row r="155">
          <cell r="B155" t="str">
            <v xml:space="preserve"> Calle Jarnkrok </v>
          </cell>
          <cell r="D155">
            <v>1918</v>
          </cell>
          <cell r="E155" t="str">
            <v>AgentL</v>
          </cell>
          <cell r="F155">
            <v>700</v>
          </cell>
          <cell r="G155" t="str">
            <v/>
          </cell>
          <cell r="H155" t="str">
            <v/>
          </cell>
          <cell r="J155">
            <v>700</v>
          </cell>
        </row>
        <row r="156">
          <cell r="B156" t="str">
            <v xml:space="preserve"> Calvin de Haan </v>
          </cell>
          <cell r="C156" t="str">
            <v xml:space="preserve">NYI </v>
          </cell>
          <cell r="D156">
            <v>1766</v>
          </cell>
          <cell r="E156" t="str">
            <v>AgentL</v>
          </cell>
          <cell r="F156">
            <v>700</v>
          </cell>
          <cell r="G156" t="str">
            <v/>
          </cell>
          <cell r="H156" t="str">
            <v/>
          </cell>
          <cell r="J156">
            <v>700</v>
          </cell>
        </row>
        <row r="157">
          <cell r="B157" t="str">
            <v xml:space="preserve"> Cam Atkinson </v>
          </cell>
          <cell r="C157" t="str">
            <v xml:space="preserve">COB </v>
          </cell>
          <cell r="D157">
            <v>1173</v>
          </cell>
          <cell r="E157" t="str">
            <v>AgentL</v>
          </cell>
          <cell r="F157">
            <v>700</v>
          </cell>
          <cell r="G157" t="str">
            <v/>
          </cell>
          <cell r="H157" t="str">
            <v/>
          </cell>
          <cell r="J157">
            <v>700</v>
          </cell>
        </row>
        <row r="158">
          <cell r="B158" t="str">
            <v xml:space="preserve"> Cam Fowler </v>
          </cell>
          <cell r="C158" t="str">
            <v xml:space="preserve">ANA </v>
          </cell>
          <cell r="D158">
            <v>1531</v>
          </cell>
          <cell r="E158" t="str">
            <v>JoelCa</v>
          </cell>
          <cell r="F158">
            <v>300</v>
          </cell>
          <cell r="G158" t="str">
            <v/>
          </cell>
          <cell r="H158">
            <v>300</v>
          </cell>
          <cell r="J158">
            <v>300</v>
          </cell>
        </row>
        <row r="159">
          <cell r="B159" t="str">
            <v xml:space="preserve"> Cam Janssen </v>
          </cell>
          <cell r="C159" t="str">
            <v xml:space="preserve">NJD </v>
          </cell>
          <cell r="D159">
            <v>1355</v>
          </cell>
          <cell r="E159" t="str">
            <v>AgentL</v>
          </cell>
          <cell r="F159">
            <v>700</v>
          </cell>
          <cell r="G159" t="str">
            <v/>
          </cell>
          <cell r="H159" t="str">
            <v/>
          </cell>
          <cell r="J159">
            <v>700</v>
          </cell>
        </row>
        <row r="160">
          <cell r="B160" t="str">
            <v xml:space="preserve"> Cam Talbot </v>
          </cell>
          <cell r="C160" t="str">
            <v xml:space="preserve">NYR </v>
          </cell>
          <cell r="D160">
            <v>1817</v>
          </cell>
          <cell r="E160" t="str">
            <v>AgentL</v>
          </cell>
          <cell r="F160">
            <v>700</v>
          </cell>
          <cell r="G160" t="str">
            <v/>
          </cell>
          <cell r="H160" t="str">
            <v/>
          </cell>
          <cell r="J160">
            <v>700</v>
          </cell>
        </row>
        <row r="161">
          <cell r="B161" t="str">
            <v xml:space="preserve"> Cam Ward </v>
          </cell>
          <cell r="C161" t="str">
            <v xml:space="preserve">CAR </v>
          </cell>
          <cell r="D161">
            <v>1825</v>
          </cell>
          <cell r="E161" t="str">
            <v>AgentL</v>
          </cell>
          <cell r="F161">
            <v>700</v>
          </cell>
          <cell r="G161">
            <v>450</v>
          </cell>
          <cell r="H161" t="str">
            <v/>
          </cell>
          <cell r="J161">
            <v>450</v>
          </cell>
        </row>
        <row r="162">
          <cell r="B162" t="str">
            <v xml:space="preserve"> Carey Price </v>
          </cell>
          <cell r="C162" t="str">
            <v xml:space="preserve">MON </v>
          </cell>
          <cell r="D162">
            <v>1798</v>
          </cell>
          <cell r="E162" t="str">
            <v>Michae</v>
          </cell>
          <cell r="F162">
            <v>650</v>
          </cell>
          <cell r="G162" t="str">
            <v/>
          </cell>
          <cell r="H162" t="str">
            <v/>
          </cell>
          <cell r="J162">
            <v>650</v>
          </cell>
        </row>
        <row r="163">
          <cell r="B163" t="str">
            <v xml:space="preserve"> Carl Gunnarsson </v>
          </cell>
          <cell r="C163" t="str">
            <v xml:space="preserve">TOR </v>
          </cell>
          <cell r="D163">
            <v>1723</v>
          </cell>
          <cell r="E163" t="str">
            <v>AgentL</v>
          </cell>
          <cell r="F163">
            <v>700</v>
          </cell>
          <cell r="G163" t="str">
            <v/>
          </cell>
          <cell r="H163" t="str">
            <v/>
          </cell>
          <cell r="J163">
            <v>700</v>
          </cell>
        </row>
        <row r="164">
          <cell r="B164" t="str">
            <v xml:space="preserve"> Carl Hagelin </v>
          </cell>
          <cell r="C164" t="str">
            <v xml:space="preserve">NYR </v>
          </cell>
          <cell r="D164">
            <v>1171</v>
          </cell>
          <cell r="E164" t="str">
            <v>AgentL</v>
          </cell>
          <cell r="F164">
            <v>700</v>
          </cell>
          <cell r="G164">
            <v>300</v>
          </cell>
          <cell r="H164" t="str">
            <v/>
          </cell>
          <cell r="J164">
            <v>300</v>
          </cell>
        </row>
        <row r="165">
          <cell r="B165" t="str">
            <v xml:space="preserve"> Carl Soderberg </v>
          </cell>
          <cell r="C165" t="str">
            <v xml:space="preserve">BOS </v>
          </cell>
          <cell r="D165">
            <v>1146</v>
          </cell>
          <cell r="E165" t="str">
            <v>AgentL</v>
          </cell>
          <cell r="F165">
            <v>700</v>
          </cell>
          <cell r="G165">
            <v>100</v>
          </cell>
          <cell r="H165" t="str">
            <v/>
          </cell>
          <cell r="J165">
            <v>100</v>
          </cell>
        </row>
        <row r="166">
          <cell r="B166" t="str">
            <v xml:space="preserve"> Carlo Colaiacovo </v>
          </cell>
          <cell r="D166">
            <v>1775</v>
          </cell>
          <cell r="E166" t="str">
            <v>AgentL</v>
          </cell>
          <cell r="F166">
            <v>700</v>
          </cell>
          <cell r="G166" t="str">
            <v/>
          </cell>
          <cell r="H166" t="str">
            <v/>
          </cell>
          <cell r="J166">
            <v>700</v>
          </cell>
        </row>
        <row r="167">
          <cell r="B167" t="str">
            <v xml:space="preserve"> Carson McMillan </v>
          </cell>
          <cell r="C167" t="str">
            <v xml:space="preserve">MIN </v>
          </cell>
          <cell r="D167">
            <v>1478</v>
          </cell>
          <cell r="E167" t="str">
            <v>AgentL</v>
          </cell>
          <cell r="F167">
            <v>700</v>
          </cell>
          <cell r="G167" t="str">
            <v/>
          </cell>
          <cell r="H167" t="str">
            <v/>
          </cell>
          <cell r="J167">
            <v>700</v>
          </cell>
        </row>
        <row r="168">
          <cell r="B168" t="str">
            <v xml:space="preserve"> Carter Ashton </v>
          </cell>
          <cell r="C168" t="str">
            <v xml:space="preserve">TOR </v>
          </cell>
          <cell r="D168">
            <v>1374</v>
          </cell>
          <cell r="E168" t="str">
            <v>AgentL</v>
          </cell>
          <cell r="F168">
            <v>700</v>
          </cell>
          <cell r="G168" t="str">
            <v/>
          </cell>
          <cell r="H168" t="str">
            <v/>
          </cell>
          <cell r="J168">
            <v>700</v>
          </cell>
        </row>
        <row r="169">
          <cell r="B169" t="str">
            <v xml:space="preserve"> Carter Hutton </v>
          </cell>
          <cell r="C169" t="str">
            <v xml:space="preserve">NAS </v>
          </cell>
          <cell r="D169">
            <v>1816</v>
          </cell>
          <cell r="E169" t="str">
            <v>AgentL</v>
          </cell>
          <cell r="F169">
            <v>700</v>
          </cell>
          <cell r="G169" t="str">
            <v/>
          </cell>
          <cell r="H169" t="str">
            <v/>
          </cell>
          <cell r="J169">
            <v>700</v>
          </cell>
        </row>
        <row r="170">
          <cell r="B170" t="str">
            <v xml:space="preserve"> Casey Cizikas </v>
          </cell>
          <cell r="C170" t="str">
            <v xml:space="preserve">NYI </v>
          </cell>
          <cell r="D170">
            <v>1254</v>
          </cell>
          <cell r="E170" t="str">
            <v>AgentL</v>
          </cell>
          <cell r="F170">
            <v>700</v>
          </cell>
          <cell r="G170" t="str">
            <v/>
          </cell>
          <cell r="H170" t="str">
            <v/>
          </cell>
          <cell r="J170">
            <v>700</v>
          </cell>
        </row>
        <row r="171">
          <cell r="B171" t="str">
            <v xml:space="preserve"> Cedric Paquette </v>
          </cell>
          <cell r="D171">
            <v>1876</v>
          </cell>
          <cell r="E171" t="str">
            <v>AgentL</v>
          </cell>
          <cell r="F171">
            <v>700</v>
          </cell>
          <cell r="G171" t="str">
            <v/>
          </cell>
          <cell r="H171" t="str">
            <v/>
          </cell>
          <cell r="J171">
            <v>700</v>
          </cell>
        </row>
        <row r="172">
          <cell r="B172" t="str">
            <v xml:space="preserve"> Chad Billins </v>
          </cell>
          <cell r="C172" t="str">
            <v xml:space="preserve">CGY </v>
          </cell>
          <cell r="D172">
            <v>1678</v>
          </cell>
          <cell r="E172" t="str">
            <v>AgentL</v>
          </cell>
          <cell r="F172">
            <v>700</v>
          </cell>
          <cell r="G172" t="str">
            <v/>
          </cell>
          <cell r="H172" t="str">
            <v/>
          </cell>
          <cell r="J172">
            <v>700</v>
          </cell>
        </row>
        <row r="173">
          <cell r="B173" t="str">
            <v xml:space="preserve"> Chad Johnson </v>
          </cell>
          <cell r="C173" t="str">
            <v xml:space="preserve">BOS </v>
          </cell>
          <cell r="D173">
            <v>1838</v>
          </cell>
          <cell r="E173" t="str">
            <v>AgentL</v>
          </cell>
          <cell r="F173">
            <v>700</v>
          </cell>
          <cell r="G173" t="str">
            <v/>
          </cell>
          <cell r="H173" t="str">
            <v/>
          </cell>
          <cell r="J173">
            <v>700</v>
          </cell>
        </row>
        <row r="174">
          <cell r="B174" t="str">
            <v xml:space="preserve"> Charlie Coyle </v>
          </cell>
          <cell r="C174" t="str">
            <v xml:space="preserve">MIN </v>
          </cell>
          <cell r="D174">
            <v>1235</v>
          </cell>
          <cell r="E174" t="str">
            <v>AgentL</v>
          </cell>
          <cell r="F174">
            <v>700</v>
          </cell>
          <cell r="G174">
            <v>200</v>
          </cell>
          <cell r="H174" t="str">
            <v/>
          </cell>
          <cell r="J174">
            <v>200</v>
          </cell>
        </row>
        <row r="175">
          <cell r="B175" t="str">
            <v xml:space="preserve"> Chris Brown </v>
          </cell>
          <cell r="C175" t="str">
            <v xml:space="preserve">PHO </v>
          </cell>
          <cell r="D175">
            <v>1427</v>
          </cell>
          <cell r="E175" t="str">
            <v>AgentL</v>
          </cell>
          <cell r="F175">
            <v>700</v>
          </cell>
          <cell r="G175" t="str">
            <v/>
          </cell>
          <cell r="H175" t="str">
            <v/>
          </cell>
          <cell r="J175">
            <v>700</v>
          </cell>
        </row>
        <row r="176">
          <cell r="B176" t="str">
            <v xml:space="preserve"> Chris Butler </v>
          </cell>
          <cell r="C176" t="str">
            <v xml:space="preserve">CGY </v>
          </cell>
          <cell r="D176">
            <v>1633</v>
          </cell>
          <cell r="E176" t="str">
            <v>AgentL</v>
          </cell>
          <cell r="F176">
            <v>700</v>
          </cell>
          <cell r="G176" t="str">
            <v/>
          </cell>
          <cell r="H176" t="str">
            <v/>
          </cell>
          <cell r="J176">
            <v>700</v>
          </cell>
        </row>
        <row r="177">
          <cell r="B177" t="str">
            <v xml:space="preserve"> Chris Conner </v>
          </cell>
          <cell r="C177" t="str">
            <v xml:space="preserve">PIT </v>
          </cell>
          <cell r="D177">
            <v>1435</v>
          </cell>
          <cell r="E177" t="str">
            <v>AgentL</v>
          </cell>
          <cell r="F177">
            <v>700</v>
          </cell>
          <cell r="G177" t="str">
            <v/>
          </cell>
          <cell r="H177" t="str">
            <v/>
          </cell>
          <cell r="J177">
            <v>700</v>
          </cell>
        </row>
        <row r="178">
          <cell r="B178" t="str">
            <v xml:space="preserve"> Chris Higgins </v>
          </cell>
          <cell r="C178" t="str">
            <v xml:space="preserve">VAN </v>
          </cell>
          <cell r="D178">
            <v>1124</v>
          </cell>
          <cell r="E178" t="str">
            <v>AgentL</v>
          </cell>
          <cell r="F178">
            <v>700</v>
          </cell>
          <cell r="G178" t="str">
            <v/>
          </cell>
          <cell r="H178" t="str">
            <v/>
          </cell>
          <cell r="J178">
            <v>700</v>
          </cell>
        </row>
        <row r="179">
          <cell r="B179" t="str">
            <v xml:space="preserve"> Chris Kelly </v>
          </cell>
          <cell r="C179" t="str">
            <v xml:space="preserve">BOS </v>
          </cell>
          <cell r="D179">
            <v>1216</v>
          </cell>
          <cell r="E179" t="str">
            <v>AgentL</v>
          </cell>
          <cell r="F179">
            <v>700</v>
          </cell>
          <cell r="G179" t="str">
            <v/>
          </cell>
          <cell r="H179" t="str">
            <v/>
          </cell>
          <cell r="J179">
            <v>700</v>
          </cell>
        </row>
        <row r="180">
          <cell r="B180" t="str">
            <v xml:space="preserve"> Chris Kreider </v>
          </cell>
          <cell r="C180" t="str">
            <v xml:space="preserve">NYR </v>
          </cell>
          <cell r="D180">
            <v>1120</v>
          </cell>
          <cell r="E180" t="str">
            <v>AgentL</v>
          </cell>
          <cell r="F180">
            <v>700</v>
          </cell>
          <cell r="G180">
            <v>550</v>
          </cell>
          <cell r="H180" t="str">
            <v/>
          </cell>
          <cell r="J180">
            <v>550</v>
          </cell>
        </row>
        <row r="181">
          <cell r="B181" t="str">
            <v xml:space="preserve"> Chris Kunitz </v>
          </cell>
          <cell r="C181" t="str">
            <v xml:space="preserve">PIT </v>
          </cell>
          <cell r="D181">
            <v>1029</v>
          </cell>
          <cell r="E181" t="str">
            <v>FredLa</v>
          </cell>
          <cell r="F181">
            <v>500</v>
          </cell>
          <cell r="G181" t="str">
            <v/>
          </cell>
          <cell r="H181">
            <v>500</v>
          </cell>
          <cell r="J181">
            <v>500</v>
          </cell>
        </row>
        <row r="182">
          <cell r="B182" t="str">
            <v xml:space="preserve"> Chris Mueller </v>
          </cell>
          <cell r="C182" t="str">
            <v xml:space="preserve">DAL </v>
          </cell>
          <cell r="D182">
            <v>1471</v>
          </cell>
          <cell r="E182" t="str">
            <v>AgentL</v>
          </cell>
          <cell r="F182">
            <v>700</v>
          </cell>
          <cell r="G182" t="str">
            <v/>
          </cell>
          <cell r="H182" t="str">
            <v/>
          </cell>
          <cell r="J182">
            <v>700</v>
          </cell>
        </row>
        <row r="183">
          <cell r="B183" t="str">
            <v xml:space="preserve"> Chris Neil </v>
          </cell>
          <cell r="C183" t="str">
            <v xml:space="preserve">OTT </v>
          </cell>
          <cell r="D183">
            <v>1292</v>
          </cell>
          <cell r="E183" t="str">
            <v>AgentL</v>
          </cell>
          <cell r="F183">
            <v>700</v>
          </cell>
          <cell r="G183" t="str">
            <v/>
          </cell>
          <cell r="H183" t="str">
            <v/>
          </cell>
          <cell r="J183">
            <v>700</v>
          </cell>
        </row>
        <row r="184">
          <cell r="B184" t="str">
            <v xml:space="preserve"> Chris Phillips </v>
          </cell>
          <cell r="C184" t="str">
            <v xml:space="preserve">OTT </v>
          </cell>
          <cell r="D184">
            <v>1589</v>
          </cell>
          <cell r="E184" t="str">
            <v>AgentL</v>
          </cell>
          <cell r="F184">
            <v>700</v>
          </cell>
          <cell r="G184" t="str">
            <v/>
          </cell>
          <cell r="H184" t="str">
            <v/>
          </cell>
          <cell r="J184">
            <v>700</v>
          </cell>
        </row>
        <row r="185">
          <cell r="B185" t="str">
            <v xml:space="preserve"> Chris Porter </v>
          </cell>
          <cell r="C185" t="str">
            <v xml:space="preserve">STL </v>
          </cell>
          <cell r="D185">
            <v>1439</v>
          </cell>
          <cell r="E185" t="str">
            <v>AgentL</v>
          </cell>
          <cell r="F185">
            <v>700</v>
          </cell>
          <cell r="G185" t="str">
            <v/>
          </cell>
          <cell r="H185" t="str">
            <v/>
          </cell>
          <cell r="J185">
            <v>700</v>
          </cell>
        </row>
        <row r="186">
          <cell r="B186" t="str">
            <v xml:space="preserve"> Chris Stewart </v>
          </cell>
          <cell r="C186" t="str">
            <v xml:space="preserve">STL </v>
          </cell>
          <cell r="D186">
            <v>1153</v>
          </cell>
          <cell r="E186" t="str">
            <v>AgentL</v>
          </cell>
          <cell r="F186">
            <v>700</v>
          </cell>
          <cell r="G186">
            <v>300</v>
          </cell>
          <cell r="H186" t="str">
            <v/>
          </cell>
          <cell r="J186">
            <v>300</v>
          </cell>
        </row>
        <row r="187">
          <cell r="B187" t="str">
            <v xml:space="preserve"> Chris Summers </v>
          </cell>
          <cell r="D187">
            <v>1908</v>
          </cell>
          <cell r="E187" t="str">
            <v>AgentL</v>
          </cell>
          <cell r="F187">
            <v>700</v>
          </cell>
          <cell r="G187" t="str">
            <v/>
          </cell>
          <cell r="H187" t="str">
            <v/>
          </cell>
          <cell r="J187">
            <v>700</v>
          </cell>
        </row>
        <row r="188">
          <cell r="B188" t="str">
            <v xml:space="preserve"> Chris Terry </v>
          </cell>
          <cell r="C188" t="str">
            <v xml:space="preserve">CAR </v>
          </cell>
          <cell r="D188">
            <v>1477</v>
          </cell>
          <cell r="E188" t="str">
            <v>AgentL</v>
          </cell>
          <cell r="F188">
            <v>700</v>
          </cell>
          <cell r="G188" t="str">
            <v/>
          </cell>
          <cell r="H188" t="str">
            <v/>
          </cell>
          <cell r="J188">
            <v>700</v>
          </cell>
        </row>
        <row r="189">
          <cell r="B189" t="str">
            <v xml:space="preserve"> Chris Thorburn </v>
          </cell>
          <cell r="C189" t="str">
            <v xml:space="preserve">WPG </v>
          </cell>
          <cell r="D189">
            <v>1453</v>
          </cell>
          <cell r="E189" t="str">
            <v>AgentL</v>
          </cell>
          <cell r="F189">
            <v>700</v>
          </cell>
          <cell r="G189" t="str">
            <v/>
          </cell>
          <cell r="H189" t="str">
            <v/>
          </cell>
          <cell r="J189">
            <v>700</v>
          </cell>
        </row>
        <row r="190">
          <cell r="B190" t="str">
            <v xml:space="preserve"> Chris Tierney </v>
          </cell>
          <cell r="D190">
            <v>1898</v>
          </cell>
          <cell r="E190" t="str">
            <v>AgentL</v>
          </cell>
          <cell r="F190">
            <v>700</v>
          </cell>
          <cell r="G190" t="str">
            <v/>
          </cell>
          <cell r="H190" t="str">
            <v/>
          </cell>
          <cell r="J190">
            <v>700</v>
          </cell>
        </row>
        <row r="191">
          <cell r="B191" t="str">
            <v xml:space="preserve"> Chris VandeVelde </v>
          </cell>
          <cell r="D191">
            <v>1884</v>
          </cell>
          <cell r="E191" t="str">
            <v>AgentL</v>
          </cell>
          <cell r="F191">
            <v>700</v>
          </cell>
          <cell r="G191" t="str">
            <v/>
          </cell>
          <cell r="H191" t="str">
            <v/>
          </cell>
          <cell r="J191">
            <v>700</v>
          </cell>
        </row>
        <row r="192">
          <cell r="B192" t="str">
            <v xml:space="preserve"> Chris Wagner </v>
          </cell>
          <cell r="D192">
            <v>1940</v>
          </cell>
          <cell r="E192" t="str">
            <v>AgentL</v>
          </cell>
          <cell r="F192">
            <v>700</v>
          </cell>
          <cell r="G192" t="str">
            <v/>
          </cell>
          <cell r="H192" t="str">
            <v/>
          </cell>
          <cell r="J192">
            <v>700</v>
          </cell>
        </row>
        <row r="193">
          <cell r="B193" t="str">
            <v xml:space="preserve"> Christian Ehrhoff </v>
          </cell>
          <cell r="C193" t="str">
            <v xml:space="preserve">BUF </v>
          </cell>
          <cell r="D193">
            <v>1628</v>
          </cell>
          <cell r="E193" t="str">
            <v>AgentL</v>
          </cell>
          <cell r="F193">
            <v>700</v>
          </cell>
          <cell r="G193">
            <v>450</v>
          </cell>
          <cell r="H193" t="str">
            <v/>
          </cell>
          <cell r="J193">
            <v>450</v>
          </cell>
        </row>
        <row r="194">
          <cell r="B194" t="str">
            <v xml:space="preserve"> Christian Folin </v>
          </cell>
          <cell r="D194">
            <v>1925</v>
          </cell>
          <cell r="E194" t="str">
            <v>AgentL</v>
          </cell>
          <cell r="F194">
            <v>700</v>
          </cell>
          <cell r="G194" t="str">
            <v/>
          </cell>
          <cell r="H194" t="str">
            <v/>
          </cell>
          <cell r="J194">
            <v>700</v>
          </cell>
        </row>
        <row r="195">
          <cell r="B195" t="str">
            <v xml:space="preserve"> Christopher Breen </v>
          </cell>
          <cell r="C195" t="str">
            <v xml:space="preserve">CGY </v>
          </cell>
          <cell r="D195">
            <v>1750</v>
          </cell>
          <cell r="E195" t="str">
            <v>AgentL</v>
          </cell>
          <cell r="F195">
            <v>700</v>
          </cell>
          <cell r="G195" t="str">
            <v/>
          </cell>
          <cell r="H195" t="str">
            <v/>
          </cell>
          <cell r="J195">
            <v>700</v>
          </cell>
        </row>
        <row r="196">
          <cell r="B196" t="str">
            <v xml:space="preserve"> Christopher Tanev </v>
          </cell>
          <cell r="C196" t="str">
            <v xml:space="preserve">VAN </v>
          </cell>
          <cell r="D196">
            <v>1587</v>
          </cell>
          <cell r="E196" t="str">
            <v>AgentL</v>
          </cell>
          <cell r="F196">
            <v>700</v>
          </cell>
          <cell r="G196" t="str">
            <v/>
          </cell>
          <cell r="H196" t="str">
            <v/>
          </cell>
          <cell r="J196">
            <v>700</v>
          </cell>
        </row>
        <row r="197">
          <cell r="B197" t="str">
            <v xml:space="preserve"> Chuck Kobasew </v>
          </cell>
          <cell r="C197" t="str">
            <v xml:space="preserve">PIT </v>
          </cell>
          <cell r="D197">
            <v>1360</v>
          </cell>
          <cell r="E197" t="str">
            <v>AgentL</v>
          </cell>
          <cell r="F197">
            <v>700</v>
          </cell>
          <cell r="G197" t="str">
            <v/>
          </cell>
          <cell r="H197" t="str">
            <v/>
          </cell>
          <cell r="J197">
            <v>700</v>
          </cell>
        </row>
        <row r="198">
          <cell r="B198" t="str">
            <v xml:space="preserve"> Clarke MacArthur </v>
          </cell>
          <cell r="C198" t="str">
            <v xml:space="preserve">OTT </v>
          </cell>
          <cell r="D198">
            <v>1062</v>
          </cell>
          <cell r="E198" t="str">
            <v>AgentL</v>
          </cell>
          <cell r="F198">
            <v>700</v>
          </cell>
          <cell r="G198">
            <v>100</v>
          </cell>
          <cell r="H198">
            <v>450</v>
          </cell>
          <cell r="J198">
            <v>450</v>
          </cell>
        </row>
        <row r="199">
          <cell r="B199" t="str">
            <v xml:space="preserve"> Claude Giroux </v>
          </cell>
          <cell r="C199" t="str">
            <v xml:space="preserve">PHI </v>
          </cell>
          <cell r="D199">
            <v>1081</v>
          </cell>
          <cell r="E199" t="str">
            <v>Frank2</v>
          </cell>
          <cell r="F199">
            <v>150</v>
          </cell>
          <cell r="G199" t="str">
            <v/>
          </cell>
          <cell r="H199" t="str">
            <v/>
          </cell>
          <cell r="J199">
            <v>150</v>
          </cell>
        </row>
        <row r="200">
          <cell r="B200" t="str">
            <v xml:space="preserve"> Clayton Stoner </v>
          </cell>
          <cell r="C200" t="str">
            <v xml:space="preserve">MIN </v>
          </cell>
          <cell r="D200">
            <v>1662</v>
          </cell>
          <cell r="E200" t="str">
            <v>AgentL</v>
          </cell>
          <cell r="F200">
            <v>700</v>
          </cell>
          <cell r="G200" t="str">
            <v/>
          </cell>
          <cell r="H200" t="str">
            <v/>
          </cell>
          <cell r="J200">
            <v>700</v>
          </cell>
        </row>
        <row r="201">
          <cell r="B201" t="str">
            <v xml:space="preserve"> Cody Ceci </v>
          </cell>
          <cell r="D201">
            <v>1780</v>
          </cell>
          <cell r="E201" t="str">
            <v>AgentL</v>
          </cell>
          <cell r="F201">
            <v>700</v>
          </cell>
          <cell r="G201" t="str">
            <v/>
          </cell>
          <cell r="H201" t="str">
            <v/>
          </cell>
          <cell r="J201">
            <v>700</v>
          </cell>
        </row>
        <row r="202">
          <cell r="B202" t="str">
            <v xml:space="preserve"> Cody Eakin </v>
          </cell>
          <cell r="C202" t="str">
            <v xml:space="preserve">DAL </v>
          </cell>
          <cell r="D202">
            <v>1117</v>
          </cell>
          <cell r="E202" t="str">
            <v>AgentL</v>
          </cell>
          <cell r="F202">
            <v>700</v>
          </cell>
          <cell r="G202">
            <v>200</v>
          </cell>
          <cell r="H202" t="str">
            <v/>
          </cell>
          <cell r="J202">
            <v>200</v>
          </cell>
        </row>
        <row r="203">
          <cell r="B203" t="str">
            <v xml:space="preserve"> Cody Franson </v>
          </cell>
          <cell r="C203" t="str">
            <v xml:space="preserve">TOR </v>
          </cell>
          <cell r="D203">
            <v>1534</v>
          </cell>
          <cell r="E203" t="str">
            <v>AgentL</v>
          </cell>
          <cell r="F203">
            <v>700</v>
          </cell>
          <cell r="G203">
            <v>200</v>
          </cell>
          <cell r="H203" t="str">
            <v/>
          </cell>
          <cell r="J203">
            <v>200</v>
          </cell>
        </row>
        <row r="204">
          <cell r="B204" t="str">
            <v xml:space="preserve"> Cody Goloubef </v>
          </cell>
          <cell r="D204">
            <v>1927</v>
          </cell>
          <cell r="E204" t="str">
            <v>AgentL</v>
          </cell>
          <cell r="F204">
            <v>700</v>
          </cell>
          <cell r="G204" t="str">
            <v/>
          </cell>
          <cell r="H204" t="str">
            <v/>
          </cell>
          <cell r="J204">
            <v>700</v>
          </cell>
        </row>
        <row r="205">
          <cell r="B205" t="str">
            <v xml:space="preserve"> Cody Hodgson </v>
          </cell>
          <cell r="C205" t="str">
            <v xml:space="preserve">BUF </v>
          </cell>
          <cell r="D205">
            <v>1053</v>
          </cell>
          <cell r="E205" t="str">
            <v>Michae</v>
          </cell>
          <cell r="F205">
            <v>650</v>
          </cell>
          <cell r="G205" t="str">
            <v/>
          </cell>
          <cell r="H205" t="str">
            <v/>
          </cell>
          <cell r="J205">
            <v>650</v>
          </cell>
        </row>
        <row r="206">
          <cell r="B206" t="str">
            <v xml:space="preserve"> Cody McCormick </v>
          </cell>
          <cell r="C206" t="str">
            <v xml:space="preserve">BUF </v>
          </cell>
          <cell r="D206">
            <v>1261</v>
          </cell>
          <cell r="E206" t="str">
            <v>AgentL</v>
          </cell>
          <cell r="F206">
            <v>700</v>
          </cell>
          <cell r="G206" t="str">
            <v/>
          </cell>
          <cell r="H206" t="str">
            <v/>
          </cell>
          <cell r="J206">
            <v>700</v>
          </cell>
        </row>
        <row r="207">
          <cell r="B207" t="str">
            <v xml:space="preserve"> Cody McLeod </v>
          </cell>
          <cell r="C207" t="str">
            <v xml:space="preserve">COL </v>
          </cell>
          <cell r="D207">
            <v>1271</v>
          </cell>
          <cell r="E207" t="str">
            <v>AgentL</v>
          </cell>
          <cell r="F207">
            <v>700</v>
          </cell>
          <cell r="G207" t="str">
            <v/>
          </cell>
          <cell r="H207" t="str">
            <v/>
          </cell>
          <cell r="J207">
            <v>700</v>
          </cell>
        </row>
        <row r="208">
          <cell r="B208" t="str">
            <v xml:space="preserve"> Colby Robak </v>
          </cell>
          <cell r="D208">
            <v>1953</v>
          </cell>
          <cell r="E208" t="str">
            <v>AgentL</v>
          </cell>
          <cell r="F208">
            <v>700</v>
          </cell>
          <cell r="G208" t="str">
            <v/>
          </cell>
          <cell r="H208" t="str">
            <v/>
          </cell>
          <cell r="J208">
            <v>700</v>
          </cell>
        </row>
        <row r="209">
          <cell r="B209" t="str">
            <v xml:space="preserve"> Colin Fraser </v>
          </cell>
          <cell r="C209" t="str">
            <v xml:space="preserve">LOS </v>
          </cell>
          <cell r="D209">
            <v>1410</v>
          </cell>
          <cell r="E209" t="str">
            <v>AgentL</v>
          </cell>
          <cell r="F209">
            <v>700</v>
          </cell>
          <cell r="G209" t="str">
            <v/>
          </cell>
          <cell r="H209" t="str">
            <v/>
          </cell>
          <cell r="J209">
            <v>700</v>
          </cell>
        </row>
        <row r="210">
          <cell r="B210" t="str">
            <v xml:space="preserve"> Colin Greening </v>
          </cell>
          <cell r="C210" t="str">
            <v xml:space="preserve">OTT </v>
          </cell>
          <cell r="D210">
            <v>1315</v>
          </cell>
          <cell r="E210" t="str">
            <v>AgentL</v>
          </cell>
          <cell r="F210">
            <v>700</v>
          </cell>
          <cell r="G210" t="str">
            <v/>
          </cell>
          <cell r="H210" t="str">
            <v/>
          </cell>
          <cell r="J210">
            <v>700</v>
          </cell>
        </row>
        <row r="211">
          <cell r="B211" t="str">
            <v xml:space="preserve"> Colin McDonald </v>
          </cell>
          <cell r="C211" t="str">
            <v xml:space="preserve">NYI </v>
          </cell>
          <cell r="D211">
            <v>1320</v>
          </cell>
          <cell r="E211" t="str">
            <v>AgentL</v>
          </cell>
          <cell r="F211">
            <v>700</v>
          </cell>
          <cell r="G211" t="str">
            <v/>
          </cell>
          <cell r="H211" t="str">
            <v/>
          </cell>
          <cell r="J211">
            <v>700</v>
          </cell>
        </row>
        <row r="212">
          <cell r="B212" t="str">
            <v xml:space="preserve"> Colin Smith </v>
          </cell>
          <cell r="C212" t="str">
            <v xml:space="preserve">COL </v>
          </cell>
          <cell r="E212" t="str">
            <v>AgentL</v>
          </cell>
          <cell r="F212">
            <v>700</v>
          </cell>
          <cell r="H212" t="str">
            <v/>
          </cell>
          <cell r="J212">
            <v>700</v>
          </cell>
        </row>
        <row r="213">
          <cell r="B213" t="str">
            <v xml:space="preserve"> Colin Wilson </v>
          </cell>
          <cell r="C213" t="str">
            <v xml:space="preserve">NAS </v>
          </cell>
          <cell r="D213">
            <v>1137</v>
          </cell>
          <cell r="E213" t="str">
            <v>AgentL</v>
          </cell>
          <cell r="F213">
            <v>700</v>
          </cell>
          <cell r="G213">
            <v>100</v>
          </cell>
          <cell r="H213" t="str">
            <v/>
          </cell>
          <cell r="J213">
            <v>100</v>
          </cell>
        </row>
        <row r="214">
          <cell r="B214" t="str">
            <v xml:space="preserve"> Colton Orr </v>
          </cell>
          <cell r="C214" t="str">
            <v xml:space="preserve">TOR </v>
          </cell>
          <cell r="D214">
            <v>1449</v>
          </cell>
          <cell r="E214" t="str">
            <v>AgentL</v>
          </cell>
          <cell r="F214">
            <v>700</v>
          </cell>
          <cell r="G214" t="str">
            <v/>
          </cell>
          <cell r="H214" t="str">
            <v/>
          </cell>
          <cell r="J214">
            <v>700</v>
          </cell>
        </row>
        <row r="215">
          <cell r="B215" t="str">
            <v xml:space="preserve"> Colton Sceviour </v>
          </cell>
          <cell r="D215">
            <v>1889</v>
          </cell>
          <cell r="E215" t="str">
            <v>AgentL</v>
          </cell>
          <cell r="F215">
            <v>700</v>
          </cell>
          <cell r="G215" t="str">
            <v/>
          </cell>
          <cell r="H215" t="str">
            <v/>
          </cell>
          <cell r="J215">
            <v>700</v>
          </cell>
        </row>
        <row r="216">
          <cell r="B216" t="str">
            <v xml:space="preserve"> Connor Carrick </v>
          </cell>
          <cell r="C216" t="str">
            <v xml:space="preserve">WAS </v>
          </cell>
          <cell r="D216">
            <v>1710</v>
          </cell>
          <cell r="E216" t="str">
            <v>AgentL</v>
          </cell>
          <cell r="F216">
            <v>700</v>
          </cell>
          <cell r="G216" t="str">
            <v/>
          </cell>
          <cell r="H216" t="str">
            <v/>
          </cell>
          <cell r="J216">
            <v>700</v>
          </cell>
        </row>
        <row r="217">
          <cell r="B217" t="str">
            <v xml:space="preserve"> Connor Murphy </v>
          </cell>
          <cell r="C217" t="str">
            <v xml:space="preserve">PHO </v>
          </cell>
          <cell r="D217">
            <v>1703</v>
          </cell>
          <cell r="E217" t="str">
            <v>AgentL</v>
          </cell>
          <cell r="F217">
            <v>700</v>
          </cell>
          <cell r="G217" t="str">
            <v/>
          </cell>
          <cell r="H217" t="str">
            <v/>
          </cell>
          <cell r="J217">
            <v>700</v>
          </cell>
        </row>
        <row r="218">
          <cell r="B218" t="str">
            <v xml:space="preserve"> Conor Allen </v>
          </cell>
          <cell r="D218">
            <v>1929</v>
          </cell>
          <cell r="E218" t="str">
            <v>AgentL</v>
          </cell>
          <cell r="F218">
            <v>700</v>
          </cell>
          <cell r="G218" t="str">
            <v/>
          </cell>
          <cell r="H218" t="str">
            <v/>
          </cell>
          <cell r="J218">
            <v>700</v>
          </cell>
        </row>
        <row r="219">
          <cell r="B219" t="str">
            <v xml:space="preserve"> Corban Knight </v>
          </cell>
          <cell r="C219" t="str">
            <v xml:space="preserve">CGY </v>
          </cell>
          <cell r="E219" t="str">
            <v>AgentL</v>
          </cell>
          <cell r="F219">
            <v>700</v>
          </cell>
          <cell r="H219" t="str">
            <v/>
          </cell>
          <cell r="J219">
            <v>700</v>
          </cell>
        </row>
        <row r="220">
          <cell r="B220" t="str">
            <v xml:space="preserve"> Corey Crawford </v>
          </cell>
          <cell r="C220" t="str">
            <v xml:space="preserve">CHI </v>
          </cell>
          <cell r="D220">
            <v>1786</v>
          </cell>
          <cell r="E220" t="str">
            <v>Michae</v>
          </cell>
          <cell r="F220">
            <v>650</v>
          </cell>
          <cell r="G220" t="str">
            <v/>
          </cell>
          <cell r="H220" t="str">
            <v/>
          </cell>
          <cell r="J220">
            <v>650</v>
          </cell>
        </row>
        <row r="221">
          <cell r="B221" t="str">
            <v xml:space="preserve"> Corey Perry </v>
          </cell>
          <cell r="C221" t="str">
            <v xml:space="preserve">ANA </v>
          </cell>
          <cell r="D221">
            <v>1008</v>
          </cell>
          <cell r="E221" t="str">
            <v>Bastie</v>
          </cell>
          <cell r="F221">
            <v>350</v>
          </cell>
          <cell r="G221" t="str">
            <v/>
          </cell>
          <cell r="H221" t="str">
            <v/>
          </cell>
          <cell r="J221">
            <v>350</v>
          </cell>
        </row>
        <row r="222">
          <cell r="B222" t="str">
            <v xml:space="preserve"> Corey Potter </v>
          </cell>
          <cell r="C222" t="str">
            <v xml:space="preserve">EDM </v>
          </cell>
          <cell r="D222">
            <v>1685</v>
          </cell>
          <cell r="E222" t="str">
            <v>AgentL</v>
          </cell>
          <cell r="F222">
            <v>700</v>
          </cell>
          <cell r="G222" t="str">
            <v/>
          </cell>
          <cell r="H222" t="str">
            <v/>
          </cell>
          <cell r="J222">
            <v>700</v>
          </cell>
        </row>
        <row r="223">
          <cell r="B223" t="str">
            <v xml:space="preserve"> Corey Tropp </v>
          </cell>
          <cell r="C223" t="str">
            <v xml:space="preserve">BUF </v>
          </cell>
          <cell r="D223">
            <v>1414</v>
          </cell>
          <cell r="E223" t="str">
            <v>AgentL</v>
          </cell>
          <cell r="F223">
            <v>700</v>
          </cell>
          <cell r="G223" t="str">
            <v/>
          </cell>
          <cell r="H223" t="str">
            <v/>
          </cell>
          <cell r="J223">
            <v>700</v>
          </cell>
        </row>
        <row r="224">
          <cell r="B224" t="str">
            <v xml:space="preserve"> Cory Conacher </v>
          </cell>
          <cell r="C224" t="str">
            <v xml:space="preserve">OTT </v>
          </cell>
          <cell r="D224">
            <v>1259</v>
          </cell>
          <cell r="E224" t="str">
            <v>AgentL</v>
          </cell>
          <cell r="F224">
            <v>700</v>
          </cell>
          <cell r="G224" t="str">
            <v/>
          </cell>
          <cell r="H224" t="str">
            <v/>
          </cell>
          <cell r="J224">
            <v>700</v>
          </cell>
        </row>
        <row r="225">
          <cell r="B225" t="str">
            <v xml:space="preserve"> Cory Emmerton </v>
          </cell>
          <cell r="C225" t="str">
            <v xml:space="preserve">DET </v>
          </cell>
          <cell r="D225">
            <v>1391</v>
          </cell>
          <cell r="E225" t="str">
            <v>AgentL</v>
          </cell>
          <cell r="F225">
            <v>700</v>
          </cell>
          <cell r="G225" t="str">
            <v/>
          </cell>
          <cell r="H225" t="str">
            <v/>
          </cell>
          <cell r="J225">
            <v>700</v>
          </cell>
        </row>
        <row r="226">
          <cell r="B226" t="str">
            <v xml:space="preserve"> Cory Sarich </v>
          </cell>
          <cell r="C226" t="str">
            <v xml:space="preserve">COL </v>
          </cell>
          <cell r="D226">
            <v>1619</v>
          </cell>
          <cell r="E226" t="str">
            <v>AgentL</v>
          </cell>
          <cell r="F226">
            <v>700</v>
          </cell>
          <cell r="G226" t="str">
            <v/>
          </cell>
          <cell r="H226" t="str">
            <v/>
          </cell>
          <cell r="J226">
            <v>700</v>
          </cell>
        </row>
        <row r="227">
          <cell r="B227" t="str">
            <v xml:space="preserve"> Cory Schneider </v>
          </cell>
          <cell r="C227" t="str">
            <v xml:space="preserve">NJD </v>
          </cell>
          <cell r="D227">
            <v>1830</v>
          </cell>
          <cell r="E227" t="str">
            <v>Nadeau</v>
          </cell>
          <cell r="F227">
            <v>400</v>
          </cell>
          <cell r="G227" t="str">
            <v/>
          </cell>
          <cell r="H227" t="str">
            <v/>
          </cell>
          <cell r="J227">
            <v>400</v>
          </cell>
        </row>
        <row r="228">
          <cell r="B228" t="str">
            <v xml:space="preserve"> Craig Adams </v>
          </cell>
          <cell r="C228" t="str">
            <v xml:space="preserve">PIT </v>
          </cell>
          <cell r="D228">
            <v>1280</v>
          </cell>
          <cell r="E228" t="str">
            <v>AgentL</v>
          </cell>
          <cell r="F228">
            <v>700</v>
          </cell>
          <cell r="G228" t="str">
            <v/>
          </cell>
          <cell r="H228" t="str">
            <v/>
          </cell>
          <cell r="J228">
            <v>700</v>
          </cell>
        </row>
        <row r="229">
          <cell r="B229" t="str">
            <v xml:space="preserve"> Craig Anderson </v>
          </cell>
          <cell r="C229" t="str">
            <v xml:space="preserve">OTT </v>
          </cell>
          <cell r="D229">
            <v>1809</v>
          </cell>
          <cell r="E229" t="str">
            <v>JoelCa</v>
          </cell>
          <cell r="F229">
            <v>300</v>
          </cell>
          <cell r="G229" t="str">
            <v/>
          </cell>
          <cell r="H229" t="str">
            <v/>
          </cell>
          <cell r="J229">
            <v>300</v>
          </cell>
        </row>
        <row r="230">
          <cell r="B230" t="str">
            <v xml:space="preserve"> Craig Cunningham </v>
          </cell>
          <cell r="D230">
            <v>1938</v>
          </cell>
          <cell r="E230" t="str">
            <v>AgentL</v>
          </cell>
          <cell r="F230">
            <v>700</v>
          </cell>
          <cell r="G230" t="str">
            <v/>
          </cell>
          <cell r="H230" t="str">
            <v/>
          </cell>
          <cell r="J230">
            <v>700</v>
          </cell>
        </row>
        <row r="231">
          <cell r="B231" t="str">
            <v xml:space="preserve"> Craig Smith </v>
          </cell>
          <cell r="C231" t="str">
            <v xml:space="preserve">NAS </v>
          </cell>
          <cell r="D231">
            <v>1094</v>
          </cell>
          <cell r="E231" t="str">
            <v>AgentL</v>
          </cell>
          <cell r="F231">
            <v>700</v>
          </cell>
          <cell r="G231">
            <v>450</v>
          </cell>
          <cell r="H231" t="str">
            <v/>
          </cell>
          <cell r="J231">
            <v>450</v>
          </cell>
        </row>
        <row r="232">
          <cell r="B232" t="str">
            <v xml:space="preserve"> Curtis Glencross </v>
          </cell>
          <cell r="D232">
            <v>1865</v>
          </cell>
          <cell r="E232" t="str">
            <v>AgentL</v>
          </cell>
          <cell r="F232">
            <v>700</v>
          </cell>
          <cell r="G232">
            <v>300</v>
          </cell>
          <cell r="H232" t="str">
            <v/>
          </cell>
          <cell r="J232">
            <v>300</v>
          </cell>
        </row>
        <row r="233">
          <cell r="B233" t="str">
            <v xml:space="preserve"> Curtis Lazar </v>
          </cell>
          <cell r="D233">
            <v>1873</v>
          </cell>
          <cell r="E233" t="str">
            <v>AgentL</v>
          </cell>
          <cell r="F233">
            <v>700</v>
          </cell>
          <cell r="G233" t="str">
            <v/>
          </cell>
          <cell r="H233" t="str">
            <v/>
          </cell>
          <cell r="J233">
            <v>700</v>
          </cell>
        </row>
        <row r="234">
          <cell r="B234" t="str">
            <v xml:space="preserve"> Curtis McElhinney </v>
          </cell>
          <cell r="C234" t="str">
            <v xml:space="preserve">COB </v>
          </cell>
          <cell r="D234">
            <v>1842</v>
          </cell>
          <cell r="E234" t="str">
            <v>AgentL</v>
          </cell>
          <cell r="F234">
            <v>700</v>
          </cell>
          <cell r="G234" t="str">
            <v/>
          </cell>
          <cell r="H234" t="str">
            <v/>
          </cell>
          <cell r="J234">
            <v>700</v>
          </cell>
        </row>
        <row r="235">
          <cell r="B235" t="str">
            <v xml:space="preserve"> Curtis McKenzie </v>
          </cell>
          <cell r="D235">
            <v>1904</v>
          </cell>
          <cell r="E235" t="str">
            <v>AgentL</v>
          </cell>
          <cell r="F235">
            <v>700</v>
          </cell>
          <cell r="G235" t="str">
            <v/>
          </cell>
          <cell r="H235" t="str">
            <v/>
          </cell>
          <cell r="J235">
            <v>700</v>
          </cell>
        </row>
        <row r="236">
          <cell r="B236" t="str">
            <v xml:space="preserve"> Dainius Zubrus </v>
          </cell>
          <cell r="C236" t="str">
            <v xml:space="preserve">NJD </v>
          </cell>
          <cell r="D236">
            <v>1164</v>
          </cell>
          <cell r="E236" t="str">
            <v>AgentL</v>
          </cell>
          <cell r="F236">
            <v>700</v>
          </cell>
          <cell r="G236" t="str">
            <v/>
          </cell>
          <cell r="H236" t="str">
            <v/>
          </cell>
          <cell r="J236">
            <v>700</v>
          </cell>
        </row>
        <row r="237">
          <cell r="B237" t="str">
            <v xml:space="preserve"> Dale Weise </v>
          </cell>
          <cell r="C237" t="str">
            <v xml:space="preserve">VAN </v>
          </cell>
          <cell r="D237">
            <v>1297</v>
          </cell>
          <cell r="E237" t="str">
            <v>AgentL</v>
          </cell>
          <cell r="F237">
            <v>700</v>
          </cell>
          <cell r="G237" t="str">
            <v/>
          </cell>
          <cell r="H237" t="str">
            <v/>
          </cell>
          <cell r="J237">
            <v>700</v>
          </cell>
        </row>
        <row r="238">
          <cell r="B238" t="str">
            <v xml:space="preserve"> Dalton Prout </v>
          </cell>
          <cell r="C238" t="str">
            <v xml:space="preserve">COB </v>
          </cell>
          <cell r="D238">
            <v>1705</v>
          </cell>
          <cell r="E238" t="str">
            <v>AgentL</v>
          </cell>
          <cell r="F238">
            <v>700</v>
          </cell>
          <cell r="G238" t="str">
            <v/>
          </cell>
          <cell r="H238" t="str">
            <v/>
          </cell>
          <cell r="J238">
            <v>700</v>
          </cell>
        </row>
        <row r="239">
          <cell r="B239" t="str">
            <v xml:space="preserve"> Damien Brunner </v>
          </cell>
          <cell r="C239" t="str">
            <v xml:space="preserve">NJD </v>
          </cell>
          <cell r="D239">
            <v>1230</v>
          </cell>
          <cell r="E239" t="str">
            <v>AgentL</v>
          </cell>
          <cell r="F239">
            <v>700</v>
          </cell>
          <cell r="G239" t="str">
            <v/>
          </cell>
          <cell r="H239" t="str">
            <v/>
          </cell>
          <cell r="J239">
            <v>700</v>
          </cell>
        </row>
        <row r="240">
          <cell r="B240" t="str">
            <v xml:space="preserve"> Damon Severson </v>
          </cell>
          <cell r="D240">
            <v>1779</v>
          </cell>
          <cell r="E240" t="str">
            <v>AgentL</v>
          </cell>
          <cell r="F240">
            <v>700</v>
          </cell>
          <cell r="G240" t="str">
            <v/>
          </cell>
          <cell r="H240" t="str">
            <v/>
          </cell>
          <cell r="J240">
            <v>700</v>
          </cell>
        </row>
        <row r="241">
          <cell r="B241" t="str">
            <v xml:space="preserve"> Dan Boyle </v>
          </cell>
          <cell r="C241" t="str">
            <v xml:space="preserve">SAN </v>
          </cell>
          <cell r="D241">
            <v>1562</v>
          </cell>
          <cell r="E241" t="str">
            <v>AgentL</v>
          </cell>
          <cell r="F241">
            <v>700</v>
          </cell>
          <cell r="G241">
            <v>400</v>
          </cell>
          <cell r="H241" t="str">
            <v/>
          </cell>
          <cell r="J241">
            <v>400</v>
          </cell>
        </row>
        <row r="242">
          <cell r="B242" t="str">
            <v xml:space="preserve"> Dan Carcillo </v>
          </cell>
          <cell r="C242" t="str">
            <v xml:space="preserve">LOS </v>
          </cell>
          <cell r="D242">
            <v>1364</v>
          </cell>
          <cell r="E242" t="str">
            <v>AgentL</v>
          </cell>
          <cell r="F242">
            <v>700</v>
          </cell>
          <cell r="G242" t="str">
            <v/>
          </cell>
          <cell r="H242" t="str">
            <v/>
          </cell>
          <cell r="J242">
            <v>700</v>
          </cell>
        </row>
        <row r="243">
          <cell r="B243" t="str">
            <v xml:space="preserve"> Dan Ellis </v>
          </cell>
          <cell r="C243" t="str">
            <v xml:space="preserve">DAL </v>
          </cell>
          <cell r="D243">
            <v>1848</v>
          </cell>
          <cell r="E243" t="str">
            <v>AgentL</v>
          </cell>
          <cell r="F243">
            <v>700</v>
          </cell>
          <cell r="G243" t="str">
            <v/>
          </cell>
          <cell r="H243" t="str">
            <v/>
          </cell>
          <cell r="J243">
            <v>700</v>
          </cell>
        </row>
        <row r="244">
          <cell r="B244" t="str">
            <v xml:space="preserve"> Dan Girardi </v>
          </cell>
          <cell r="C244" t="str">
            <v xml:space="preserve">NYR </v>
          </cell>
          <cell r="D244">
            <v>1637</v>
          </cell>
          <cell r="E244" t="str">
            <v>AgentL</v>
          </cell>
          <cell r="F244">
            <v>700</v>
          </cell>
          <cell r="G244" t="str">
            <v/>
          </cell>
          <cell r="H244" t="str">
            <v/>
          </cell>
          <cell r="J244">
            <v>700</v>
          </cell>
        </row>
        <row r="245">
          <cell r="B245" t="str">
            <v xml:space="preserve"> Dan Hamhuis </v>
          </cell>
          <cell r="C245" t="str">
            <v xml:space="preserve">VAN </v>
          </cell>
          <cell r="D245">
            <v>1584</v>
          </cell>
          <cell r="E245" t="str">
            <v>AgentL</v>
          </cell>
          <cell r="F245">
            <v>700</v>
          </cell>
          <cell r="G245" t="str">
            <v/>
          </cell>
          <cell r="H245" t="str">
            <v/>
          </cell>
          <cell r="J245">
            <v>700</v>
          </cell>
        </row>
        <row r="246">
          <cell r="B246" t="str">
            <v xml:space="preserve"> Dana Tyrell </v>
          </cell>
          <cell r="D246">
            <v>1499</v>
          </cell>
          <cell r="E246" t="str">
            <v>AgentL</v>
          </cell>
          <cell r="F246">
            <v>700</v>
          </cell>
          <cell r="G246" t="str">
            <v/>
          </cell>
          <cell r="H246" t="str">
            <v/>
          </cell>
          <cell r="J246">
            <v>700</v>
          </cell>
        </row>
        <row r="247">
          <cell r="B247" t="str">
            <v xml:space="preserve"> Daniel Alfredsson </v>
          </cell>
          <cell r="C247" t="str">
            <v xml:space="preserve">DET </v>
          </cell>
          <cell r="D247">
            <v>1070</v>
          </cell>
          <cell r="E247" t="str">
            <v>AgentL</v>
          </cell>
          <cell r="F247">
            <v>700</v>
          </cell>
          <cell r="G247" t="str">
            <v/>
          </cell>
          <cell r="H247" t="str">
            <v/>
          </cell>
          <cell r="J247">
            <v>700</v>
          </cell>
        </row>
        <row r="248">
          <cell r="B248" t="str">
            <v xml:space="preserve"> Daniel Briere </v>
          </cell>
          <cell r="C248" t="str">
            <v xml:space="preserve">MON </v>
          </cell>
          <cell r="D248">
            <v>1214</v>
          </cell>
          <cell r="E248" t="str">
            <v>AgentL</v>
          </cell>
          <cell r="F248">
            <v>700</v>
          </cell>
          <cell r="G248" t="str">
            <v/>
          </cell>
          <cell r="H248" t="str">
            <v/>
          </cell>
          <cell r="J248">
            <v>700</v>
          </cell>
        </row>
        <row r="249">
          <cell r="B249" t="str">
            <v xml:space="preserve"> Daniel Cleary </v>
          </cell>
          <cell r="C249" t="str">
            <v xml:space="preserve">DET </v>
          </cell>
          <cell r="D249">
            <v>1338</v>
          </cell>
          <cell r="E249" t="str">
            <v>AgentL</v>
          </cell>
          <cell r="F249">
            <v>700</v>
          </cell>
          <cell r="G249" t="str">
            <v/>
          </cell>
          <cell r="H249" t="str">
            <v/>
          </cell>
          <cell r="J249">
            <v>700</v>
          </cell>
        </row>
        <row r="250">
          <cell r="B250" t="str">
            <v xml:space="preserve"> Daniel Paille </v>
          </cell>
          <cell r="C250" t="str">
            <v xml:space="preserve">BOS </v>
          </cell>
          <cell r="D250">
            <v>1258</v>
          </cell>
          <cell r="E250" t="str">
            <v>AgentL</v>
          </cell>
          <cell r="F250">
            <v>700</v>
          </cell>
          <cell r="G250" t="str">
            <v/>
          </cell>
          <cell r="H250" t="str">
            <v/>
          </cell>
          <cell r="J250">
            <v>700</v>
          </cell>
        </row>
        <row r="251">
          <cell r="B251" t="str">
            <v xml:space="preserve"> Daniel Sedin </v>
          </cell>
          <cell r="C251" t="str">
            <v xml:space="preserve">VAN </v>
          </cell>
          <cell r="D251">
            <v>1028</v>
          </cell>
          <cell r="E251" t="str">
            <v>SimonT</v>
          </cell>
          <cell r="F251" t="e">
            <v>#N/A</v>
          </cell>
          <cell r="G251" t="str">
            <v/>
          </cell>
          <cell r="H251" t="str">
            <v/>
          </cell>
          <cell r="J251" t="e">
            <v>#N/A</v>
          </cell>
        </row>
        <row r="252">
          <cell r="B252" t="str">
            <v xml:space="preserve"> Daniel Winnik </v>
          </cell>
          <cell r="C252" t="str">
            <v xml:space="preserve">ANA </v>
          </cell>
          <cell r="D252">
            <v>1213</v>
          </cell>
          <cell r="E252" t="str">
            <v>AgentL</v>
          </cell>
          <cell r="F252">
            <v>700</v>
          </cell>
          <cell r="G252" t="str">
            <v/>
          </cell>
          <cell r="H252" t="str">
            <v/>
          </cell>
          <cell r="J252">
            <v>700</v>
          </cell>
        </row>
        <row r="253">
          <cell r="B253" t="str">
            <v xml:space="preserve"> Danny DeKeyser </v>
          </cell>
          <cell r="C253" t="str">
            <v xml:space="preserve">DET </v>
          </cell>
          <cell r="D253">
            <v>1564</v>
          </cell>
          <cell r="E253" t="str">
            <v>AgentL</v>
          </cell>
          <cell r="F253">
            <v>700</v>
          </cell>
          <cell r="G253">
            <v>450</v>
          </cell>
          <cell r="H253" t="str">
            <v/>
          </cell>
          <cell r="J253">
            <v>450</v>
          </cell>
        </row>
        <row r="254">
          <cell r="B254" t="str">
            <v xml:space="preserve"> Dany Heatley </v>
          </cell>
          <cell r="C254" t="str">
            <v xml:space="preserve">MIN </v>
          </cell>
          <cell r="D254">
            <v>1212</v>
          </cell>
          <cell r="E254" t="str">
            <v>AgentL</v>
          </cell>
          <cell r="F254">
            <v>700</v>
          </cell>
          <cell r="G254">
            <v>650</v>
          </cell>
          <cell r="H254" t="str">
            <v/>
          </cell>
          <cell r="J254">
            <v>650</v>
          </cell>
        </row>
        <row r="255">
          <cell r="B255" t="str">
            <v xml:space="preserve"> Darcy Kuemper </v>
          </cell>
          <cell r="C255" t="str">
            <v xml:space="preserve">MIN </v>
          </cell>
          <cell r="D255">
            <v>1859</v>
          </cell>
          <cell r="E255" t="str">
            <v>AgentL</v>
          </cell>
          <cell r="F255">
            <v>700</v>
          </cell>
          <cell r="G255">
            <v>350</v>
          </cell>
          <cell r="H255" t="str">
            <v/>
          </cell>
          <cell r="J255">
            <v>350</v>
          </cell>
        </row>
        <row r="256">
          <cell r="B256" t="str">
            <v xml:space="preserve"> Darnell Nurse </v>
          </cell>
          <cell r="D256">
            <v>1784</v>
          </cell>
          <cell r="E256" t="str">
            <v>AgentL</v>
          </cell>
          <cell r="F256">
            <v>700</v>
          </cell>
          <cell r="G256" t="str">
            <v/>
          </cell>
          <cell r="H256" t="str">
            <v/>
          </cell>
          <cell r="J256">
            <v>700</v>
          </cell>
        </row>
        <row r="257">
          <cell r="B257" t="str">
            <v xml:space="preserve"> Darren Archibald </v>
          </cell>
          <cell r="C257" t="str">
            <v xml:space="preserve">VAN </v>
          </cell>
          <cell r="D257">
            <v>1361</v>
          </cell>
          <cell r="E257" t="str">
            <v>AgentL</v>
          </cell>
          <cell r="F257">
            <v>700</v>
          </cell>
          <cell r="G257" t="str">
            <v/>
          </cell>
          <cell r="H257" t="str">
            <v/>
          </cell>
          <cell r="J257">
            <v>700</v>
          </cell>
        </row>
        <row r="258">
          <cell r="B258" t="str">
            <v xml:space="preserve"> Darren Helm </v>
          </cell>
          <cell r="C258" t="str">
            <v xml:space="preserve">DET </v>
          </cell>
          <cell r="D258">
            <v>1218</v>
          </cell>
          <cell r="E258" t="str">
            <v>AgentL</v>
          </cell>
          <cell r="F258">
            <v>700</v>
          </cell>
          <cell r="G258" t="str">
            <v/>
          </cell>
          <cell r="H258" t="str">
            <v/>
          </cell>
          <cell r="J258">
            <v>700</v>
          </cell>
        </row>
        <row r="259">
          <cell r="B259" t="str">
            <v xml:space="preserve"> Darroll Powe </v>
          </cell>
          <cell r="C259" t="str">
            <v xml:space="preserve">NYR </v>
          </cell>
          <cell r="D259">
            <v>1480</v>
          </cell>
          <cell r="E259" t="str">
            <v>AgentL</v>
          </cell>
          <cell r="F259">
            <v>700</v>
          </cell>
          <cell r="G259" t="str">
            <v/>
          </cell>
          <cell r="H259" t="str">
            <v/>
          </cell>
          <cell r="J259">
            <v>700</v>
          </cell>
        </row>
        <row r="260">
          <cell r="B260" t="str">
            <v xml:space="preserve"> Dave Bolland </v>
          </cell>
          <cell r="C260" t="str">
            <v xml:space="preserve">TOR </v>
          </cell>
          <cell r="D260">
            <v>1163</v>
          </cell>
          <cell r="E260" t="str">
            <v>AgentL</v>
          </cell>
          <cell r="F260">
            <v>700</v>
          </cell>
          <cell r="G260" t="str">
            <v/>
          </cell>
          <cell r="H260" t="str">
            <v/>
          </cell>
          <cell r="J260">
            <v>700</v>
          </cell>
        </row>
        <row r="261">
          <cell r="B261" t="str">
            <v xml:space="preserve"> Dave Steckel </v>
          </cell>
          <cell r="D261">
            <v>1494</v>
          </cell>
          <cell r="E261" t="str">
            <v>AgentL</v>
          </cell>
          <cell r="F261">
            <v>700</v>
          </cell>
          <cell r="G261" t="str">
            <v/>
          </cell>
          <cell r="H261" t="str">
            <v/>
          </cell>
          <cell r="J261">
            <v>700</v>
          </cell>
        </row>
        <row r="262">
          <cell r="B262" t="str">
            <v xml:space="preserve"> David Backes </v>
          </cell>
          <cell r="C262" t="str">
            <v xml:space="preserve">STL </v>
          </cell>
          <cell r="D262">
            <v>1020</v>
          </cell>
          <cell r="E262" t="str">
            <v>EvansH</v>
          </cell>
          <cell r="F262">
            <v>100</v>
          </cell>
          <cell r="G262" t="str">
            <v/>
          </cell>
          <cell r="H262" t="str">
            <v/>
          </cell>
          <cell r="J262">
            <v>100</v>
          </cell>
        </row>
        <row r="263">
          <cell r="B263" t="str">
            <v xml:space="preserve"> David Booth </v>
          </cell>
          <cell r="C263" t="str">
            <v xml:space="preserve">VAN </v>
          </cell>
          <cell r="D263">
            <v>1331</v>
          </cell>
          <cell r="E263" t="str">
            <v>AgentL</v>
          </cell>
          <cell r="F263">
            <v>700</v>
          </cell>
          <cell r="G263" t="str">
            <v/>
          </cell>
          <cell r="H263" t="str">
            <v/>
          </cell>
          <cell r="J263">
            <v>700</v>
          </cell>
        </row>
        <row r="264">
          <cell r="B264" t="str">
            <v xml:space="preserve"> David Broll </v>
          </cell>
          <cell r="C264" t="str">
            <v xml:space="preserve">TOR </v>
          </cell>
          <cell r="D264">
            <v>1396</v>
          </cell>
          <cell r="E264" t="str">
            <v>AgentL</v>
          </cell>
          <cell r="F264">
            <v>700</v>
          </cell>
          <cell r="G264" t="str">
            <v/>
          </cell>
          <cell r="H264" t="str">
            <v/>
          </cell>
          <cell r="J264">
            <v>700</v>
          </cell>
        </row>
        <row r="265">
          <cell r="B265" t="str">
            <v xml:space="preserve"> David Clarkson </v>
          </cell>
          <cell r="C265" t="str">
            <v xml:space="preserve">TOR </v>
          </cell>
          <cell r="D265">
            <v>1277</v>
          </cell>
          <cell r="E265" t="str">
            <v>AgentL</v>
          </cell>
          <cell r="F265">
            <v>700</v>
          </cell>
          <cell r="G265" t="str">
            <v/>
          </cell>
          <cell r="H265" t="str">
            <v/>
          </cell>
          <cell r="J265">
            <v>700</v>
          </cell>
        </row>
        <row r="266">
          <cell r="B266" t="str">
            <v xml:space="preserve"> David Desharnais </v>
          </cell>
          <cell r="C266" t="str">
            <v xml:space="preserve">MON </v>
          </cell>
          <cell r="D266">
            <v>1286</v>
          </cell>
          <cell r="E266" t="str">
            <v>Frank2</v>
          </cell>
          <cell r="F266">
            <v>150</v>
          </cell>
          <cell r="G266" t="str">
            <v/>
          </cell>
          <cell r="H266" t="str">
            <v/>
          </cell>
          <cell r="J266">
            <v>150</v>
          </cell>
        </row>
        <row r="267">
          <cell r="B267" t="str">
            <v xml:space="preserve"> David Jones </v>
          </cell>
          <cell r="C267" t="str">
            <v xml:space="preserve">CGY </v>
          </cell>
          <cell r="D267">
            <v>1166</v>
          </cell>
          <cell r="E267" t="str">
            <v>AgentL</v>
          </cell>
          <cell r="F267">
            <v>700</v>
          </cell>
          <cell r="G267" t="str">
            <v/>
          </cell>
          <cell r="H267" t="str">
            <v/>
          </cell>
          <cell r="J267">
            <v>700</v>
          </cell>
        </row>
        <row r="268">
          <cell r="B268" t="str">
            <v xml:space="preserve"> David Krejci </v>
          </cell>
          <cell r="C268" t="str">
            <v xml:space="preserve">BOS </v>
          </cell>
          <cell r="D268">
            <v>1057</v>
          </cell>
          <cell r="E268" t="str">
            <v>Nicola</v>
          </cell>
          <cell r="F268">
            <v>550</v>
          </cell>
          <cell r="G268" t="str">
            <v/>
          </cell>
          <cell r="H268" t="str">
            <v/>
          </cell>
          <cell r="J268">
            <v>550</v>
          </cell>
        </row>
        <row r="269">
          <cell r="B269" t="str">
            <v xml:space="preserve"> David Legwand </v>
          </cell>
          <cell r="C269" t="str">
            <v xml:space="preserve">NAS </v>
          </cell>
          <cell r="D269">
            <v>1051</v>
          </cell>
          <cell r="E269" t="str">
            <v>AgentL</v>
          </cell>
          <cell r="F269">
            <v>700</v>
          </cell>
          <cell r="G269">
            <v>250</v>
          </cell>
          <cell r="H269" t="str">
            <v/>
          </cell>
          <cell r="J269">
            <v>250</v>
          </cell>
        </row>
        <row r="270">
          <cell r="B270" t="str">
            <v xml:space="preserve"> David Moss </v>
          </cell>
          <cell r="C270" t="str">
            <v xml:space="preserve">PHO </v>
          </cell>
          <cell r="D270">
            <v>1199</v>
          </cell>
          <cell r="E270" t="str">
            <v>AgentL</v>
          </cell>
          <cell r="F270">
            <v>700</v>
          </cell>
          <cell r="G270" t="str">
            <v/>
          </cell>
          <cell r="H270" t="str">
            <v/>
          </cell>
          <cell r="J270">
            <v>700</v>
          </cell>
        </row>
        <row r="271">
          <cell r="B271" t="str">
            <v xml:space="preserve"> David Pastrnak </v>
          </cell>
          <cell r="C271" t="str">
            <v xml:space="preserve">BOS </v>
          </cell>
          <cell r="E271" t="str">
            <v>AgentL</v>
          </cell>
          <cell r="F271">
            <v>700</v>
          </cell>
          <cell r="H271" t="str">
            <v/>
          </cell>
          <cell r="J271">
            <v>700</v>
          </cell>
        </row>
        <row r="272">
          <cell r="B272" t="str">
            <v xml:space="preserve"> David Perron </v>
          </cell>
          <cell r="C272" t="str">
            <v xml:space="preserve">EDM </v>
          </cell>
          <cell r="D272">
            <v>1044</v>
          </cell>
          <cell r="E272" t="str">
            <v>Bastie</v>
          </cell>
          <cell r="F272">
            <v>350</v>
          </cell>
          <cell r="G272" t="str">
            <v/>
          </cell>
          <cell r="H272" t="str">
            <v/>
          </cell>
          <cell r="J272">
            <v>350</v>
          </cell>
        </row>
        <row r="273">
          <cell r="B273" t="str">
            <v xml:space="preserve"> David Rundblad </v>
          </cell>
          <cell r="C273" t="str">
            <v xml:space="preserve">PHO </v>
          </cell>
          <cell r="D273">
            <v>1729</v>
          </cell>
          <cell r="E273" t="str">
            <v>AgentL</v>
          </cell>
          <cell r="F273">
            <v>700</v>
          </cell>
          <cell r="G273" t="str">
            <v/>
          </cell>
          <cell r="H273" t="str">
            <v/>
          </cell>
          <cell r="J273">
            <v>700</v>
          </cell>
        </row>
        <row r="274">
          <cell r="B274" t="str">
            <v xml:space="preserve"> David Savard </v>
          </cell>
          <cell r="C274" t="str">
            <v xml:space="preserve">COB </v>
          </cell>
          <cell r="D274">
            <v>1588</v>
          </cell>
          <cell r="E274" t="str">
            <v>AgentL</v>
          </cell>
          <cell r="F274">
            <v>700</v>
          </cell>
          <cell r="G274" t="str">
            <v/>
          </cell>
          <cell r="H274" t="str">
            <v/>
          </cell>
          <cell r="J274">
            <v>700</v>
          </cell>
        </row>
        <row r="275">
          <cell r="B275" t="str">
            <v xml:space="preserve"> David Schlemko </v>
          </cell>
          <cell r="C275" t="str">
            <v xml:space="preserve">PHO </v>
          </cell>
          <cell r="D275">
            <v>1657</v>
          </cell>
          <cell r="E275" t="str">
            <v>AgentL</v>
          </cell>
          <cell r="F275">
            <v>700</v>
          </cell>
          <cell r="G275" t="str">
            <v/>
          </cell>
          <cell r="H275" t="str">
            <v/>
          </cell>
          <cell r="J275">
            <v>700</v>
          </cell>
        </row>
        <row r="276">
          <cell r="B276" t="str">
            <v xml:space="preserve"> David van der Gulik </v>
          </cell>
          <cell r="D276">
            <v>1948</v>
          </cell>
          <cell r="E276" t="str">
            <v>AgentL</v>
          </cell>
          <cell r="F276">
            <v>700</v>
          </cell>
          <cell r="G276" t="str">
            <v/>
          </cell>
          <cell r="H276" t="str">
            <v/>
          </cell>
          <cell r="J276">
            <v>700</v>
          </cell>
        </row>
        <row r="277">
          <cell r="B277" t="str">
            <v xml:space="preserve"> David Warsofsky </v>
          </cell>
          <cell r="D277">
            <v>1910</v>
          </cell>
          <cell r="E277" t="str">
            <v>AgentL</v>
          </cell>
          <cell r="F277">
            <v>700</v>
          </cell>
          <cell r="G277" t="str">
            <v/>
          </cell>
          <cell r="H277" t="str">
            <v/>
          </cell>
          <cell r="J277">
            <v>700</v>
          </cell>
        </row>
        <row r="278">
          <cell r="B278" t="str">
            <v xml:space="preserve"> Denis Grebeshkov </v>
          </cell>
          <cell r="C278" t="str">
            <v xml:space="preserve">EDM </v>
          </cell>
          <cell r="D278">
            <v>1741</v>
          </cell>
          <cell r="E278" t="str">
            <v>AgentL</v>
          </cell>
          <cell r="F278">
            <v>700</v>
          </cell>
          <cell r="G278" t="str">
            <v/>
          </cell>
          <cell r="H278" t="str">
            <v/>
          </cell>
          <cell r="J278">
            <v>700</v>
          </cell>
        </row>
        <row r="279">
          <cell r="B279" t="str">
            <v xml:space="preserve"> Dennis Everberg </v>
          </cell>
          <cell r="D279">
            <v>1888</v>
          </cell>
          <cell r="E279" t="str">
            <v>AgentL</v>
          </cell>
          <cell r="F279">
            <v>700</v>
          </cell>
          <cell r="G279" t="str">
            <v/>
          </cell>
          <cell r="H279" t="str">
            <v/>
          </cell>
          <cell r="J279">
            <v>700</v>
          </cell>
        </row>
        <row r="280">
          <cell r="B280" t="str">
            <v xml:space="preserve"> Dennis Seidenberg </v>
          </cell>
          <cell r="C280" t="str">
            <v xml:space="preserve">BOS </v>
          </cell>
          <cell r="D280">
            <v>1599</v>
          </cell>
          <cell r="E280" t="str">
            <v>AgentL</v>
          </cell>
          <cell r="F280">
            <v>700</v>
          </cell>
          <cell r="G280" t="str">
            <v/>
          </cell>
          <cell r="H280" t="str">
            <v/>
          </cell>
          <cell r="J280">
            <v>700</v>
          </cell>
        </row>
        <row r="281">
          <cell r="B281" t="str">
            <v xml:space="preserve"> Dennis Wideman </v>
          </cell>
          <cell r="C281" t="str">
            <v xml:space="preserve">CGY </v>
          </cell>
          <cell r="D281">
            <v>1536</v>
          </cell>
          <cell r="E281" t="str">
            <v>AgentL</v>
          </cell>
          <cell r="F281">
            <v>700</v>
          </cell>
          <cell r="G281">
            <v>300</v>
          </cell>
          <cell r="H281" t="str">
            <v/>
          </cell>
          <cell r="J281">
            <v>300</v>
          </cell>
        </row>
        <row r="282">
          <cell r="B282" t="str">
            <v xml:space="preserve"> Derek Dorsett </v>
          </cell>
          <cell r="C282" t="str">
            <v xml:space="preserve">NYR </v>
          </cell>
          <cell r="D282">
            <v>1335</v>
          </cell>
          <cell r="E282" t="str">
            <v>AgentL</v>
          </cell>
          <cell r="F282">
            <v>700</v>
          </cell>
          <cell r="G282" t="str">
            <v/>
          </cell>
          <cell r="H282" t="str">
            <v/>
          </cell>
          <cell r="J282">
            <v>700</v>
          </cell>
        </row>
        <row r="283">
          <cell r="B283" t="str">
            <v xml:space="preserve"> Derek Grant </v>
          </cell>
          <cell r="C283" t="str">
            <v xml:space="preserve">OTT </v>
          </cell>
          <cell r="D283">
            <v>1363</v>
          </cell>
          <cell r="E283" t="str">
            <v>AgentL</v>
          </cell>
          <cell r="F283">
            <v>700</v>
          </cell>
          <cell r="G283" t="str">
            <v/>
          </cell>
          <cell r="H283" t="str">
            <v/>
          </cell>
          <cell r="J283">
            <v>700</v>
          </cell>
        </row>
        <row r="284">
          <cell r="B284" t="str">
            <v xml:space="preserve"> Derek MacKenzie </v>
          </cell>
          <cell r="C284" t="str">
            <v xml:space="preserve">COB </v>
          </cell>
          <cell r="D284">
            <v>1324</v>
          </cell>
          <cell r="E284" t="str">
            <v>AgentL</v>
          </cell>
          <cell r="F284">
            <v>700</v>
          </cell>
          <cell r="G284" t="str">
            <v/>
          </cell>
          <cell r="H284" t="str">
            <v/>
          </cell>
          <cell r="J284">
            <v>700</v>
          </cell>
        </row>
        <row r="285">
          <cell r="B285" t="str">
            <v xml:space="preserve"> Derek Morris </v>
          </cell>
          <cell r="C285" t="str">
            <v xml:space="preserve">PHO </v>
          </cell>
          <cell r="D285">
            <v>1546</v>
          </cell>
          <cell r="E285" t="str">
            <v>AgentL</v>
          </cell>
          <cell r="F285">
            <v>700</v>
          </cell>
          <cell r="G285" t="str">
            <v/>
          </cell>
          <cell r="H285" t="str">
            <v/>
          </cell>
          <cell r="J285">
            <v>700</v>
          </cell>
        </row>
        <row r="286">
          <cell r="B286" t="str">
            <v xml:space="preserve"> Derek Roy </v>
          </cell>
          <cell r="C286" t="str">
            <v xml:space="preserve">STL </v>
          </cell>
          <cell r="D286">
            <v>1091</v>
          </cell>
          <cell r="E286" t="str">
            <v>AgentL</v>
          </cell>
          <cell r="F286">
            <v>700</v>
          </cell>
          <cell r="G286" t="str">
            <v/>
          </cell>
          <cell r="H286" t="str">
            <v/>
          </cell>
          <cell r="J286">
            <v>700</v>
          </cell>
        </row>
        <row r="287">
          <cell r="B287" t="str">
            <v xml:space="preserve"> Derek Smith </v>
          </cell>
          <cell r="C287" t="str">
            <v xml:space="preserve">CGY </v>
          </cell>
          <cell r="D287">
            <v>1714</v>
          </cell>
          <cell r="E287" t="str">
            <v>AgentL</v>
          </cell>
          <cell r="F287">
            <v>700</v>
          </cell>
          <cell r="G287" t="str">
            <v/>
          </cell>
          <cell r="H287" t="str">
            <v/>
          </cell>
          <cell r="J287">
            <v>700</v>
          </cell>
        </row>
        <row r="288">
          <cell r="B288" t="str">
            <v xml:space="preserve"> Derek Stepan </v>
          </cell>
          <cell r="C288" t="str">
            <v xml:space="preserve">NYR </v>
          </cell>
          <cell r="D288">
            <v>1066</v>
          </cell>
          <cell r="E288" t="str">
            <v>Frank2</v>
          </cell>
          <cell r="F288">
            <v>150</v>
          </cell>
          <cell r="G288" t="str">
            <v/>
          </cell>
          <cell r="H288" t="str">
            <v/>
          </cell>
          <cell r="J288">
            <v>150</v>
          </cell>
        </row>
        <row r="289">
          <cell r="B289" t="str">
            <v xml:space="preserve"> Derick Brassard </v>
          </cell>
          <cell r="C289" t="str">
            <v xml:space="preserve">NYR </v>
          </cell>
          <cell r="D289">
            <v>1172</v>
          </cell>
          <cell r="E289" t="str">
            <v>AgentL</v>
          </cell>
          <cell r="F289">
            <v>700</v>
          </cell>
          <cell r="G289">
            <v>500</v>
          </cell>
          <cell r="H289" t="str">
            <v/>
          </cell>
          <cell r="J289">
            <v>500</v>
          </cell>
        </row>
        <row r="290">
          <cell r="B290" t="str">
            <v xml:space="preserve"> Deryk Engelland </v>
          </cell>
          <cell r="C290" t="str">
            <v xml:space="preserve">PIT </v>
          </cell>
          <cell r="D290">
            <v>1696</v>
          </cell>
          <cell r="E290" t="str">
            <v>AgentL</v>
          </cell>
          <cell r="F290">
            <v>700</v>
          </cell>
          <cell r="G290" t="str">
            <v/>
          </cell>
          <cell r="H290" t="str">
            <v/>
          </cell>
          <cell r="J290">
            <v>700</v>
          </cell>
        </row>
        <row r="291">
          <cell r="B291" t="str">
            <v xml:space="preserve"> Devan Dubnyk </v>
          </cell>
          <cell r="C291" t="str">
            <v xml:space="preserve">EDM </v>
          </cell>
          <cell r="D291">
            <v>1812</v>
          </cell>
          <cell r="E291" t="str">
            <v>AgentL</v>
          </cell>
          <cell r="F291">
            <v>700</v>
          </cell>
          <cell r="G291" t="str">
            <v/>
          </cell>
          <cell r="H291" t="str">
            <v/>
          </cell>
          <cell r="J291">
            <v>700</v>
          </cell>
        </row>
        <row r="292">
          <cell r="B292" t="str">
            <v xml:space="preserve"> Devante Smith-Pelly </v>
          </cell>
          <cell r="C292" t="str">
            <v xml:space="preserve">ANA </v>
          </cell>
          <cell r="D292">
            <v>1207</v>
          </cell>
          <cell r="E292" t="str">
            <v>AgentL</v>
          </cell>
          <cell r="F292">
            <v>700</v>
          </cell>
          <cell r="G292" t="str">
            <v/>
          </cell>
          <cell r="H292" t="str">
            <v/>
          </cell>
          <cell r="J292">
            <v>700</v>
          </cell>
        </row>
        <row r="293">
          <cell r="B293" t="str">
            <v xml:space="preserve"> Devin Setoguchi </v>
          </cell>
          <cell r="C293" t="str">
            <v xml:space="preserve">WPG </v>
          </cell>
          <cell r="D293">
            <v>1142</v>
          </cell>
          <cell r="E293" t="str">
            <v>AgentL</v>
          </cell>
          <cell r="F293">
            <v>700</v>
          </cell>
          <cell r="G293" t="str">
            <v/>
          </cell>
          <cell r="H293" t="str">
            <v/>
          </cell>
          <cell r="J293">
            <v>700</v>
          </cell>
        </row>
        <row r="294">
          <cell r="B294" t="str">
            <v xml:space="preserve"> Dion Phaneuf </v>
          </cell>
          <cell r="C294" t="str">
            <v xml:space="preserve">TOR </v>
          </cell>
          <cell r="D294">
            <v>1559</v>
          </cell>
          <cell r="E294" t="str">
            <v>AgentL</v>
          </cell>
          <cell r="F294">
            <v>700</v>
          </cell>
          <cell r="G294">
            <v>500</v>
          </cell>
          <cell r="H294">
            <v>450</v>
          </cell>
          <cell r="J294">
            <v>450</v>
          </cell>
        </row>
        <row r="295">
          <cell r="B295" t="str">
            <v xml:space="preserve"> Dmitrij Jaskin </v>
          </cell>
          <cell r="D295">
            <v>1911</v>
          </cell>
          <cell r="E295" t="str">
            <v>AgentL</v>
          </cell>
          <cell r="F295">
            <v>700</v>
          </cell>
          <cell r="G295" t="str">
            <v/>
          </cell>
          <cell r="H295" t="str">
            <v/>
          </cell>
          <cell r="J295">
            <v>700</v>
          </cell>
        </row>
        <row r="296">
          <cell r="B296" t="str">
            <v xml:space="preserve"> Dmitry Korobov </v>
          </cell>
          <cell r="C296" t="str">
            <v xml:space="preserve">TAM </v>
          </cell>
          <cell r="D296">
            <v>1739</v>
          </cell>
          <cell r="E296" t="str">
            <v>AgentL</v>
          </cell>
          <cell r="F296">
            <v>700</v>
          </cell>
          <cell r="G296" t="str">
            <v/>
          </cell>
          <cell r="H296" t="str">
            <v/>
          </cell>
          <cell r="J296">
            <v>700</v>
          </cell>
        </row>
        <row r="297">
          <cell r="B297" t="str">
            <v xml:space="preserve"> Dmitry Kulikov </v>
          </cell>
          <cell r="C297" t="str">
            <v xml:space="preserve">FLA </v>
          </cell>
          <cell r="D297">
            <v>1672</v>
          </cell>
          <cell r="E297" t="str">
            <v>AgentL</v>
          </cell>
          <cell r="F297">
            <v>700</v>
          </cell>
          <cell r="G297" t="str">
            <v/>
          </cell>
          <cell r="H297" t="str">
            <v/>
          </cell>
          <cell r="J297">
            <v>700</v>
          </cell>
        </row>
        <row r="298">
          <cell r="B298" t="str">
            <v xml:space="preserve"> Dmitry Orlov </v>
          </cell>
          <cell r="C298" t="str">
            <v xml:space="preserve">WAS </v>
          </cell>
          <cell r="D298">
            <v>1768</v>
          </cell>
          <cell r="E298" t="str">
            <v>AgentL</v>
          </cell>
          <cell r="F298">
            <v>700</v>
          </cell>
          <cell r="G298" t="str">
            <v/>
          </cell>
          <cell r="H298" t="str">
            <v/>
          </cell>
          <cell r="J298">
            <v>700</v>
          </cell>
        </row>
        <row r="299">
          <cell r="B299" t="str">
            <v xml:space="preserve"> Dominic Moore </v>
          </cell>
          <cell r="C299" t="str">
            <v xml:space="preserve">NYR </v>
          </cell>
          <cell r="D299">
            <v>1373</v>
          </cell>
          <cell r="E299" t="str">
            <v>AgentL</v>
          </cell>
          <cell r="F299">
            <v>700</v>
          </cell>
          <cell r="G299" t="str">
            <v/>
          </cell>
          <cell r="H299" t="str">
            <v/>
          </cell>
          <cell r="J299">
            <v>700</v>
          </cell>
        </row>
        <row r="300">
          <cell r="B300" t="str">
            <v xml:space="preserve"> Dougie Hamilton </v>
          </cell>
          <cell r="C300" t="str">
            <v xml:space="preserve">BOS </v>
          </cell>
          <cell r="D300">
            <v>1592</v>
          </cell>
          <cell r="E300" t="str">
            <v>JoelCa</v>
          </cell>
          <cell r="F300">
            <v>300</v>
          </cell>
          <cell r="G300" t="str">
            <v/>
          </cell>
          <cell r="H300" t="str">
            <v/>
          </cell>
          <cell r="J300">
            <v>300</v>
          </cell>
        </row>
        <row r="301">
          <cell r="B301" t="str">
            <v xml:space="preserve"> Douglas Murray </v>
          </cell>
          <cell r="C301" t="str">
            <v xml:space="preserve">MON </v>
          </cell>
          <cell r="D301">
            <v>1742</v>
          </cell>
          <cell r="E301" t="str">
            <v>AgentL</v>
          </cell>
          <cell r="F301">
            <v>700</v>
          </cell>
          <cell r="G301" t="str">
            <v/>
          </cell>
          <cell r="H301" t="str">
            <v/>
          </cell>
          <cell r="J301">
            <v>700</v>
          </cell>
        </row>
        <row r="302">
          <cell r="B302" t="str">
            <v xml:space="preserve"> Drayson Bowman </v>
          </cell>
          <cell r="C302" t="str">
            <v xml:space="preserve">CAR </v>
          </cell>
          <cell r="D302">
            <v>1265</v>
          </cell>
          <cell r="E302" t="str">
            <v>AgentL</v>
          </cell>
          <cell r="F302">
            <v>700</v>
          </cell>
          <cell r="G302" t="str">
            <v/>
          </cell>
          <cell r="H302" t="str">
            <v/>
          </cell>
          <cell r="J302">
            <v>700</v>
          </cell>
        </row>
        <row r="303">
          <cell r="B303" t="str">
            <v xml:space="preserve"> Drew Doughty </v>
          </cell>
          <cell r="C303" t="str">
            <v xml:space="preserve">LOS </v>
          </cell>
          <cell r="D303">
            <v>1532</v>
          </cell>
          <cell r="E303" t="str">
            <v>Michae</v>
          </cell>
          <cell r="F303">
            <v>650</v>
          </cell>
          <cell r="G303" t="str">
            <v/>
          </cell>
          <cell r="H303" t="str">
            <v/>
          </cell>
          <cell r="J303">
            <v>650</v>
          </cell>
        </row>
        <row r="304">
          <cell r="B304" t="str">
            <v xml:space="preserve"> Drew Miller </v>
          </cell>
          <cell r="C304" t="str">
            <v xml:space="preserve">DET </v>
          </cell>
          <cell r="D304">
            <v>1351</v>
          </cell>
          <cell r="E304" t="str">
            <v>AgentL</v>
          </cell>
          <cell r="F304">
            <v>700</v>
          </cell>
          <cell r="G304" t="str">
            <v/>
          </cell>
          <cell r="H304" t="str">
            <v/>
          </cell>
          <cell r="J304">
            <v>700</v>
          </cell>
        </row>
        <row r="305">
          <cell r="B305" t="str">
            <v xml:space="preserve"> Drew Shore </v>
          </cell>
          <cell r="C305" t="str">
            <v xml:space="preserve">FLA </v>
          </cell>
          <cell r="D305">
            <v>1429</v>
          </cell>
          <cell r="E305" t="str">
            <v>AgentL</v>
          </cell>
          <cell r="F305">
            <v>700</v>
          </cell>
          <cell r="G305" t="str">
            <v/>
          </cell>
          <cell r="H305" t="str">
            <v/>
          </cell>
          <cell r="J305">
            <v>700</v>
          </cell>
        </row>
        <row r="306">
          <cell r="B306" t="str">
            <v xml:space="preserve"> Drew Stafford </v>
          </cell>
          <cell r="C306" t="str">
            <v xml:space="preserve">BUF </v>
          </cell>
          <cell r="D306">
            <v>1198</v>
          </cell>
          <cell r="E306" t="str">
            <v>AgentL</v>
          </cell>
          <cell r="F306">
            <v>700</v>
          </cell>
          <cell r="G306" t="str">
            <v/>
          </cell>
          <cell r="H306" t="str">
            <v/>
          </cell>
          <cell r="J306">
            <v>700</v>
          </cell>
        </row>
        <row r="307">
          <cell r="B307" t="str">
            <v xml:space="preserve"> Duncan Keith </v>
          </cell>
          <cell r="C307" t="str">
            <v xml:space="preserve">CHI </v>
          </cell>
          <cell r="D307">
            <v>1519</v>
          </cell>
          <cell r="E307" t="str">
            <v>Nicola</v>
          </cell>
          <cell r="F307">
            <v>550</v>
          </cell>
          <cell r="G307" t="str">
            <v/>
          </cell>
          <cell r="H307" t="str">
            <v/>
          </cell>
          <cell r="J307">
            <v>550</v>
          </cell>
        </row>
        <row r="308">
          <cell r="B308" t="str">
            <v xml:space="preserve"> Dustin Brown </v>
          </cell>
          <cell r="C308" t="str">
            <v xml:space="preserve">LOS </v>
          </cell>
          <cell r="D308">
            <v>1184</v>
          </cell>
          <cell r="E308" t="str">
            <v>AgentL</v>
          </cell>
          <cell r="F308">
            <v>700</v>
          </cell>
          <cell r="G308">
            <v>450</v>
          </cell>
          <cell r="H308" t="str">
            <v/>
          </cell>
          <cell r="J308">
            <v>450</v>
          </cell>
        </row>
        <row r="309">
          <cell r="B309" t="str">
            <v xml:space="preserve"> Dustin Byfuglien </v>
          </cell>
          <cell r="C309" t="str">
            <v xml:space="preserve">WPG </v>
          </cell>
          <cell r="D309">
            <v>1517</v>
          </cell>
          <cell r="E309" t="str">
            <v>Martin</v>
          </cell>
          <cell r="F309">
            <v>250</v>
          </cell>
          <cell r="G309" t="str">
            <v/>
          </cell>
          <cell r="H309" t="str">
            <v/>
          </cell>
          <cell r="J309">
            <v>250</v>
          </cell>
        </row>
        <row r="310">
          <cell r="B310" t="str">
            <v xml:space="preserve"> Dustin Jeffrey </v>
          </cell>
          <cell r="C310" t="str">
            <v xml:space="preserve">DAL </v>
          </cell>
          <cell r="D310">
            <v>1385</v>
          </cell>
          <cell r="E310" t="str">
            <v>AgentL</v>
          </cell>
          <cell r="F310">
            <v>700</v>
          </cell>
          <cell r="G310" t="str">
            <v/>
          </cell>
          <cell r="H310" t="str">
            <v/>
          </cell>
          <cell r="J310">
            <v>700</v>
          </cell>
        </row>
        <row r="311">
          <cell r="B311" t="str">
            <v xml:space="preserve"> Dustin Penner </v>
          </cell>
          <cell r="C311" t="str">
            <v xml:space="preserve">ANA </v>
          </cell>
          <cell r="D311">
            <v>1055</v>
          </cell>
          <cell r="E311" t="str">
            <v>AgentL</v>
          </cell>
          <cell r="F311">
            <v>700</v>
          </cell>
          <cell r="G311" t="str">
            <v/>
          </cell>
          <cell r="H311" t="str">
            <v/>
          </cell>
          <cell r="J311">
            <v>700</v>
          </cell>
        </row>
        <row r="312">
          <cell r="B312" t="str">
            <v xml:space="preserve"> Dwight King </v>
          </cell>
          <cell r="C312" t="str">
            <v xml:space="preserve">LOS </v>
          </cell>
          <cell r="D312">
            <v>1168</v>
          </cell>
          <cell r="E312" t="str">
            <v>AgentL</v>
          </cell>
          <cell r="F312">
            <v>700</v>
          </cell>
          <cell r="G312" t="str">
            <v/>
          </cell>
          <cell r="H312" t="str">
            <v/>
          </cell>
          <cell r="J312">
            <v>700</v>
          </cell>
        </row>
        <row r="313">
          <cell r="B313" t="str">
            <v xml:space="preserve"> Dylan McIlrath </v>
          </cell>
          <cell r="D313">
            <v>1946</v>
          </cell>
          <cell r="E313" t="str">
            <v>AgentL</v>
          </cell>
          <cell r="F313">
            <v>700</v>
          </cell>
          <cell r="G313" t="str">
            <v/>
          </cell>
          <cell r="H313" t="str">
            <v/>
          </cell>
          <cell r="J313">
            <v>700</v>
          </cell>
        </row>
        <row r="314">
          <cell r="B314" t="str">
            <v xml:space="preserve"> Dylan Olsen </v>
          </cell>
          <cell r="D314">
            <v>1776</v>
          </cell>
          <cell r="E314" t="str">
            <v>AgentL</v>
          </cell>
          <cell r="F314">
            <v>700</v>
          </cell>
          <cell r="G314" t="str">
            <v/>
          </cell>
          <cell r="H314" t="str">
            <v/>
          </cell>
          <cell r="J314">
            <v>700</v>
          </cell>
        </row>
        <row r="315">
          <cell r="B315" t="str">
            <v xml:space="preserve"> Eddie Lack </v>
          </cell>
          <cell r="C315" t="str">
            <v xml:space="preserve">VAN </v>
          </cell>
          <cell r="D315">
            <v>1837</v>
          </cell>
          <cell r="E315" t="str">
            <v>AgentL</v>
          </cell>
          <cell r="F315">
            <v>700</v>
          </cell>
          <cell r="G315" t="str">
            <v/>
          </cell>
          <cell r="H315" t="str">
            <v/>
          </cell>
          <cell r="J315">
            <v>700</v>
          </cell>
        </row>
        <row r="316">
          <cell r="B316" t="str">
            <v xml:space="preserve"> Elias Lindholm </v>
          </cell>
          <cell r="C316" t="str">
            <v xml:space="preserve">CAR </v>
          </cell>
          <cell r="D316">
            <v>1318</v>
          </cell>
          <cell r="E316" t="str">
            <v>AgentL</v>
          </cell>
          <cell r="F316">
            <v>700</v>
          </cell>
          <cell r="G316" t="str">
            <v/>
          </cell>
          <cell r="H316" t="str">
            <v/>
          </cell>
          <cell r="J316">
            <v>700</v>
          </cell>
        </row>
        <row r="317">
          <cell r="B317" t="str">
            <v xml:space="preserve"> Emerson Etem </v>
          </cell>
          <cell r="D317">
            <v>1882</v>
          </cell>
          <cell r="E317" t="str">
            <v>AgentL</v>
          </cell>
          <cell r="F317">
            <v>700</v>
          </cell>
          <cell r="G317" t="str">
            <v/>
          </cell>
          <cell r="H317" t="str">
            <v/>
          </cell>
          <cell r="J317">
            <v>700</v>
          </cell>
        </row>
        <row r="318">
          <cell r="B318" t="str">
            <v xml:space="preserve"> Eriah Hayes </v>
          </cell>
          <cell r="D318">
            <v>1933</v>
          </cell>
          <cell r="E318" t="str">
            <v>AgentL</v>
          </cell>
          <cell r="F318">
            <v>700</v>
          </cell>
          <cell r="G318" t="str">
            <v/>
          </cell>
          <cell r="H318" t="str">
            <v/>
          </cell>
          <cell r="J318">
            <v>700</v>
          </cell>
        </row>
        <row r="319">
          <cell r="B319" t="str">
            <v xml:space="preserve"> Eric Boulton </v>
          </cell>
          <cell r="C319" t="str">
            <v xml:space="preserve">NYI </v>
          </cell>
          <cell r="D319">
            <v>1342</v>
          </cell>
          <cell r="E319" t="str">
            <v>AgentL</v>
          </cell>
          <cell r="F319">
            <v>700</v>
          </cell>
          <cell r="G319" t="str">
            <v/>
          </cell>
          <cell r="H319" t="str">
            <v/>
          </cell>
          <cell r="J319">
            <v>700</v>
          </cell>
        </row>
        <row r="320">
          <cell r="B320" t="str">
            <v xml:space="preserve"> Eric Brewer </v>
          </cell>
          <cell r="C320" t="str">
            <v xml:space="preserve">TAM </v>
          </cell>
          <cell r="D320">
            <v>1644</v>
          </cell>
          <cell r="E320" t="str">
            <v>AgentL</v>
          </cell>
          <cell r="F320">
            <v>700</v>
          </cell>
          <cell r="G320" t="str">
            <v/>
          </cell>
          <cell r="H320" t="str">
            <v/>
          </cell>
          <cell r="J320">
            <v>700</v>
          </cell>
        </row>
        <row r="321">
          <cell r="B321" t="str">
            <v xml:space="preserve"> Eric Fehr </v>
          </cell>
          <cell r="C321" t="str">
            <v xml:space="preserve">WAS </v>
          </cell>
          <cell r="D321">
            <v>1241</v>
          </cell>
          <cell r="E321" t="str">
            <v>AgentL</v>
          </cell>
          <cell r="F321">
            <v>700</v>
          </cell>
          <cell r="G321" t="str">
            <v/>
          </cell>
          <cell r="H321" t="str">
            <v/>
          </cell>
          <cell r="J321">
            <v>700</v>
          </cell>
        </row>
        <row r="322">
          <cell r="B322" t="str">
            <v xml:space="preserve"> Eric Gelinas </v>
          </cell>
          <cell r="C322" t="str">
            <v xml:space="preserve">NJD </v>
          </cell>
          <cell r="D322">
            <v>1566</v>
          </cell>
          <cell r="E322" t="str">
            <v>AgentL</v>
          </cell>
          <cell r="F322">
            <v>700</v>
          </cell>
          <cell r="G322">
            <v>400</v>
          </cell>
          <cell r="H322" t="str">
            <v/>
          </cell>
          <cell r="J322">
            <v>400</v>
          </cell>
        </row>
        <row r="323">
          <cell r="B323" t="str">
            <v xml:space="preserve"> Eric Gryba </v>
          </cell>
          <cell r="C323" t="str">
            <v xml:space="preserve">OTT </v>
          </cell>
          <cell r="D323">
            <v>1669</v>
          </cell>
          <cell r="E323" t="str">
            <v>AgentL</v>
          </cell>
          <cell r="F323">
            <v>700</v>
          </cell>
          <cell r="G323" t="str">
            <v/>
          </cell>
          <cell r="H323" t="str">
            <v/>
          </cell>
          <cell r="J323">
            <v>700</v>
          </cell>
        </row>
        <row r="324">
          <cell r="B324" t="str">
            <v xml:space="preserve"> Eric Nystrom </v>
          </cell>
          <cell r="C324" t="str">
            <v xml:space="preserve">NAS </v>
          </cell>
          <cell r="D324">
            <v>1263</v>
          </cell>
          <cell r="E324" t="str">
            <v>AgentL</v>
          </cell>
          <cell r="F324">
            <v>700</v>
          </cell>
          <cell r="G324" t="str">
            <v/>
          </cell>
          <cell r="H324" t="str">
            <v/>
          </cell>
          <cell r="J324">
            <v>700</v>
          </cell>
        </row>
        <row r="325">
          <cell r="B325" t="str">
            <v xml:space="preserve"> Eric Staal </v>
          </cell>
          <cell r="C325" t="str">
            <v xml:space="preserve">CAR </v>
          </cell>
          <cell r="D325">
            <v>1060</v>
          </cell>
          <cell r="E325" t="str">
            <v>SimonT</v>
          </cell>
          <cell r="F325" t="e">
            <v>#N/A</v>
          </cell>
          <cell r="G325" t="str">
            <v/>
          </cell>
          <cell r="H325" t="str">
            <v/>
          </cell>
          <cell r="J325" t="e">
            <v>#N/A</v>
          </cell>
        </row>
        <row r="326">
          <cell r="B326" t="str">
            <v xml:space="preserve"> Eric Tangradi </v>
          </cell>
          <cell r="C326" t="str">
            <v xml:space="preserve">WPG </v>
          </cell>
          <cell r="D326">
            <v>1337</v>
          </cell>
          <cell r="E326" t="str">
            <v>AgentL</v>
          </cell>
          <cell r="F326">
            <v>700</v>
          </cell>
          <cell r="G326" t="str">
            <v/>
          </cell>
          <cell r="H326" t="str">
            <v/>
          </cell>
          <cell r="J326">
            <v>700</v>
          </cell>
        </row>
        <row r="327">
          <cell r="B327" t="str">
            <v xml:space="preserve"> Erik Cole </v>
          </cell>
          <cell r="C327" t="str">
            <v xml:space="preserve">DAL </v>
          </cell>
          <cell r="D327">
            <v>1219</v>
          </cell>
          <cell r="E327" t="str">
            <v>AgentL</v>
          </cell>
          <cell r="F327">
            <v>700</v>
          </cell>
          <cell r="G327">
            <v>300</v>
          </cell>
          <cell r="H327" t="str">
            <v/>
          </cell>
          <cell r="J327">
            <v>300</v>
          </cell>
        </row>
        <row r="328">
          <cell r="B328" t="str">
            <v xml:space="preserve"> Erik Condra </v>
          </cell>
          <cell r="C328" t="str">
            <v xml:space="preserve">OTT </v>
          </cell>
          <cell r="D328">
            <v>1267</v>
          </cell>
          <cell r="E328" t="str">
            <v>AgentL</v>
          </cell>
          <cell r="F328">
            <v>700</v>
          </cell>
          <cell r="G328" t="str">
            <v/>
          </cell>
          <cell r="H328" t="str">
            <v/>
          </cell>
          <cell r="J328">
            <v>700</v>
          </cell>
        </row>
        <row r="329">
          <cell r="B329" t="str">
            <v xml:space="preserve"> Erik Gudbranson </v>
          </cell>
          <cell r="C329" t="str">
            <v xml:space="preserve">FLA </v>
          </cell>
          <cell r="D329">
            <v>1676</v>
          </cell>
          <cell r="E329" t="str">
            <v>AgentL</v>
          </cell>
          <cell r="F329">
            <v>700</v>
          </cell>
          <cell r="G329" t="str">
            <v/>
          </cell>
          <cell r="H329" t="str">
            <v/>
          </cell>
          <cell r="J329">
            <v>700</v>
          </cell>
        </row>
        <row r="330">
          <cell r="B330" t="str">
            <v xml:space="preserve"> Erik Gustafsson </v>
          </cell>
          <cell r="C330" t="str">
            <v xml:space="preserve">PHI </v>
          </cell>
          <cell r="D330">
            <v>1609</v>
          </cell>
          <cell r="E330" t="str">
            <v>AgentL</v>
          </cell>
          <cell r="F330">
            <v>700</v>
          </cell>
          <cell r="G330" t="str">
            <v/>
          </cell>
          <cell r="H330" t="str">
            <v/>
          </cell>
          <cell r="J330">
            <v>700</v>
          </cell>
        </row>
        <row r="331">
          <cell r="B331" t="str">
            <v xml:space="preserve"> Erik Haula </v>
          </cell>
          <cell r="D331">
            <v>1497</v>
          </cell>
          <cell r="E331" t="str">
            <v>AgentL</v>
          </cell>
          <cell r="F331">
            <v>700</v>
          </cell>
          <cell r="G331" t="str">
            <v/>
          </cell>
          <cell r="H331" t="str">
            <v/>
          </cell>
          <cell r="J331">
            <v>700</v>
          </cell>
        </row>
        <row r="332">
          <cell r="B332" t="str">
            <v xml:space="preserve"> Erik Johnson </v>
          </cell>
          <cell r="C332" t="str">
            <v xml:space="preserve">COL </v>
          </cell>
          <cell r="D332">
            <v>1577</v>
          </cell>
          <cell r="E332" t="str">
            <v>AgentL</v>
          </cell>
          <cell r="F332">
            <v>700</v>
          </cell>
          <cell r="G332">
            <v>150</v>
          </cell>
          <cell r="H332" t="str">
            <v/>
          </cell>
          <cell r="J332">
            <v>150</v>
          </cell>
        </row>
        <row r="333">
          <cell r="B333" t="str">
            <v xml:space="preserve"> Erik Karlsson </v>
          </cell>
          <cell r="C333" t="str">
            <v xml:space="preserve">OTT </v>
          </cell>
          <cell r="D333">
            <v>1515</v>
          </cell>
          <cell r="E333" t="str">
            <v>JoelCa</v>
          </cell>
          <cell r="F333">
            <v>300</v>
          </cell>
          <cell r="G333" t="str">
            <v/>
          </cell>
          <cell r="H333" t="str">
            <v/>
          </cell>
          <cell r="J333">
            <v>300</v>
          </cell>
        </row>
        <row r="334">
          <cell r="B334" t="str">
            <v xml:space="preserve"> Evander Kane </v>
          </cell>
          <cell r="C334" t="str">
            <v xml:space="preserve">WPG </v>
          </cell>
          <cell r="D334">
            <v>1107</v>
          </cell>
          <cell r="E334" t="str">
            <v>AgentL</v>
          </cell>
          <cell r="F334">
            <v>700</v>
          </cell>
          <cell r="G334">
            <v>650</v>
          </cell>
          <cell r="H334" t="str">
            <v/>
          </cell>
          <cell r="J334">
            <v>650</v>
          </cell>
        </row>
        <row r="335">
          <cell r="B335" t="str">
            <v xml:space="preserve"> Evgeni Malkin </v>
          </cell>
          <cell r="C335" t="str">
            <v xml:space="preserve">PIT </v>
          </cell>
          <cell r="D335">
            <v>1006</v>
          </cell>
          <cell r="E335" t="str">
            <v>Frank1</v>
          </cell>
          <cell r="F335">
            <v>200</v>
          </cell>
          <cell r="G335" t="str">
            <v/>
          </cell>
          <cell r="H335" t="str">
            <v/>
          </cell>
          <cell r="J335">
            <v>200</v>
          </cell>
        </row>
        <row r="336">
          <cell r="B336" t="str">
            <v xml:space="preserve"> Evgeni Nabokov </v>
          </cell>
          <cell r="C336" t="str">
            <v xml:space="preserve">NYI </v>
          </cell>
          <cell r="D336">
            <v>1808</v>
          </cell>
          <cell r="E336" t="str">
            <v>AgentL</v>
          </cell>
          <cell r="F336">
            <v>700</v>
          </cell>
          <cell r="G336" t="str">
            <v/>
          </cell>
          <cell r="H336" t="str">
            <v/>
          </cell>
          <cell r="J336">
            <v>700</v>
          </cell>
        </row>
        <row r="337">
          <cell r="B337" t="str">
            <v xml:space="preserve"> Evgeny Kuznetsov </v>
          </cell>
          <cell r="D337">
            <v>1505</v>
          </cell>
          <cell r="E337" t="str">
            <v>AgentL</v>
          </cell>
          <cell r="F337">
            <v>700</v>
          </cell>
          <cell r="G337">
            <v>200</v>
          </cell>
          <cell r="H337" t="str">
            <v/>
          </cell>
          <cell r="J337">
            <v>200</v>
          </cell>
        </row>
        <row r="338">
          <cell r="B338" t="str">
            <v xml:space="preserve"> Fedor Tyutin </v>
          </cell>
          <cell r="C338" t="str">
            <v xml:space="preserve">COB </v>
          </cell>
          <cell r="D338">
            <v>1572</v>
          </cell>
          <cell r="E338" t="str">
            <v>AgentL</v>
          </cell>
          <cell r="F338">
            <v>700</v>
          </cell>
          <cell r="G338" t="str">
            <v/>
          </cell>
          <cell r="H338" t="str">
            <v/>
          </cell>
          <cell r="J338">
            <v>700</v>
          </cell>
        </row>
        <row r="339">
          <cell r="B339" t="str">
            <v xml:space="preserve"> Filip Forsberg </v>
          </cell>
          <cell r="C339" t="str">
            <v xml:space="preserve">NAS </v>
          </cell>
          <cell r="D339">
            <v>1270</v>
          </cell>
          <cell r="E339" t="str">
            <v>AgentL</v>
          </cell>
          <cell r="F339">
            <v>700</v>
          </cell>
          <cell r="G339" t="str">
            <v/>
          </cell>
          <cell r="H339" t="str">
            <v/>
          </cell>
          <cell r="J339">
            <v>700</v>
          </cell>
        </row>
        <row r="340">
          <cell r="B340" t="str">
            <v xml:space="preserve"> Francis Bouillon </v>
          </cell>
          <cell r="C340" t="str">
            <v xml:space="preserve">MON </v>
          </cell>
          <cell r="D340">
            <v>1687</v>
          </cell>
          <cell r="E340" t="str">
            <v>AgentL</v>
          </cell>
          <cell r="F340">
            <v>700</v>
          </cell>
          <cell r="G340" t="str">
            <v/>
          </cell>
          <cell r="H340" t="str">
            <v/>
          </cell>
          <cell r="J340">
            <v>700</v>
          </cell>
        </row>
        <row r="341">
          <cell r="B341" t="str">
            <v xml:space="preserve"> Francois Beauchemin </v>
          </cell>
          <cell r="C341" t="str">
            <v xml:space="preserve">ANA </v>
          </cell>
          <cell r="D341">
            <v>1600</v>
          </cell>
          <cell r="E341" t="str">
            <v>AgentL</v>
          </cell>
          <cell r="F341">
            <v>700</v>
          </cell>
          <cell r="G341" t="str">
            <v/>
          </cell>
          <cell r="H341" t="str">
            <v/>
          </cell>
          <cell r="J341">
            <v>700</v>
          </cell>
        </row>
        <row r="342">
          <cell r="B342" t="str">
            <v xml:space="preserve"> Frans Nielsen </v>
          </cell>
          <cell r="C342" t="str">
            <v xml:space="preserve">NYI </v>
          </cell>
          <cell r="D342">
            <v>1024</v>
          </cell>
          <cell r="E342" t="str">
            <v>AgentL</v>
          </cell>
          <cell r="F342">
            <v>700</v>
          </cell>
          <cell r="G342" t="str">
            <v/>
          </cell>
          <cell r="H342" t="str">
            <v/>
          </cell>
          <cell r="J342">
            <v>700</v>
          </cell>
        </row>
        <row r="343">
          <cell r="B343" t="str">
            <v xml:space="preserve"> Frazer McLaren </v>
          </cell>
          <cell r="C343" t="str">
            <v xml:space="preserve">TOR </v>
          </cell>
          <cell r="D343">
            <v>1433</v>
          </cell>
          <cell r="E343" t="str">
            <v>AgentL</v>
          </cell>
          <cell r="F343">
            <v>700</v>
          </cell>
          <cell r="G343" t="str">
            <v/>
          </cell>
          <cell r="H343" t="str">
            <v/>
          </cell>
          <cell r="J343">
            <v>700</v>
          </cell>
        </row>
        <row r="344">
          <cell r="B344" t="str">
            <v xml:space="preserve"> Freddie Hamilton </v>
          </cell>
          <cell r="C344" t="str">
            <v xml:space="preserve">SAN </v>
          </cell>
          <cell r="D344">
            <v>1462</v>
          </cell>
          <cell r="E344" t="str">
            <v>AgentL</v>
          </cell>
          <cell r="F344">
            <v>700</v>
          </cell>
          <cell r="G344" t="str">
            <v/>
          </cell>
          <cell r="H344" t="str">
            <v/>
          </cell>
          <cell r="J344">
            <v>700</v>
          </cell>
        </row>
        <row r="345">
          <cell r="B345" t="str">
            <v xml:space="preserve"> Frederic St-Denis </v>
          </cell>
          <cell r="D345">
            <v>1782</v>
          </cell>
          <cell r="E345" t="str">
            <v>AgentL</v>
          </cell>
          <cell r="F345">
            <v>700</v>
          </cell>
          <cell r="G345" t="str">
            <v/>
          </cell>
          <cell r="H345" t="str">
            <v/>
          </cell>
          <cell r="J345">
            <v>700</v>
          </cell>
        </row>
        <row r="346">
          <cell r="B346" t="str">
            <v xml:space="preserve"> Frederik Andersen </v>
          </cell>
          <cell r="C346" t="str">
            <v xml:space="preserve">ANA </v>
          </cell>
          <cell r="D346">
            <v>1810</v>
          </cell>
          <cell r="E346" t="str">
            <v>AgentL</v>
          </cell>
          <cell r="F346">
            <v>700</v>
          </cell>
          <cell r="G346">
            <v>200</v>
          </cell>
          <cell r="H346" t="str">
            <v/>
          </cell>
          <cell r="J346">
            <v>200</v>
          </cell>
        </row>
        <row r="347">
          <cell r="B347" t="str">
            <v xml:space="preserve"> Gabriel Bourque </v>
          </cell>
          <cell r="C347" t="str">
            <v xml:space="preserve">NAS </v>
          </cell>
          <cell r="D347">
            <v>1221</v>
          </cell>
          <cell r="E347" t="str">
            <v>AgentL</v>
          </cell>
          <cell r="F347">
            <v>700</v>
          </cell>
          <cell r="G347" t="str">
            <v/>
          </cell>
          <cell r="H347" t="str">
            <v/>
          </cell>
          <cell r="J347">
            <v>700</v>
          </cell>
        </row>
        <row r="348">
          <cell r="B348" t="str">
            <v xml:space="preserve"> Gabriel Dumont </v>
          </cell>
          <cell r="C348" t="str">
            <v xml:space="preserve">MON </v>
          </cell>
          <cell r="D348">
            <v>1464</v>
          </cell>
          <cell r="E348" t="str">
            <v>AgentL</v>
          </cell>
          <cell r="F348">
            <v>700</v>
          </cell>
          <cell r="G348" t="str">
            <v/>
          </cell>
          <cell r="H348" t="str">
            <v/>
          </cell>
          <cell r="J348">
            <v>700</v>
          </cell>
        </row>
        <row r="349">
          <cell r="B349" t="str">
            <v xml:space="preserve"> Gabriel Landeskog </v>
          </cell>
          <cell r="C349" t="str">
            <v xml:space="preserve">COL </v>
          </cell>
          <cell r="D349">
            <v>1072</v>
          </cell>
          <cell r="E349" t="str">
            <v>FredLa</v>
          </cell>
          <cell r="F349">
            <v>500</v>
          </cell>
          <cell r="G349" t="str">
            <v/>
          </cell>
          <cell r="H349" t="str">
            <v/>
          </cell>
          <cell r="J349">
            <v>500</v>
          </cell>
        </row>
        <row r="350">
          <cell r="B350" t="str">
            <v xml:space="preserve"> George Parros </v>
          </cell>
          <cell r="C350" t="str">
            <v xml:space="preserve">MON </v>
          </cell>
          <cell r="D350">
            <v>1458</v>
          </cell>
          <cell r="E350" t="str">
            <v>AgentL</v>
          </cell>
          <cell r="F350">
            <v>700</v>
          </cell>
          <cell r="G350" t="str">
            <v/>
          </cell>
          <cell r="H350" t="str">
            <v/>
          </cell>
          <cell r="J350">
            <v>700</v>
          </cell>
        </row>
        <row r="351">
          <cell r="B351" t="str">
            <v xml:space="preserve"> Grant Clitsome </v>
          </cell>
          <cell r="C351" t="str">
            <v xml:space="preserve">WPG </v>
          </cell>
          <cell r="D351">
            <v>1567</v>
          </cell>
          <cell r="E351" t="str">
            <v>AgentL</v>
          </cell>
          <cell r="F351">
            <v>700</v>
          </cell>
          <cell r="G351" t="str">
            <v/>
          </cell>
          <cell r="H351" t="str">
            <v/>
          </cell>
          <cell r="J351">
            <v>700</v>
          </cell>
        </row>
        <row r="352">
          <cell r="B352" t="str">
            <v xml:space="preserve"> Gregory Campbell </v>
          </cell>
          <cell r="C352" t="str">
            <v xml:space="preserve">BOS </v>
          </cell>
          <cell r="D352">
            <v>1294</v>
          </cell>
          <cell r="E352" t="str">
            <v>AgentL</v>
          </cell>
          <cell r="F352">
            <v>700</v>
          </cell>
          <cell r="G352" t="str">
            <v/>
          </cell>
          <cell r="H352" t="str">
            <v/>
          </cell>
          <cell r="J352">
            <v>700</v>
          </cell>
        </row>
        <row r="353">
          <cell r="B353" t="str">
            <v xml:space="preserve"> Griffin Reinhart </v>
          </cell>
          <cell r="D353">
            <v>1783</v>
          </cell>
          <cell r="E353" t="str">
            <v>AgentL</v>
          </cell>
          <cell r="F353">
            <v>700</v>
          </cell>
          <cell r="G353" t="str">
            <v/>
          </cell>
          <cell r="H353" t="str">
            <v/>
          </cell>
          <cell r="J353">
            <v>700</v>
          </cell>
        </row>
        <row r="354">
          <cell r="B354" t="str">
            <v xml:space="preserve"> Gustav Nyquist </v>
          </cell>
          <cell r="C354" t="str">
            <v xml:space="preserve">DET </v>
          </cell>
          <cell r="D354">
            <v>1359</v>
          </cell>
          <cell r="E354" t="str">
            <v>AgentL</v>
          </cell>
          <cell r="F354">
            <v>700</v>
          </cell>
          <cell r="G354">
            <v>550</v>
          </cell>
          <cell r="H354" t="str">
            <v/>
          </cell>
          <cell r="J354">
            <v>550</v>
          </cell>
        </row>
        <row r="355">
          <cell r="B355" t="str">
            <v xml:space="preserve"> Hal Gill </v>
          </cell>
          <cell r="C355" t="str">
            <v xml:space="preserve">PHI </v>
          </cell>
          <cell r="D355">
            <v>1737</v>
          </cell>
          <cell r="E355" t="str">
            <v>AgentL</v>
          </cell>
          <cell r="F355">
            <v>700</v>
          </cell>
          <cell r="G355" t="str">
            <v/>
          </cell>
          <cell r="H355" t="str">
            <v/>
          </cell>
          <cell r="J355">
            <v>700</v>
          </cell>
        </row>
        <row r="356">
          <cell r="B356" t="str">
            <v xml:space="preserve"> Hampus Lindholm </v>
          </cell>
          <cell r="C356" t="str">
            <v xml:space="preserve">ANA </v>
          </cell>
          <cell r="D356">
            <v>1578</v>
          </cell>
          <cell r="E356" t="str">
            <v>AgentL</v>
          </cell>
          <cell r="F356">
            <v>700</v>
          </cell>
          <cell r="G356" t="str">
            <v/>
          </cell>
          <cell r="H356" t="str">
            <v/>
          </cell>
          <cell r="J356">
            <v>700</v>
          </cell>
        </row>
        <row r="357">
          <cell r="B357" t="str">
            <v xml:space="preserve"> Harry Zolnierczyk </v>
          </cell>
          <cell r="C357" t="str">
            <v xml:space="preserve">PIT </v>
          </cell>
          <cell r="D357">
            <v>1469</v>
          </cell>
          <cell r="E357" t="str">
            <v>AgentL</v>
          </cell>
          <cell r="F357">
            <v>700</v>
          </cell>
          <cell r="G357" t="str">
            <v/>
          </cell>
          <cell r="H357" t="str">
            <v/>
          </cell>
          <cell r="J357">
            <v>700</v>
          </cell>
        </row>
        <row r="358">
          <cell r="B358" t="str">
            <v xml:space="preserve"> Henrik Lundqvist </v>
          </cell>
          <cell r="C358" t="str">
            <v xml:space="preserve">NYR </v>
          </cell>
          <cell r="D358">
            <v>1806</v>
          </cell>
          <cell r="E358" t="str">
            <v>JoelCa</v>
          </cell>
          <cell r="F358">
            <v>300</v>
          </cell>
          <cell r="G358" t="str">
            <v/>
          </cell>
          <cell r="H358" t="str">
            <v/>
          </cell>
          <cell r="J358">
            <v>300</v>
          </cell>
        </row>
        <row r="359">
          <cell r="B359" t="str">
            <v xml:space="preserve"> Henrik Sedin </v>
          </cell>
          <cell r="C359" t="str">
            <v xml:space="preserve">VAN </v>
          </cell>
          <cell r="D359">
            <v>1011</v>
          </cell>
          <cell r="E359" t="str">
            <v>Frank1</v>
          </cell>
          <cell r="F359">
            <v>200</v>
          </cell>
          <cell r="G359" t="str">
            <v/>
          </cell>
          <cell r="H359" t="str">
            <v/>
          </cell>
          <cell r="J359">
            <v>200</v>
          </cell>
        </row>
        <row r="360">
          <cell r="B360" t="str">
            <v xml:space="preserve"> Henrik Tallinder </v>
          </cell>
          <cell r="C360" t="str">
            <v xml:space="preserve">BUF </v>
          </cell>
          <cell r="D360">
            <v>1648</v>
          </cell>
          <cell r="E360" t="str">
            <v>AgentL</v>
          </cell>
          <cell r="F360">
            <v>700</v>
          </cell>
          <cell r="G360" t="str">
            <v/>
          </cell>
          <cell r="H360" t="str">
            <v/>
          </cell>
          <cell r="J360">
            <v>700</v>
          </cell>
        </row>
        <row r="361">
          <cell r="B361" t="str">
            <v xml:space="preserve"> Henrik Zetterberg </v>
          </cell>
          <cell r="C361" t="str">
            <v xml:space="preserve">DET </v>
          </cell>
          <cell r="D361">
            <v>1001</v>
          </cell>
          <cell r="E361" t="str">
            <v>Julien</v>
          </cell>
          <cell r="F361">
            <v>450</v>
          </cell>
          <cell r="G361" t="str">
            <v/>
          </cell>
          <cell r="H361" t="str">
            <v/>
          </cell>
          <cell r="J361">
            <v>450</v>
          </cell>
        </row>
        <row r="362">
          <cell r="B362" t="str">
            <v xml:space="preserve"> Ian Cole </v>
          </cell>
          <cell r="C362" t="str">
            <v xml:space="preserve">STL </v>
          </cell>
          <cell r="D362">
            <v>1730</v>
          </cell>
          <cell r="E362" t="str">
            <v>AgentL</v>
          </cell>
          <cell r="F362">
            <v>700</v>
          </cell>
          <cell r="G362" t="str">
            <v/>
          </cell>
          <cell r="H362" t="str">
            <v/>
          </cell>
          <cell r="J362">
            <v>700</v>
          </cell>
        </row>
        <row r="363">
          <cell r="B363" t="str">
            <v xml:space="preserve"> Iiro Pakarinen </v>
          </cell>
          <cell r="D363">
            <v>1905</v>
          </cell>
          <cell r="E363" t="str">
            <v>AgentL</v>
          </cell>
          <cell r="F363">
            <v>700</v>
          </cell>
          <cell r="G363" t="str">
            <v/>
          </cell>
          <cell r="H363" t="str">
            <v/>
          </cell>
          <cell r="J363">
            <v>700</v>
          </cell>
        </row>
        <row r="364">
          <cell r="B364" t="str">
            <v xml:space="preserve"> Ilya Bryzgalov </v>
          </cell>
          <cell r="D364">
            <v>1855</v>
          </cell>
          <cell r="E364" t="str">
            <v>AgentL</v>
          </cell>
          <cell r="F364">
            <v>700</v>
          </cell>
          <cell r="G364" t="str">
            <v/>
          </cell>
          <cell r="H364" t="str">
            <v/>
          </cell>
          <cell r="J364">
            <v>700</v>
          </cell>
        </row>
        <row r="365">
          <cell r="B365" t="str">
            <v xml:space="preserve"> J.T. Brown </v>
          </cell>
          <cell r="C365" t="str">
            <v xml:space="preserve">TAM </v>
          </cell>
          <cell r="D365">
            <v>1366</v>
          </cell>
          <cell r="E365" t="str">
            <v>AgentL</v>
          </cell>
          <cell r="F365">
            <v>700</v>
          </cell>
          <cell r="G365" t="str">
            <v/>
          </cell>
          <cell r="H365" t="str">
            <v/>
          </cell>
          <cell r="J365">
            <v>700</v>
          </cell>
        </row>
        <row r="366">
          <cell r="B366" t="str">
            <v xml:space="preserve"> J.T. Miller </v>
          </cell>
          <cell r="C366" t="str">
            <v xml:space="preserve">NYR </v>
          </cell>
          <cell r="D366">
            <v>1362</v>
          </cell>
          <cell r="E366" t="str">
            <v>AgentL</v>
          </cell>
          <cell r="F366">
            <v>700</v>
          </cell>
          <cell r="G366" t="str">
            <v/>
          </cell>
          <cell r="H366" t="str">
            <v/>
          </cell>
          <cell r="J366">
            <v>700</v>
          </cell>
        </row>
        <row r="367">
          <cell r="B367" t="str">
            <v xml:space="preserve"> Jack Campbell </v>
          </cell>
          <cell r="C367" t="str">
            <v xml:space="preserve">DAL </v>
          </cell>
          <cell r="D367">
            <v>1854</v>
          </cell>
          <cell r="E367" t="str">
            <v>AgentL</v>
          </cell>
          <cell r="F367">
            <v>700</v>
          </cell>
          <cell r="G367" t="str">
            <v/>
          </cell>
          <cell r="H367" t="str">
            <v/>
          </cell>
          <cell r="J367">
            <v>700</v>
          </cell>
        </row>
        <row r="368">
          <cell r="B368" t="str">
            <v xml:space="preserve"> Jack Hillen </v>
          </cell>
          <cell r="C368" t="str">
            <v xml:space="preserve">WAS </v>
          </cell>
          <cell r="D368">
            <v>1758</v>
          </cell>
          <cell r="E368" t="str">
            <v>AgentL</v>
          </cell>
          <cell r="F368">
            <v>700</v>
          </cell>
          <cell r="G368" t="str">
            <v/>
          </cell>
          <cell r="H368" t="str">
            <v/>
          </cell>
          <cell r="J368">
            <v>700</v>
          </cell>
        </row>
        <row r="369">
          <cell r="B369" t="str">
            <v xml:space="preserve"> Jack Johnson </v>
          </cell>
          <cell r="C369" t="str">
            <v xml:space="preserve">COB </v>
          </cell>
          <cell r="D369">
            <v>1626</v>
          </cell>
          <cell r="E369" t="str">
            <v>AgentL</v>
          </cell>
          <cell r="F369">
            <v>700</v>
          </cell>
          <cell r="G369">
            <v>550</v>
          </cell>
          <cell r="H369" t="str">
            <v/>
          </cell>
          <cell r="J369">
            <v>550</v>
          </cell>
        </row>
        <row r="370">
          <cell r="B370" t="str">
            <v xml:space="preserve"> Jack Skille </v>
          </cell>
          <cell r="C370" t="str">
            <v xml:space="preserve">COB </v>
          </cell>
          <cell r="D370">
            <v>1457</v>
          </cell>
          <cell r="E370" t="str">
            <v>AgentL</v>
          </cell>
          <cell r="F370">
            <v>700</v>
          </cell>
          <cell r="G370" t="str">
            <v/>
          </cell>
          <cell r="H370" t="str">
            <v/>
          </cell>
          <cell r="J370">
            <v>700</v>
          </cell>
        </row>
        <row r="371">
          <cell r="B371" t="str">
            <v xml:space="preserve"> Jacob Josefson </v>
          </cell>
          <cell r="C371" t="str">
            <v xml:space="preserve">NJD </v>
          </cell>
          <cell r="D371">
            <v>1482</v>
          </cell>
          <cell r="E371" t="str">
            <v>AgentL</v>
          </cell>
          <cell r="F371">
            <v>700</v>
          </cell>
          <cell r="G371" t="str">
            <v/>
          </cell>
          <cell r="H371" t="str">
            <v/>
          </cell>
          <cell r="J371">
            <v>700</v>
          </cell>
        </row>
        <row r="372">
          <cell r="B372" t="str">
            <v xml:space="preserve"> Jacob Markstrom </v>
          </cell>
          <cell r="C372" t="str">
            <v xml:space="preserve">FLA </v>
          </cell>
          <cell r="D372">
            <v>1836</v>
          </cell>
          <cell r="E372" t="str">
            <v>AgentL</v>
          </cell>
          <cell r="F372">
            <v>700</v>
          </cell>
          <cell r="G372" t="str">
            <v/>
          </cell>
          <cell r="H372" t="str">
            <v/>
          </cell>
          <cell r="J372">
            <v>700</v>
          </cell>
        </row>
        <row r="373">
          <cell r="B373" t="str">
            <v xml:space="preserve"> Jacob Trouba </v>
          </cell>
          <cell r="C373" t="str">
            <v xml:space="preserve">WPG </v>
          </cell>
          <cell r="D373">
            <v>1697</v>
          </cell>
          <cell r="E373" t="str">
            <v>AgentL</v>
          </cell>
          <cell r="F373">
            <v>700</v>
          </cell>
          <cell r="G373">
            <v>400</v>
          </cell>
          <cell r="H373" t="str">
            <v/>
          </cell>
          <cell r="J373">
            <v>400</v>
          </cell>
        </row>
        <row r="374">
          <cell r="B374" t="str">
            <v xml:space="preserve"> Jaden Schwartz </v>
          </cell>
          <cell r="C374" t="str">
            <v xml:space="preserve">STL </v>
          </cell>
          <cell r="D374">
            <v>1097</v>
          </cell>
          <cell r="E374" t="str">
            <v>FredLa</v>
          </cell>
          <cell r="F374">
            <v>500</v>
          </cell>
          <cell r="G374" t="str">
            <v/>
          </cell>
          <cell r="H374" t="str">
            <v/>
          </cell>
          <cell r="J374">
            <v>500</v>
          </cell>
        </row>
        <row r="375">
          <cell r="B375" t="str">
            <v xml:space="preserve"> Jake Allen </v>
          </cell>
          <cell r="C375" t="str">
            <v xml:space="preserve">STL </v>
          </cell>
          <cell r="D375">
            <v>1860</v>
          </cell>
          <cell r="E375" t="str">
            <v>AgentL</v>
          </cell>
          <cell r="F375">
            <v>700</v>
          </cell>
          <cell r="G375">
            <v>500</v>
          </cell>
          <cell r="H375" t="str">
            <v/>
          </cell>
          <cell r="J375">
            <v>500</v>
          </cell>
        </row>
        <row r="376">
          <cell r="B376" t="str">
            <v xml:space="preserve"> Jake Gardiner </v>
          </cell>
          <cell r="C376" t="str">
            <v xml:space="preserve">TOR </v>
          </cell>
          <cell r="D376">
            <v>1617</v>
          </cell>
          <cell r="E376" t="str">
            <v>AgentL</v>
          </cell>
          <cell r="F376">
            <v>700</v>
          </cell>
          <cell r="G376">
            <v>100</v>
          </cell>
          <cell r="H376" t="str">
            <v/>
          </cell>
          <cell r="J376">
            <v>100</v>
          </cell>
        </row>
        <row r="377">
          <cell r="B377" t="str">
            <v xml:space="preserve"> Jake Muzzin </v>
          </cell>
          <cell r="C377" t="str">
            <v xml:space="preserve">LOS </v>
          </cell>
          <cell r="D377">
            <v>1555</v>
          </cell>
          <cell r="E377" t="str">
            <v>AgentL</v>
          </cell>
          <cell r="F377">
            <v>700</v>
          </cell>
          <cell r="G377">
            <v>450</v>
          </cell>
          <cell r="H377">
            <v>150</v>
          </cell>
          <cell r="J377">
            <v>150</v>
          </cell>
        </row>
        <row r="378">
          <cell r="B378" t="str">
            <v xml:space="preserve"> Jakob Silfverberg </v>
          </cell>
          <cell r="C378" t="str">
            <v xml:space="preserve">ANA </v>
          </cell>
          <cell r="D378">
            <v>1231</v>
          </cell>
          <cell r="E378" t="str">
            <v>AgentL</v>
          </cell>
          <cell r="F378">
            <v>700</v>
          </cell>
          <cell r="G378" t="str">
            <v/>
          </cell>
          <cell r="H378" t="str">
            <v/>
          </cell>
          <cell r="J378">
            <v>700</v>
          </cell>
        </row>
        <row r="379">
          <cell r="B379" t="str">
            <v xml:space="preserve"> Jakub Kindl </v>
          </cell>
          <cell r="C379" t="str">
            <v xml:space="preserve">DET </v>
          </cell>
          <cell r="D379">
            <v>1565</v>
          </cell>
          <cell r="E379" t="str">
            <v>AgentL</v>
          </cell>
          <cell r="F379">
            <v>700</v>
          </cell>
          <cell r="G379" t="str">
            <v/>
          </cell>
          <cell r="H379" t="str">
            <v/>
          </cell>
          <cell r="J379">
            <v>700</v>
          </cell>
        </row>
        <row r="380">
          <cell r="B380" t="str">
            <v xml:space="preserve"> Jakub Voracek </v>
          </cell>
          <cell r="C380" t="str">
            <v xml:space="preserve">PHI </v>
          </cell>
          <cell r="D380">
            <v>1122</v>
          </cell>
          <cell r="E380" t="str">
            <v>Martin</v>
          </cell>
          <cell r="F380">
            <v>250</v>
          </cell>
          <cell r="G380" t="str">
            <v/>
          </cell>
          <cell r="H380" t="str">
            <v/>
          </cell>
          <cell r="J380">
            <v>250</v>
          </cell>
        </row>
        <row r="381">
          <cell r="B381" t="str">
            <v xml:space="preserve"> James Neal </v>
          </cell>
          <cell r="C381" t="str">
            <v xml:space="preserve">PIT </v>
          </cell>
          <cell r="D381">
            <v>1167</v>
          </cell>
          <cell r="E381" t="str">
            <v>Bastie</v>
          </cell>
          <cell r="F381">
            <v>350</v>
          </cell>
          <cell r="G381" t="str">
            <v/>
          </cell>
          <cell r="H381" t="str">
            <v/>
          </cell>
          <cell r="J381">
            <v>350</v>
          </cell>
        </row>
        <row r="382">
          <cell r="B382" t="str">
            <v xml:space="preserve"> James Reimer </v>
          </cell>
          <cell r="C382" t="str">
            <v xml:space="preserve">TOR </v>
          </cell>
          <cell r="D382">
            <v>1813</v>
          </cell>
          <cell r="E382" t="str">
            <v>AgentL</v>
          </cell>
          <cell r="F382">
            <v>700</v>
          </cell>
          <cell r="G382" t="str">
            <v/>
          </cell>
          <cell r="H382" t="str">
            <v/>
          </cell>
          <cell r="J382">
            <v>700</v>
          </cell>
        </row>
        <row r="383">
          <cell r="B383" t="str">
            <v xml:space="preserve"> James Sheppard </v>
          </cell>
          <cell r="C383" t="str">
            <v xml:space="preserve">SAN </v>
          </cell>
          <cell r="D383">
            <v>1273</v>
          </cell>
          <cell r="E383" t="str">
            <v>AgentL</v>
          </cell>
          <cell r="F383">
            <v>700</v>
          </cell>
          <cell r="G383" t="str">
            <v/>
          </cell>
          <cell r="H383" t="str">
            <v/>
          </cell>
          <cell r="J383">
            <v>700</v>
          </cell>
        </row>
        <row r="384">
          <cell r="B384" t="str">
            <v xml:space="preserve"> James van Riemsdyk </v>
          </cell>
          <cell r="C384" t="str">
            <v xml:space="preserve">TOR </v>
          </cell>
          <cell r="D384">
            <v>1077</v>
          </cell>
          <cell r="E384" t="str">
            <v>Frank2</v>
          </cell>
          <cell r="F384">
            <v>150</v>
          </cell>
          <cell r="G384" t="str">
            <v/>
          </cell>
          <cell r="H384" t="str">
            <v/>
          </cell>
          <cell r="J384">
            <v>150</v>
          </cell>
        </row>
        <row r="385">
          <cell r="B385" t="str">
            <v xml:space="preserve"> James Wisniewski </v>
          </cell>
          <cell r="C385" t="str">
            <v xml:space="preserve">COB </v>
          </cell>
          <cell r="D385">
            <v>1524</v>
          </cell>
          <cell r="E385" t="str">
            <v>AgentL</v>
          </cell>
          <cell r="F385">
            <v>700</v>
          </cell>
          <cell r="G385">
            <v>500</v>
          </cell>
          <cell r="H385">
            <v>100</v>
          </cell>
          <cell r="J385">
            <v>100</v>
          </cell>
        </row>
        <row r="386">
          <cell r="B386" t="str">
            <v xml:space="preserve"> James Wright </v>
          </cell>
          <cell r="C386" t="str">
            <v xml:space="preserve">WPG </v>
          </cell>
          <cell r="D386">
            <v>1475</v>
          </cell>
          <cell r="E386" t="str">
            <v>AgentL</v>
          </cell>
          <cell r="F386">
            <v>700</v>
          </cell>
          <cell r="G386" t="str">
            <v/>
          </cell>
          <cell r="H386" t="str">
            <v/>
          </cell>
          <cell r="J386">
            <v>700</v>
          </cell>
        </row>
        <row r="387">
          <cell r="B387" t="str">
            <v xml:space="preserve"> Jamie Benn </v>
          </cell>
          <cell r="C387" t="str">
            <v xml:space="preserve">DAL </v>
          </cell>
          <cell r="D387">
            <v>1012</v>
          </cell>
          <cell r="E387" t="str">
            <v>Julien</v>
          </cell>
          <cell r="F387">
            <v>450</v>
          </cell>
          <cell r="G387" t="str">
            <v/>
          </cell>
          <cell r="H387" t="str">
            <v/>
          </cell>
          <cell r="J387">
            <v>450</v>
          </cell>
        </row>
        <row r="388">
          <cell r="B388" t="str">
            <v xml:space="preserve"> Jamie Devane </v>
          </cell>
          <cell r="C388" t="str">
            <v xml:space="preserve">TOR </v>
          </cell>
          <cell r="D388">
            <v>1428</v>
          </cell>
          <cell r="E388" t="str">
            <v>AgentL</v>
          </cell>
          <cell r="F388">
            <v>700</v>
          </cell>
          <cell r="G388" t="str">
            <v/>
          </cell>
          <cell r="H388" t="str">
            <v/>
          </cell>
          <cell r="J388">
            <v>700</v>
          </cell>
        </row>
        <row r="389">
          <cell r="B389" t="str">
            <v xml:space="preserve"> Jamie McBain </v>
          </cell>
          <cell r="C389" t="str">
            <v xml:space="preserve">BUF </v>
          </cell>
          <cell r="D389">
            <v>1611</v>
          </cell>
          <cell r="E389" t="str">
            <v>AgentL</v>
          </cell>
          <cell r="F389">
            <v>700</v>
          </cell>
          <cell r="G389" t="str">
            <v/>
          </cell>
          <cell r="H389">
            <v>400</v>
          </cell>
          <cell r="J389">
            <v>400</v>
          </cell>
        </row>
        <row r="390">
          <cell r="B390" t="str">
            <v xml:space="preserve"> Jamie McGinn </v>
          </cell>
          <cell r="C390" t="str">
            <v xml:space="preserve">COL </v>
          </cell>
          <cell r="D390">
            <v>1191</v>
          </cell>
          <cell r="E390" t="str">
            <v>AgentL</v>
          </cell>
          <cell r="F390">
            <v>700</v>
          </cell>
          <cell r="G390" t="str">
            <v/>
          </cell>
          <cell r="H390" t="str">
            <v/>
          </cell>
          <cell r="J390">
            <v>700</v>
          </cell>
        </row>
        <row r="391">
          <cell r="B391" t="str">
            <v xml:space="preserve"> Jamie Oleksiak </v>
          </cell>
          <cell r="D391">
            <v>1897</v>
          </cell>
          <cell r="E391" t="str">
            <v>AgentL</v>
          </cell>
          <cell r="F391">
            <v>700</v>
          </cell>
          <cell r="G391" t="str">
            <v/>
          </cell>
          <cell r="H391" t="str">
            <v/>
          </cell>
          <cell r="J391">
            <v>700</v>
          </cell>
        </row>
        <row r="392">
          <cell r="B392" t="str">
            <v xml:space="preserve"> Jan Hejda </v>
          </cell>
          <cell r="C392" t="str">
            <v xml:space="preserve">COL </v>
          </cell>
          <cell r="D392">
            <v>1591</v>
          </cell>
          <cell r="E392" t="str">
            <v>AgentL</v>
          </cell>
          <cell r="F392">
            <v>700</v>
          </cell>
          <cell r="G392" t="str">
            <v/>
          </cell>
          <cell r="H392" t="str">
            <v/>
          </cell>
          <cell r="J392">
            <v>700</v>
          </cell>
        </row>
        <row r="393">
          <cell r="B393" t="str">
            <v xml:space="preserve"> Jannik Hansen </v>
          </cell>
          <cell r="C393" t="str">
            <v xml:space="preserve">VAN </v>
          </cell>
          <cell r="D393">
            <v>1268</v>
          </cell>
          <cell r="E393" t="str">
            <v>AgentL</v>
          </cell>
          <cell r="F393">
            <v>700</v>
          </cell>
          <cell r="G393" t="str">
            <v/>
          </cell>
          <cell r="H393" t="str">
            <v/>
          </cell>
          <cell r="J393">
            <v>700</v>
          </cell>
        </row>
        <row r="394">
          <cell r="B394" t="str">
            <v xml:space="preserve"> Jared Boll </v>
          </cell>
          <cell r="C394" t="str">
            <v xml:space="preserve">COB </v>
          </cell>
          <cell r="D394">
            <v>1382</v>
          </cell>
          <cell r="E394" t="str">
            <v>AgentL</v>
          </cell>
          <cell r="F394">
            <v>700</v>
          </cell>
          <cell r="G394" t="str">
            <v/>
          </cell>
          <cell r="H394" t="str">
            <v/>
          </cell>
          <cell r="J394">
            <v>700</v>
          </cell>
        </row>
        <row r="395">
          <cell r="B395" t="str">
            <v xml:space="preserve"> Jared Cowen </v>
          </cell>
          <cell r="C395" t="str">
            <v xml:space="preserve">OTT </v>
          </cell>
          <cell r="D395">
            <v>1642</v>
          </cell>
          <cell r="E395" t="str">
            <v>AgentL</v>
          </cell>
          <cell r="F395">
            <v>700</v>
          </cell>
          <cell r="G395" t="str">
            <v/>
          </cell>
          <cell r="H395" t="str">
            <v/>
          </cell>
          <cell r="J395">
            <v>700</v>
          </cell>
        </row>
        <row r="396">
          <cell r="B396" t="str">
            <v xml:space="preserve"> Jared Spurgeon </v>
          </cell>
          <cell r="C396" t="str">
            <v xml:space="preserve">MIN </v>
          </cell>
          <cell r="D396">
            <v>1590</v>
          </cell>
          <cell r="E396" t="str">
            <v>AgentL</v>
          </cell>
          <cell r="F396">
            <v>700</v>
          </cell>
          <cell r="G396">
            <v>400</v>
          </cell>
          <cell r="H396" t="str">
            <v/>
          </cell>
          <cell r="J396">
            <v>400</v>
          </cell>
        </row>
        <row r="397">
          <cell r="B397" t="str">
            <v xml:space="preserve"> Jarome Iginla </v>
          </cell>
          <cell r="C397" t="str">
            <v xml:space="preserve">BOS </v>
          </cell>
          <cell r="D397">
            <v>1104</v>
          </cell>
          <cell r="E397" t="str">
            <v>Nicola</v>
          </cell>
          <cell r="F397">
            <v>550</v>
          </cell>
          <cell r="G397" t="str">
            <v/>
          </cell>
          <cell r="H397" t="str">
            <v/>
          </cell>
          <cell r="J397">
            <v>550</v>
          </cell>
        </row>
        <row r="398">
          <cell r="B398" t="str">
            <v xml:space="preserve"> Jaromir Jagr </v>
          </cell>
          <cell r="C398" t="str">
            <v xml:space="preserve">NJD </v>
          </cell>
          <cell r="D398">
            <v>1050</v>
          </cell>
          <cell r="E398" t="str">
            <v>AgentL</v>
          </cell>
          <cell r="F398">
            <v>700</v>
          </cell>
          <cell r="G398">
            <v>550</v>
          </cell>
          <cell r="H398" t="str">
            <v/>
          </cell>
          <cell r="J398">
            <v>550</v>
          </cell>
        </row>
        <row r="399">
          <cell r="B399" t="str">
            <v xml:space="preserve"> Jaroslav Halak </v>
          </cell>
          <cell r="C399" t="str">
            <v xml:space="preserve">STL </v>
          </cell>
          <cell r="D399">
            <v>1792</v>
          </cell>
          <cell r="E399" t="str">
            <v>SimonT</v>
          </cell>
          <cell r="F399" t="e">
            <v>#N/A</v>
          </cell>
          <cell r="G399" t="str">
            <v/>
          </cell>
          <cell r="H399" t="str">
            <v/>
          </cell>
          <cell r="J399" t="e">
            <v>#N/A</v>
          </cell>
        </row>
        <row r="400">
          <cell r="B400" t="str">
            <v xml:space="preserve"> Jarred Tinordi </v>
          </cell>
          <cell r="C400" t="str">
            <v xml:space="preserve">MON </v>
          </cell>
          <cell r="D400">
            <v>1755</v>
          </cell>
          <cell r="E400" t="str">
            <v>AgentL</v>
          </cell>
          <cell r="F400">
            <v>700</v>
          </cell>
          <cell r="G400" t="str">
            <v/>
          </cell>
          <cell r="H400" t="str">
            <v/>
          </cell>
          <cell r="J400">
            <v>700</v>
          </cell>
        </row>
        <row r="401">
          <cell r="B401" t="str">
            <v xml:space="preserve"> Jarret Stoll </v>
          </cell>
          <cell r="C401" t="str">
            <v xml:space="preserve">LOS </v>
          </cell>
          <cell r="D401">
            <v>1284</v>
          </cell>
          <cell r="E401" t="str">
            <v>AgentL</v>
          </cell>
          <cell r="F401">
            <v>700</v>
          </cell>
          <cell r="G401" t="str">
            <v/>
          </cell>
          <cell r="H401" t="str">
            <v/>
          </cell>
          <cell r="J401">
            <v>700</v>
          </cell>
        </row>
        <row r="402">
          <cell r="B402" t="str">
            <v xml:space="preserve"> Jason Akeson </v>
          </cell>
          <cell r="D402">
            <v>1934</v>
          </cell>
          <cell r="E402" t="str">
            <v>AgentL</v>
          </cell>
          <cell r="F402">
            <v>700</v>
          </cell>
          <cell r="G402" t="str">
            <v/>
          </cell>
          <cell r="H402" t="str">
            <v/>
          </cell>
          <cell r="J402">
            <v>700</v>
          </cell>
        </row>
        <row r="403">
          <cell r="B403" t="str">
            <v xml:space="preserve"> Jason Chimera </v>
          </cell>
          <cell r="C403" t="str">
            <v xml:space="preserve">WAS </v>
          </cell>
          <cell r="D403">
            <v>1095</v>
          </cell>
          <cell r="E403" t="str">
            <v>AgentL</v>
          </cell>
          <cell r="F403">
            <v>700</v>
          </cell>
          <cell r="G403" t="str">
            <v/>
          </cell>
          <cell r="H403" t="str">
            <v/>
          </cell>
          <cell r="J403">
            <v>700</v>
          </cell>
        </row>
        <row r="404">
          <cell r="B404" t="str">
            <v xml:space="preserve"> Jason Demers </v>
          </cell>
          <cell r="C404" t="str">
            <v xml:space="preserve">SAN </v>
          </cell>
          <cell r="D404">
            <v>1550</v>
          </cell>
          <cell r="E404" t="str">
            <v>AgentL</v>
          </cell>
          <cell r="F404">
            <v>700</v>
          </cell>
          <cell r="G404" t="str">
            <v/>
          </cell>
          <cell r="H404" t="str">
            <v/>
          </cell>
          <cell r="J404">
            <v>700</v>
          </cell>
        </row>
        <row r="405">
          <cell r="B405" t="str">
            <v xml:space="preserve"> Jason Garrison </v>
          </cell>
          <cell r="C405" t="str">
            <v xml:space="preserve">VAN </v>
          </cell>
          <cell r="D405">
            <v>1552</v>
          </cell>
          <cell r="E405" t="str">
            <v>AgentL</v>
          </cell>
          <cell r="F405">
            <v>700</v>
          </cell>
          <cell r="G405">
            <v>650</v>
          </cell>
          <cell r="H405" t="str">
            <v/>
          </cell>
          <cell r="J405">
            <v>650</v>
          </cell>
        </row>
        <row r="406">
          <cell r="B406" t="str">
            <v xml:space="preserve"> Jason LaBarbera </v>
          </cell>
          <cell r="C406" t="str">
            <v xml:space="preserve">EDM </v>
          </cell>
          <cell r="D406">
            <v>1849</v>
          </cell>
          <cell r="E406" t="str">
            <v>AgentL</v>
          </cell>
          <cell r="F406">
            <v>700</v>
          </cell>
          <cell r="G406" t="str">
            <v/>
          </cell>
          <cell r="H406" t="str">
            <v/>
          </cell>
          <cell r="J406">
            <v>700</v>
          </cell>
        </row>
        <row r="407">
          <cell r="B407" t="str">
            <v xml:space="preserve"> Jason Pominville </v>
          </cell>
          <cell r="C407" t="str">
            <v xml:space="preserve">MIN </v>
          </cell>
          <cell r="D407">
            <v>1054</v>
          </cell>
          <cell r="E407" t="str">
            <v>Nicola</v>
          </cell>
          <cell r="F407">
            <v>550</v>
          </cell>
          <cell r="G407" t="str">
            <v/>
          </cell>
          <cell r="H407" t="str">
            <v/>
          </cell>
          <cell r="J407">
            <v>550</v>
          </cell>
        </row>
        <row r="408">
          <cell r="B408" t="str">
            <v xml:space="preserve"> Jason Spezza </v>
          </cell>
          <cell r="C408" t="str">
            <v xml:space="preserve">OTT </v>
          </cell>
          <cell r="D408">
            <v>1037</v>
          </cell>
          <cell r="E408" t="str">
            <v>Frank1</v>
          </cell>
          <cell r="F408">
            <v>200</v>
          </cell>
          <cell r="G408" t="str">
            <v/>
          </cell>
          <cell r="H408">
            <v>200</v>
          </cell>
          <cell r="J408">
            <v>200</v>
          </cell>
        </row>
        <row r="409">
          <cell r="B409" t="str">
            <v xml:space="preserve"> Jason Zucker </v>
          </cell>
          <cell r="C409" t="str">
            <v xml:space="preserve">MIN </v>
          </cell>
          <cell r="D409">
            <v>1463</v>
          </cell>
          <cell r="E409" t="str">
            <v>AgentL</v>
          </cell>
          <cell r="F409">
            <v>700</v>
          </cell>
          <cell r="G409" t="str">
            <v/>
          </cell>
          <cell r="H409" t="str">
            <v/>
          </cell>
          <cell r="J409">
            <v>700</v>
          </cell>
        </row>
        <row r="410">
          <cell r="B410" t="str">
            <v xml:space="preserve"> Jay Beagle </v>
          </cell>
          <cell r="C410" t="str">
            <v xml:space="preserve">WAS </v>
          </cell>
          <cell r="D410">
            <v>1459</v>
          </cell>
          <cell r="E410" t="str">
            <v>AgentL</v>
          </cell>
          <cell r="F410">
            <v>700</v>
          </cell>
          <cell r="G410" t="str">
            <v/>
          </cell>
          <cell r="H410" t="str">
            <v/>
          </cell>
          <cell r="J410">
            <v>700</v>
          </cell>
        </row>
        <row r="411">
          <cell r="B411" t="str">
            <v xml:space="preserve"> Jay Bouwmeester </v>
          </cell>
          <cell r="C411" t="str">
            <v xml:space="preserve">STL </v>
          </cell>
          <cell r="D411">
            <v>1520</v>
          </cell>
          <cell r="E411" t="str">
            <v>AgentL</v>
          </cell>
          <cell r="F411">
            <v>700</v>
          </cell>
          <cell r="G411">
            <v>300</v>
          </cell>
          <cell r="H411" t="str">
            <v/>
          </cell>
          <cell r="J411">
            <v>300</v>
          </cell>
        </row>
        <row r="412">
          <cell r="B412" t="str">
            <v xml:space="preserve"> Jay Harrison </v>
          </cell>
          <cell r="C412" t="str">
            <v xml:space="preserve">CAR </v>
          </cell>
          <cell r="D412">
            <v>1656</v>
          </cell>
          <cell r="E412" t="str">
            <v>AgentL</v>
          </cell>
          <cell r="F412">
            <v>700</v>
          </cell>
          <cell r="G412" t="str">
            <v/>
          </cell>
          <cell r="H412" t="str">
            <v/>
          </cell>
          <cell r="J412">
            <v>700</v>
          </cell>
        </row>
        <row r="413">
          <cell r="B413" t="str">
            <v xml:space="preserve"> Jay McClement </v>
          </cell>
          <cell r="C413" t="str">
            <v xml:space="preserve">TOR </v>
          </cell>
          <cell r="D413">
            <v>1357</v>
          </cell>
          <cell r="E413" t="str">
            <v>AgentL</v>
          </cell>
          <cell r="F413">
            <v>700</v>
          </cell>
          <cell r="G413" t="str">
            <v/>
          </cell>
          <cell r="H413" t="str">
            <v/>
          </cell>
          <cell r="J413">
            <v>700</v>
          </cell>
        </row>
        <row r="414">
          <cell r="B414" t="str">
            <v xml:space="preserve"> Jay Rosehill </v>
          </cell>
          <cell r="C414" t="str">
            <v xml:space="preserve">PHI </v>
          </cell>
          <cell r="D414">
            <v>1408</v>
          </cell>
          <cell r="E414" t="str">
            <v>AgentL</v>
          </cell>
          <cell r="F414">
            <v>700</v>
          </cell>
          <cell r="G414" t="str">
            <v/>
          </cell>
          <cell r="H414" t="str">
            <v/>
          </cell>
          <cell r="J414">
            <v>700</v>
          </cell>
        </row>
        <row r="415">
          <cell r="B415" t="str">
            <v xml:space="preserve"> Jayson Megna </v>
          </cell>
          <cell r="C415" t="str">
            <v xml:space="preserve">PIT </v>
          </cell>
          <cell r="D415">
            <v>1328</v>
          </cell>
          <cell r="E415" t="str">
            <v>AgentL</v>
          </cell>
          <cell r="F415">
            <v>700</v>
          </cell>
          <cell r="G415" t="str">
            <v/>
          </cell>
          <cell r="H415" t="str">
            <v/>
          </cell>
          <cell r="J415">
            <v>700</v>
          </cell>
        </row>
        <row r="416">
          <cell r="B416" t="str">
            <v xml:space="preserve"> Jean-Gabriel Pageau </v>
          </cell>
          <cell r="C416" t="str">
            <v xml:space="preserve">OTT </v>
          </cell>
          <cell r="D416">
            <v>1390</v>
          </cell>
          <cell r="E416" t="str">
            <v>AgentL</v>
          </cell>
          <cell r="F416">
            <v>700</v>
          </cell>
          <cell r="G416" t="str">
            <v/>
          </cell>
          <cell r="H416" t="str">
            <v/>
          </cell>
          <cell r="J416">
            <v>700</v>
          </cell>
        </row>
        <row r="417">
          <cell r="B417" t="str">
            <v xml:space="preserve"> Jean-Sebastien Giguere </v>
          </cell>
          <cell r="C417" t="str">
            <v xml:space="preserve">COL </v>
          </cell>
          <cell r="D417">
            <v>1811</v>
          </cell>
          <cell r="E417" t="str">
            <v>AgentL</v>
          </cell>
          <cell r="F417">
            <v>700</v>
          </cell>
          <cell r="G417" t="str">
            <v/>
          </cell>
          <cell r="H417" t="str">
            <v/>
          </cell>
          <cell r="J417">
            <v>700</v>
          </cell>
        </row>
        <row r="418">
          <cell r="B418" t="str">
            <v xml:space="preserve"> Jeff Carter </v>
          </cell>
          <cell r="C418" t="str">
            <v xml:space="preserve">LOS </v>
          </cell>
          <cell r="D418">
            <v>1183</v>
          </cell>
          <cell r="E418" t="str">
            <v>Frank2</v>
          </cell>
          <cell r="F418">
            <v>150</v>
          </cell>
          <cell r="G418" t="str">
            <v/>
          </cell>
          <cell r="H418" t="str">
            <v/>
          </cell>
          <cell r="J418">
            <v>150</v>
          </cell>
        </row>
        <row r="419">
          <cell r="B419" t="str">
            <v xml:space="preserve"> Jeff Halpern </v>
          </cell>
          <cell r="C419" t="str">
            <v xml:space="preserve">PHO </v>
          </cell>
          <cell r="D419">
            <v>1389</v>
          </cell>
          <cell r="E419" t="str">
            <v>AgentL</v>
          </cell>
          <cell r="F419">
            <v>700</v>
          </cell>
          <cell r="G419" t="str">
            <v/>
          </cell>
          <cell r="H419" t="str">
            <v/>
          </cell>
          <cell r="J419">
            <v>700</v>
          </cell>
        </row>
        <row r="420">
          <cell r="B420" t="str">
            <v xml:space="preserve"> Jeff Petry </v>
          </cell>
          <cell r="C420" t="str">
            <v xml:space="preserve">EDM </v>
          </cell>
          <cell r="D420">
            <v>1618</v>
          </cell>
          <cell r="E420" t="str">
            <v>AgentL</v>
          </cell>
          <cell r="F420">
            <v>700</v>
          </cell>
          <cell r="G420" t="str">
            <v/>
          </cell>
          <cell r="H420" t="str">
            <v/>
          </cell>
          <cell r="J420">
            <v>700</v>
          </cell>
        </row>
        <row r="421">
          <cell r="B421" t="str">
            <v xml:space="preserve"> Jeff Skinner </v>
          </cell>
          <cell r="C421" t="str">
            <v xml:space="preserve">CAR </v>
          </cell>
          <cell r="D421">
            <v>1161</v>
          </cell>
          <cell r="E421" t="str">
            <v>Michae</v>
          </cell>
          <cell r="F421">
            <v>650</v>
          </cell>
          <cell r="G421" t="str">
            <v/>
          </cell>
          <cell r="H421" t="str">
            <v/>
          </cell>
          <cell r="J421">
            <v>650</v>
          </cell>
        </row>
        <row r="422">
          <cell r="B422" t="str">
            <v xml:space="preserve"> Jeff Zatkoff </v>
          </cell>
          <cell r="C422" t="str">
            <v xml:space="preserve">PIT </v>
          </cell>
          <cell r="D422">
            <v>1845</v>
          </cell>
          <cell r="E422" t="str">
            <v>AgentL</v>
          </cell>
          <cell r="F422">
            <v>700</v>
          </cell>
          <cell r="G422" t="str">
            <v/>
          </cell>
          <cell r="H422" t="str">
            <v/>
          </cell>
          <cell r="J422">
            <v>700</v>
          </cell>
        </row>
        <row r="423">
          <cell r="B423" t="str">
            <v xml:space="preserve"> Jeremy Morin </v>
          </cell>
          <cell r="C423" t="str">
            <v xml:space="preserve">CHI </v>
          </cell>
          <cell r="D423">
            <v>1347</v>
          </cell>
          <cell r="E423" t="str">
            <v>AgentL</v>
          </cell>
          <cell r="F423">
            <v>700</v>
          </cell>
          <cell r="G423" t="str">
            <v/>
          </cell>
          <cell r="H423" t="str">
            <v/>
          </cell>
          <cell r="J423">
            <v>700</v>
          </cell>
        </row>
        <row r="424">
          <cell r="B424" t="str">
            <v xml:space="preserve"> Jeremy Welsh </v>
          </cell>
          <cell r="C424" t="str">
            <v xml:space="preserve">VAN </v>
          </cell>
          <cell r="D424">
            <v>1419</v>
          </cell>
          <cell r="E424" t="str">
            <v>AgentL</v>
          </cell>
          <cell r="F424">
            <v>700</v>
          </cell>
          <cell r="G424" t="str">
            <v/>
          </cell>
          <cell r="H424" t="str">
            <v/>
          </cell>
          <cell r="J424">
            <v>700</v>
          </cell>
        </row>
        <row r="425">
          <cell r="B425" t="str">
            <v xml:space="preserve"> Jerred Smithson </v>
          </cell>
          <cell r="C425" t="str">
            <v xml:space="preserve">TOR </v>
          </cell>
          <cell r="D425">
            <v>1446</v>
          </cell>
          <cell r="E425" t="str">
            <v>AgentL</v>
          </cell>
          <cell r="F425">
            <v>700</v>
          </cell>
          <cell r="G425" t="str">
            <v/>
          </cell>
          <cell r="H425" t="str">
            <v/>
          </cell>
          <cell r="J425">
            <v>700</v>
          </cell>
        </row>
        <row r="426">
          <cell r="B426" t="str">
            <v xml:space="preserve"> Jesper Fast </v>
          </cell>
          <cell r="C426" t="str">
            <v xml:space="preserve">NYR </v>
          </cell>
          <cell r="D426">
            <v>1467</v>
          </cell>
          <cell r="E426" t="str">
            <v>AgentL</v>
          </cell>
          <cell r="F426">
            <v>700</v>
          </cell>
          <cell r="G426" t="str">
            <v/>
          </cell>
          <cell r="H426" t="str">
            <v/>
          </cell>
          <cell r="J426">
            <v>700</v>
          </cell>
        </row>
        <row r="427">
          <cell r="B427" t="str">
            <v xml:space="preserve"> Jesse Blacker </v>
          </cell>
          <cell r="C427" t="str">
            <v xml:space="preserve">FLA </v>
          </cell>
          <cell r="E427" t="str">
            <v>AgentL</v>
          </cell>
          <cell r="F427">
            <v>700</v>
          </cell>
          <cell r="H427" t="str">
            <v/>
          </cell>
          <cell r="J427">
            <v>700</v>
          </cell>
        </row>
        <row r="428">
          <cell r="B428" t="str">
            <v xml:space="preserve"> Jesse Joensuu </v>
          </cell>
          <cell r="C428" t="str">
            <v xml:space="preserve">EDM </v>
          </cell>
          <cell r="D428">
            <v>1386</v>
          </cell>
          <cell r="E428" t="str">
            <v>AgentL</v>
          </cell>
          <cell r="F428">
            <v>700</v>
          </cell>
          <cell r="G428" t="str">
            <v/>
          </cell>
          <cell r="H428" t="str">
            <v/>
          </cell>
          <cell r="J428">
            <v>700</v>
          </cell>
        </row>
        <row r="429">
          <cell r="B429" t="str">
            <v xml:space="preserve"> Jesse Winchester </v>
          </cell>
          <cell r="C429" t="str">
            <v xml:space="preserve">FLA </v>
          </cell>
          <cell r="D429">
            <v>1193</v>
          </cell>
          <cell r="E429" t="str">
            <v>AgentL</v>
          </cell>
          <cell r="F429">
            <v>700</v>
          </cell>
          <cell r="G429" t="str">
            <v/>
          </cell>
          <cell r="H429" t="str">
            <v/>
          </cell>
          <cell r="J429">
            <v>700</v>
          </cell>
        </row>
        <row r="430">
          <cell r="B430" t="str">
            <v xml:space="preserve"> Jhonas Enroth </v>
          </cell>
          <cell r="C430" t="str">
            <v xml:space="preserve">BUF </v>
          </cell>
          <cell r="D430">
            <v>1844</v>
          </cell>
          <cell r="E430" t="str">
            <v>AgentL</v>
          </cell>
          <cell r="F430">
            <v>700</v>
          </cell>
          <cell r="G430">
            <v>550</v>
          </cell>
          <cell r="H430" t="str">
            <v/>
          </cell>
          <cell r="J430">
            <v>550</v>
          </cell>
        </row>
        <row r="431">
          <cell r="B431" t="str">
            <v xml:space="preserve"> Jim Slater </v>
          </cell>
          <cell r="C431" t="str">
            <v xml:space="preserve">WPG </v>
          </cell>
          <cell r="D431">
            <v>1378</v>
          </cell>
          <cell r="E431" t="str">
            <v>AgentL</v>
          </cell>
          <cell r="F431">
            <v>700</v>
          </cell>
          <cell r="G431" t="str">
            <v/>
          </cell>
          <cell r="H431" t="str">
            <v/>
          </cell>
          <cell r="J431">
            <v>700</v>
          </cell>
        </row>
        <row r="432">
          <cell r="B432" t="str">
            <v xml:space="preserve"> Jimmy Hayes </v>
          </cell>
          <cell r="C432" t="str">
            <v xml:space="preserve">FLA </v>
          </cell>
          <cell r="D432">
            <v>1399</v>
          </cell>
          <cell r="E432" t="str">
            <v>AgentL</v>
          </cell>
          <cell r="F432">
            <v>700</v>
          </cell>
          <cell r="G432" t="str">
            <v/>
          </cell>
          <cell r="H432" t="str">
            <v/>
          </cell>
          <cell r="J432">
            <v>700</v>
          </cell>
        </row>
        <row r="433">
          <cell r="B433" t="str">
            <v xml:space="preserve"> Jimmy Howard </v>
          </cell>
          <cell r="C433" t="str">
            <v xml:space="preserve">DET </v>
          </cell>
          <cell r="D433">
            <v>1803</v>
          </cell>
          <cell r="E433" t="str">
            <v>AgentL</v>
          </cell>
          <cell r="F433">
            <v>700</v>
          </cell>
          <cell r="G433">
            <v>350</v>
          </cell>
          <cell r="H433" t="str">
            <v/>
          </cell>
          <cell r="J433">
            <v>350</v>
          </cell>
        </row>
        <row r="434">
          <cell r="B434" t="str">
            <v xml:space="preserve"> Jiri Hudler </v>
          </cell>
          <cell r="C434" t="str">
            <v xml:space="preserve">CGY </v>
          </cell>
          <cell r="D434">
            <v>1032</v>
          </cell>
          <cell r="E434" t="str">
            <v>AgentL</v>
          </cell>
          <cell r="F434">
            <v>700</v>
          </cell>
          <cell r="G434">
            <v>150</v>
          </cell>
          <cell r="H434" t="str">
            <v/>
          </cell>
          <cell r="J434">
            <v>150</v>
          </cell>
        </row>
        <row r="435">
          <cell r="B435" t="str">
            <v xml:space="preserve"> Jiri Sekac </v>
          </cell>
          <cell r="C435" t="str">
            <v>MTL</v>
          </cell>
          <cell r="D435">
            <v>1512</v>
          </cell>
          <cell r="E435" t="str">
            <v>AgentL</v>
          </cell>
          <cell r="F435">
            <v>700</v>
          </cell>
          <cell r="G435">
            <v>450</v>
          </cell>
          <cell r="H435" t="str">
            <v/>
          </cell>
          <cell r="J435">
            <v>450</v>
          </cell>
        </row>
        <row r="436">
          <cell r="B436" t="str">
            <v xml:space="preserve"> Jiri Tlusty </v>
          </cell>
          <cell r="C436" t="str">
            <v xml:space="preserve">CAR </v>
          </cell>
          <cell r="D436">
            <v>1246</v>
          </cell>
          <cell r="E436" t="str">
            <v>AgentL</v>
          </cell>
          <cell r="F436">
            <v>700</v>
          </cell>
          <cell r="G436">
            <v>400</v>
          </cell>
          <cell r="H436" t="str">
            <v/>
          </cell>
          <cell r="J436">
            <v>400</v>
          </cell>
        </row>
        <row r="437">
          <cell r="B437" t="str">
            <v xml:space="preserve"> Joakim Andersson </v>
          </cell>
          <cell r="C437" t="str">
            <v xml:space="preserve">DET </v>
          </cell>
          <cell r="D437">
            <v>1248</v>
          </cell>
          <cell r="E437" t="str">
            <v>AgentL</v>
          </cell>
          <cell r="F437">
            <v>700</v>
          </cell>
          <cell r="G437" t="str">
            <v/>
          </cell>
          <cell r="H437" t="str">
            <v/>
          </cell>
          <cell r="J437">
            <v>700</v>
          </cell>
        </row>
        <row r="438">
          <cell r="B438" t="str">
            <v xml:space="preserve"> Joakim Lindstrom </v>
          </cell>
          <cell r="D438">
            <v>1887</v>
          </cell>
          <cell r="E438" t="str">
            <v>AgentL</v>
          </cell>
          <cell r="F438">
            <v>700</v>
          </cell>
          <cell r="G438" t="str">
            <v/>
          </cell>
          <cell r="H438" t="str">
            <v/>
          </cell>
          <cell r="J438">
            <v>700</v>
          </cell>
        </row>
        <row r="439">
          <cell r="B439" t="str">
            <v xml:space="preserve"> Joakim Nordstrom </v>
          </cell>
          <cell r="C439" t="str">
            <v xml:space="preserve">CHI </v>
          </cell>
          <cell r="D439">
            <v>1381</v>
          </cell>
          <cell r="E439" t="str">
            <v>AgentL</v>
          </cell>
          <cell r="F439">
            <v>700</v>
          </cell>
          <cell r="G439" t="str">
            <v/>
          </cell>
          <cell r="H439" t="str">
            <v/>
          </cell>
          <cell r="J439">
            <v>700</v>
          </cell>
        </row>
        <row r="440">
          <cell r="B440" t="str">
            <v xml:space="preserve"> Joe Colborne </v>
          </cell>
          <cell r="C440" t="str">
            <v xml:space="preserve">CGY </v>
          </cell>
          <cell r="D440">
            <v>1226</v>
          </cell>
          <cell r="E440" t="str">
            <v>AgentL</v>
          </cell>
          <cell r="F440">
            <v>700</v>
          </cell>
          <cell r="G440" t="str">
            <v/>
          </cell>
          <cell r="H440" t="str">
            <v/>
          </cell>
          <cell r="J440">
            <v>700</v>
          </cell>
        </row>
        <row r="441">
          <cell r="B441" t="str">
            <v xml:space="preserve"> Joe Corvo </v>
          </cell>
          <cell r="C441" t="str">
            <v xml:space="preserve">OTT </v>
          </cell>
          <cell r="D441">
            <v>1624</v>
          </cell>
          <cell r="E441" t="str">
            <v>AgentL</v>
          </cell>
          <cell r="F441">
            <v>700</v>
          </cell>
          <cell r="G441" t="str">
            <v/>
          </cell>
          <cell r="H441" t="str">
            <v/>
          </cell>
          <cell r="J441">
            <v>700</v>
          </cell>
        </row>
        <row r="442">
          <cell r="B442" t="str">
            <v xml:space="preserve"> Joe Morrow </v>
          </cell>
          <cell r="D442">
            <v>1952</v>
          </cell>
          <cell r="E442" t="str">
            <v>AgentL</v>
          </cell>
          <cell r="F442">
            <v>700</v>
          </cell>
          <cell r="G442" t="str">
            <v/>
          </cell>
          <cell r="H442" t="str">
            <v/>
          </cell>
          <cell r="J442">
            <v>700</v>
          </cell>
        </row>
        <row r="443">
          <cell r="B443" t="str">
            <v xml:space="preserve"> Joe Pavelski </v>
          </cell>
          <cell r="C443" t="str">
            <v xml:space="preserve">SAN </v>
          </cell>
          <cell r="D443">
            <v>1025</v>
          </cell>
          <cell r="E443" t="str">
            <v>Martin</v>
          </cell>
          <cell r="F443">
            <v>250</v>
          </cell>
          <cell r="G443" t="str">
            <v/>
          </cell>
          <cell r="H443" t="str">
            <v/>
          </cell>
          <cell r="J443">
            <v>250</v>
          </cell>
        </row>
        <row r="444">
          <cell r="B444" t="str">
            <v xml:space="preserve"> Joe Piskula </v>
          </cell>
          <cell r="D444">
            <v>1772</v>
          </cell>
          <cell r="E444" t="str">
            <v>AgentL</v>
          </cell>
          <cell r="F444">
            <v>700</v>
          </cell>
          <cell r="G444" t="str">
            <v/>
          </cell>
          <cell r="H444" t="str">
            <v/>
          </cell>
          <cell r="J444">
            <v>700</v>
          </cell>
        </row>
        <row r="445">
          <cell r="B445" t="str">
            <v xml:space="preserve"> Joe Thornton </v>
          </cell>
          <cell r="C445" t="str">
            <v xml:space="preserve">SAN </v>
          </cell>
          <cell r="D445">
            <v>1009</v>
          </cell>
          <cell r="E445" t="str">
            <v>EvansH</v>
          </cell>
          <cell r="F445">
            <v>100</v>
          </cell>
          <cell r="G445" t="str">
            <v/>
          </cell>
          <cell r="H445" t="str">
            <v/>
          </cell>
          <cell r="J445">
            <v>100</v>
          </cell>
        </row>
        <row r="446">
          <cell r="B446" t="str">
            <v xml:space="preserve"> Joe Vitale </v>
          </cell>
          <cell r="C446" t="str">
            <v xml:space="preserve">PIT </v>
          </cell>
          <cell r="D446">
            <v>1262</v>
          </cell>
          <cell r="E446" t="str">
            <v>AgentL</v>
          </cell>
          <cell r="F446">
            <v>700</v>
          </cell>
          <cell r="G446" t="str">
            <v/>
          </cell>
          <cell r="H446" t="str">
            <v/>
          </cell>
          <cell r="J446">
            <v>700</v>
          </cell>
        </row>
        <row r="447">
          <cell r="B447" t="str">
            <v xml:space="preserve"> Joel Ward </v>
          </cell>
          <cell r="C447" t="str">
            <v xml:space="preserve">WAS </v>
          </cell>
          <cell r="D447">
            <v>1089</v>
          </cell>
          <cell r="E447" t="str">
            <v>AgentL</v>
          </cell>
          <cell r="F447">
            <v>700</v>
          </cell>
          <cell r="G447" t="str">
            <v/>
          </cell>
          <cell r="H447" t="str">
            <v/>
          </cell>
          <cell r="J447">
            <v>700</v>
          </cell>
        </row>
        <row r="448">
          <cell r="B448" t="str">
            <v xml:space="preserve"> Joey Crabb </v>
          </cell>
          <cell r="C448" t="str">
            <v xml:space="preserve">FLA </v>
          </cell>
          <cell r="D448">
            <v>1431</v>
          </cell>
          <cell r="E448" t="str">
            <v>AgentL</v>
          </cell>
          <cell r="F448">
            <v>700</v>
          </cell>
          <cell r="G448" t="str">
            <v/>
          </cell>
          <cell r="H448" t="str">
            <v/>
          </cell>
          <cell r="J448">
            <v>700</v>
          </cell>
        </row>
        <row r="449">
          <cell r="B449" t="str">
            <v xml:space="preserve"> Joey MacDonald </v>
          </cell>
          <cell r="C449" t="str">
            <v xml:space="preserve">CGY </v>
          </cell>
          <cell r="D449">
            <v>1824</v>
          </cell>
          <cell r="E449" t="str">
            <v>AgentL</v>
          </cell>
          <cell r="F449">
            <v>700</v>
          </cell>
          <cell r="G449" t="str">
            <v/>
          </cell>
          <cell r="H449" t="str">
            <v/>
          </cell>
          <cell r="J449">
            <v>700</v>
          </cell>
        </row>
        <row r="450">
          <cell r="B450" t="str">
            <v xml:space="preserve"> Joffrey Lupul </v>
          </cell>
          <cell r="C450" t="str">
            <v xml:space="preserve">TOR </v>
          </cell>
          <cell r="D450">
            <v>1083</v>
          </cell>
          <cell r="E450" t="str">
            <v>AgentL</v>
          </cell>
          <cell r="F450">
            <v>700</v>
          </cell>
          <cell r="G450">
            <v>350</v>
          </cell>
          <cell r="H450">
            <v>200</v>
          </cell>
          <cell r="J450">
            <v>200</v>
          </cell>
        </row>
        <row r="451">
          <cell r="B451" t="str">
            <v xml:space="preserve"> Johan Franzen </v>
          </cell>
          <cell r="C451" t="str">
            <v xml:space="preserve">DET </v>
          </cell>
          <cell r="D451">
            <v>1113</v>
          </cell>
          <cell r="E451" t="str">
            <v>AgentL</v>
          </cell>
          <cell r="F451">
            <v>700</v>
          </cell>
          <cell r="G451">
            <v>500</v>
          </cell>
          <cell r="H451" t="str">
            <v/>
          </cell>
          <cell r="J451">
            <v>500</v>
          </cell>
        </row>
        <row r="452">
          <cell r="B452" t="str">
            <v xml:space="preserve"> Johan Larsson </v>
          </cell>
          <cell r="C452" t="str">
            <v xml:space="preserve">BUF </v>
          </cell>
          <cell r="D452">
            <v>1395</v>
          </cell>
          <cell r="E452" t="str">
            <v>AgentL</v>
          </cell>
          <cell r="F452">
            <v>700</v>
          </cell>
          <cell r="G452" t="str">
            <v/>
          </cell>
          <cell r="H452" t="str">
            <v/>
          </cell>
          <cell r="J452">
            <v>700</v>
          </cell>
        </row>
        <row r="453">
          <cell r="B453" t="str">
            <v xml:space="preserve"> John Albert </v>
          </cell>
          <cell r="D453">
            <v>1491</v>
          </cell>
          <cell r="E453" t="str">
            <v>AgentL</v>
          </cell>
          <cell r="F453">
            <v>700</v>
          </cell>
          <cell r="G453" t="str">
            <v/>
          </cell>
          <cell r="H453" t="str">
            <v/>
          </cell>
          <cell r="J453">
            <v>700</v>
          </cell>
        </row>
        <row r="454">
          <cell r="B454" t="str">
            <v xml:space="preserve"> John Carlson </v>
          </cell>
          <cell r="C454" t="str">
            <v xml:space="preserve">WAS </v>
          </cell>
          <cell r="D454">
            <v>1544</v>
          </cell>
          <cell r="E454" t="str">
            <v>AgentL</v>
          </cell>
          <cell r="F454">
            <v>700</v>
          </cell>
          <cell r="G454">
            <v>650</v>
          </cell>
          <cell r="H454" t="str">
            <v/>
          </cell>
          <cell r="J454">
            <v>650</v>
          </cell>
        </row>
        <row r="455">
          <cell r="B455" t="str">
            <v xml:space="preserve"> John Erskine </v>
          </cell>
          <cell r="C455" t="str">
            <v xml:space="preserve">WAS </v>
          </cell>
          <cell r="D455">
            <v>1725</v>
          </cell>
          <cell r="E455" t="str">
            <v>AgentL</v>
          </cell>
          <cell r="F455">
            <v>700</v>
          </cell>
          <cell r="G455" t="str">
            <v/>
          </cell>
          <cell r="H455" t="str">
            <v/>
          </cell>
          <cell r="J455">
            <v>700</v>
          </cell>
        </row>
        <row r="456">
          <cell r="B456" t="str">
            <v xml:space="preserve"> John Gibson </v>
          </cell>
          <cell r="C456" t="str">
            <v xml:space="preserve">ANA </v>
          </cell>
          <cell r="D456">
            <v>1861</v>
          </cell>
          <cell r="E456" t="str">
            <v>AgentL</v>
          </cell>
          <cell r="F456">
            <v>700</v>
          </cell>
          <cell r="G456">
            <v>150</v>
          </cell>
          <cell r="H456" t="str">
            <v/>
          </cell>
          <cell r="J456">
            <v>150</v>
          </cell>
        </row>
        <row r="457">
          <cell r="B457" t="str">
            <v xml:space="preserve"> John Klingberg </v>
          </cell>
          <cell r="D457">
            <v>1915</v>
          </cell>
          <cell r="E457" t="str">
            <v>AgentL</v>
          </cell>
          <cell r="F457">
            <v>700</v>
          </cell>
          <cell r="G457" t="str">
            <v/>
          </cell>
          <cell r="H457" t="str">
            <v/>
          </cell>
          <cell r="J457">
            <v>700</v>
          </cell>
        </row>
        <row r="458">
          <cell r="B458" t="str">
            <v xml:space="preserve"> John McCarthy </v>
          </cell>
          <cell r="C458" t="str">
            <v xml:space="preserve">SAN </v>
          </cell>
          <cell r="D458">
            <v>1476</v>
          </cell>
          <cell r="E458" t="str">
            <v>AgentL</v>
          </cell>
          <cell r="F458">
            <v>700</v>
          </cell>
          <cell r="G458" t="str">
            <v/>
          </cell>
          <cell r="H458" t="str">
            <v/>
          </cell>
          <cell r="J458">
            <v>700</v>
          </cell>
        </row>
        <row r="459">
          <cell r="B459" t="str">
            <v xml:space="preserve"> John Mitchell </v>
          </cell>
          <cell r="C459" t="str">
            <v xml:space="preserve">COL </v>
          </cell>
          <cell r="D459">
            <v>1223</v>
          </cell>
          <cell r="E459" t="str">
            <v>AgentL</v>
          </cell>
          <cell r="F459">
            <v>700</v>
          </cell>
          <cell r="G459" t="str">
            <v/>
          </cell>
          <cell r="H459" t="str">
            <v/>
          </cell>
          <cell r="J459">
            <v>700</v>
          </cell>
        </row>
        <row r="460">
          <cell r="B460" t="str">
            <v xml:space="preserve"> John Moore </v>
          </cell>
          <cell r="C460" t="str">
            <v xml:space="preserve">NYR </v>
          </cell>
          <cell r="D460">
            <v>1640</v>
          </cell>
          <cell r="E460" t="str">
            <v>AgentL</v>
          </cell>
          <cell r="F460">
            <v>700</v>
          </cell>
          <cell r="G460" t="str">
            <v/>
          </cell>
          <cell r="H460" t="str">
            <v/>
          </cell>
          <cell r="J460">
            <v>700</v>
          </cell>
        </row>
        <row r="461">
          <cell r="B461" t="str">
            <v xml:space="preserve"> John Scott </v>
          </cell>
          <cell r="C461" t="str">
            <v xml:space="preserve">BUF </v>
          </cell>
          <cell r="D461">
            <v>1432</v>
          </cell>
          <cell r="E461" t="str">
            <v>AgentL</v>
          </cell>
          <cell r="F461">
            <v>700</v>
          </cell>
          <cell r="G461" t="str">
            <v/>
          </cell>
          <cell r="H461" t="str">
            <v/>
          </cell>
          <cell r="J461">
            <v>700</v>
          </cell>
        </row>
        <row r="462">
          <cell r="B462" t="str">
            <v xml:space="preserve"> John Tavares </v>
          </cell>
          <cell r="C462" t="str">
            <v xml:space="preserve">NYI </v>
          </cell>
          <cell r="D462">
            <v>1003</v>
          </cell>
          <cell r="E462" t="str">
            <v>FredLa</v>
          </cell>
          <cell r="F462">
            <v>500</v>
          </cell>
          <cell r="G462" t="str">
            <v/>
          </cell>
          <cell r="H462" t="str">
            <v/>
          </cell>
          <cell r="J462">
            <v>500</v>
          </cell>
        </row>
        <row r="463">
          <cell r="B463" t="str">
            <v xml:space="preserve"> John-Michael Liles </v>
          </cell>
          <cell r="D463">
            <v>1769</v>
          </cell>
          <cell r="E463" t="str">
            <v>AgentL</v>
          </cell>
          <cell r="F463">
            <v>700</v>
          </cell>
          <cell r="G463" t="str">
            <v/>
          </cell>
          <cell r="H463" t="str">
            <v/>
          </cell>
          <cell r="J463">
            <v>700</v>
          </cell>
        </row>
        <row r="464">
          <cell r="B464" t="str">
            <v xml:space="preserve"> Johnny Boychuk </v>
          </cell>
          <cell r="C464" t="str">
            <v xml:space="preserve">BOS </v>
          </cell>
          <cell r="D464">
            <v>1625</v>
          </cell>
          <cell r="E464" t="str">
            <v>AgentL</v>
          </cell>
          <cell r="F464">
            <v>700</v>
          </cell>
          <cell r="G464" t="str">
            <v/>
          </cell>
          <cell r="H464" t="str">
            <v/>
          </cell>
          <cell r="J464">
            <v>700</v>
          </cell>
        </row>
        <row r="465">
          <cell r="B465" t="str">
            <v xml:space="preserve"> Johnny Gaudreau </v>
          </cell>
          <cell r="D465">
            <v>1504</v>
          </cell>
          <cell r="E465" t="str">
            <v>AgentL</v>
          </cell>
          <cell r="F465">
            <v>700</v>
          </cell>
          <cell r="G465">
            <v>300</v>
          </cell>
          <cell r="H465" t="str">
            <v/>
          </cell>
          <cell r="J465">
            <v>300</v>
          </cell>
        </row>
        <row r="466">
          <cell r="B466" t="str">
            <v xml:space="preserve"> Johnny Oduya </v>
          </cell>
          <cell r="C466" t="str">
            <v xml:space="preserve">CHI </v>
          </cell>
          <cell r="D466">
            <v>1582</v>
          </cell>
          <cell r="E466" t="str">
            <v>AgentL</v>
          </cell>
          <cell r="F466">
            <v>700</v>
          </cell>
          <cell r="G466" t="str">
            <v/>
          </cell>
          <cell r="H466" t="str">
            <v/>
          </cell>
          <cell r="J466">
            <v>700</v>
          </cell>
        </row>
        <row r="467">
          <cell r="B467" t="str">
            <v xml:space="preserve"> Jon Merrill </v>
          </cell>
          <cell r="C467" t="str">
            <v xml:space="preserve">NJD </v>
          </cell>
          <cell r="D467">
            <v>1752</v>
          </cell>
          <cell r="E467" t="str">
            <v>AgentL</v>
          </cell>
          <cell r="F467">
            <v>700</v>
          </cell>
          <cell r="G467" t="str">
            <v/>
          </cell>
          <cell r="H467" t="str">
            <v/>
          </cell>
          <cell r="J467">
            <v>700</v>
          </cell>
        </row>
        <row r="468">
          <cell r="B468" t="str">
            <v xml:space="preserve"> Jonas Brodin </v>
          </cell>
          <cell r="C468" t="str">
            <v xml:space="preserve">MIN </v>
          </cell>
          <cell r="D468">
            <v>1560</v>
          </cell>
          <cell r="E468" t="str">
            <v>AgentL</v>
          </cell>
          <cell r="F468">
            <v>700</v>
          </cell>
          <cell r="G468" t="str">
            <v/>
          </cell>
          <cell r="H468" t="str">
            <v/>
          </cell>
          <cell r="J468">
            <v>700</v>
          </cell>
        </row>
        <row r="469">
          <cell r="B469" t="str">
            <v xml:space="preserve"> Jonas Gustavsson </v>
          </cell>
          <cell r="C469" t="str">
            <v xml:space="preserve">DET </v>
          </cell>
          <cell r="D469">
            <v>1823</v>
          </cell>
          <cell r="E469" t="str">
            <v>AgentL</v>
          </cell>
          <cell r="F469">
            <v>700</v>
          </cell>
          <cell r="G469" t="str">
            <v/>
          </cell>
          <cell r="H469" t="str">
            <v/>
          </cell>
          <cell r="J469">
            <v>700</v>
          </cell>
        </row>
        <row r="470">
          <cell r="B470" t="str">
            <v xml:space="preserve"> Jonas Hiller </v>
          </cell>
          <cell r="C470" t="str">
            <v xml:space="preserve">ANA </v>
          </cell>
          <cell r="D470">
            <v>1802</v>
          </cell>
          <cell r="E470" t="str">
            <v>AgentL</v>
          </cell>
          <cell r="F470">
            <v>700</v>
          </cell>
          <cell r="G470">
            <v>350</v>
          </cell>
          <cell r="H470">
            <v>150</v>
          </cell>
          <cell r="J470">
            <v>150</v>
          </cell>
        </row>
        <row r="471">
          <cell r="B471" t="str">
            <v xml:space="preserve"> Jonathan Bernier </v>
          </cell>
          <cell r="C471" t="str">
            <v xml:space="preserve">TOR </v>
          </cell>
          <cell r="D471">
            <v>1800</v>
          </cell>
          <cell r="E471" t="str">
            <v>Frank1</v>
          </cell>
          <cell r="F471">
            <v>200</v>
          </cell>
          <cell r="G471" t="str">
            <v/>
          </cell>
          <cell r="H471" t="str">
            <v/>
          </cell>
          <cell r="J471">
            <v>200</v>
          </cell>
        </row>
        <row r="472">
          <cell r="B472" t="str">
            <v xml:space="preserve"> Jonathan Drouin </v>
          </cell>
          <cell r="D472">
            <v>1502</v>
          </cell>
          <cell r="E472" t="str">
            <v>JoelCa</v>
          </cell>
          <cell r="F472">
            <v>300</v>
          </cell>
          <cell r="G472" t="str">
            <v/>
          </cell>
          <cell r="H472" t="str">
            <v/>
          </cell>
          <cell r="J472">
            <v>300</v>
          </cell>
        </row>
        <row r="473">
          <cell r="B473" t="str">
            <v xml:space="preserve"> Jonathan Ericsson </v>
          </cell>
          <cell r="C473" t="str">
            <v xml:space="preserve">DET </v>
          </cell>
          <cell r="D473">
            <v>1627</v>
          </cell>
          <cell r="E473" t="str">
            <v>AgentL</v>
          </cell>
          <cell r="F473">
            <v>700</v>
          </cell>
          <cell r="G473" t="str">
            <v/>
          </cell>
          <cell r="H473" t="str">
            <v/>
          </cell>
          <cell r="J473">
            <v>700</v>
          </cell>
        </row>
        <row r="474">
          <cell r="B474" t="str">
            <v xml:space="preserve"> Jonathan Huberdeau </v>
          </cell>
          <cell r="C474" t="str">
            <v xml:space="preserve">FLA </v>
          </cell>
          <cell r="D474">
            <v>1143</v>
          </cell>
          <cell r="E474" t="str">
            <v>Nadeau</v>
          </cell>
          <cell r="F474">
            <v>400</v>
          </cell>
          <cell r="G474" t="str">
            <v/>
          </cell>
          <cell r="H474" t="str">
            <v/>
          </cell>
          <cell r="J474">
            <v>400</v>
          </cell>
        </row>
        <row r="475">
          <cell r="B475" t="str">
            <v xml:space="preserve"> Jonathan Marchessault </v>
          </cell>
          <cell r="D475">
            <v>1932</v>
          </cell>
          <cell r="E475" t="str">
            <v>AgentL</v>
          </cell>
          <cell r="F475">
            <v>700</v>
          </cell>
          <cell r="G475" t="str">
            <v/>
          </cell>
          <cell r="H475" t="str">
            <v/>
          </cell>
          <cell r="J475">
            <v>700</v>
          </cell>
        </row>
        <row r="476">
          <cell r="B476" t="str">
            <v xml:space="preserve"> Jonathan Quick </v>
          </cell>
          <cell r="C476" t="str">
            <v xml:space="preserve">LOS </v>
          </cell>
          <cell r="D476">
            <v>1796</v>
          </cell>
          <cell r="E476" t="str">
            <v>Frank2</v>
          </cell>
          <cell r="F476">
            <v>150</v>
          </cell>
          <cell r="G476" t="str">
            <v/>
          </cell>
          <cell r="H476" t="str">
            <v/>
          </cell>
          <cell r="J476">
            <v>150</v>
          </cell>
        </row>
        <row r="477">
          <cell r="B477" t="str">
            <v xml:space="preserve"> Jonathan Toews </v>
          </cell>
          <cell r="C477" t="str">
            <v xml:space="preserve">CHI </v>
          </cell>
          <cell r="D477">
            <v>1013</v>
          </cell>
          <cell r="E477" t="str">
            <v>Julien</v>
          </cell>
          <cell r="F477">
            <v>450</v>
          </cell>
          <cell r="G477" t="str">
            <v/>
          </cell>
          <cell r="H477" t="str">
            <v/>
          </cell>
          <cell r="J477">
            <v>450</v>
          </cell>
        </row>
        <row r="478">
          <cell r="B478" t="str">
            <v xml:space="preserve"> Jonathon Blum </v>
          </cell>
          <cell r="D478">
            <v>1936</v>
          </cell>
          <cell r="E478" t="str">
            <v>AgentL</v>
          </cell>
          <cell r="F478">
            <v>700</v>
          </cell>
          <cell r="G478" t="str">
            <v/>
          </cell>
          <cell r="H478" t="str">
            <v/>
          </cell>
          <cell r="J478">
            <v>700</v>
          </cell>
        </row>
        <row r="479">
          <cell r="B479" t="str">
            <v xml:space="preserve"> Jordan Caron </v>
          </cell>
          <cell r="C479" t="str">
            <v xml:space="preserve">BOS </v>
          </cell>
          <cell r="D479">
            <v>1375</v>
          </cell>
          <cell r="E479" t="str">
            <v>AgentL</v>
          </cell>
          <cell r="F479">
            <v>700</v>
          </cell>
          <cell r="G479" t="str">
            <v/>
          </cell>
          <cell r="H479" t="str">
            <v/>
          </cell>
          <cell r="J479">
            <v>700</v>
          </cell>
        </row>
        <row r="480">
          <cell r="B480" t="str">
            <v xml:space="preserve"> Jordan Eberle </v>
          </cell>
          <cell r="C480" t="str">
            <v xml:space="preserve">EDM </v>
          </cell>
          <cell r="D480">
            <v>1034</v>
          </cell>
          <cell r="E480" t="str">
            <v>Nadeau</v>
          </cell>
          <cell r="F480">
            <v>400</v>
          </cell>
          <cell r="G480" t="str">
            <v/>
          </cell>
          <cell r="H480" t="str">
            <v/>
          </cell>
          <cell r="J480">
            <v>400</v>
          </cell>
        </row>
        <row r="481">
          <cell r="B481" t="str">
            <v xml:space="preserve"> Jordan Leopold </v>
          </cell>
          <cell r="C481" t="str">
            <v xml:space="preserve">STL </v>
          </cell>
          <cell r="D481">
            <v>1691</v>
          </cell>
          <cell r="E481" t="str">
            <v>AgentL</v>
          </cell>
          <cell r="F481">
            <v>700</v>
          </cell>
          <cell r="G481" t="str">
            <v/>
          </cell>
          <cell r="H481" t="str">
            <v/>
          </cell>
          <cell r="J481">
            <v>700</v>
          </cell>
        </row>
        <row r="482">
          <cell r="B482" t="str">
            <v xml:space="preserve"> Jordan Martinook </v>
          </cell>
          <cell r="C482" t="str">
            <v xml:space="preserve">ARI </v>
          </cell>
          <cell r="E482" t="str">
            <v>AgentL</v>
          </cell>
          <cell r="F482">
            <v>700</v>
          </cell>
          <cell r="H482" t="str">
            <v/>
          </cell>
          <cell r="J482">
            <v>700</v>
          </cell>
        </row>
        <row r="483">
          <cell r="B483" t="str">
            <v xml:space="preserve"> Jordan Nolan </v>
          </cell>
          <cell r="C483" t="str">
            <v xml:space="preserve">LOS </v>
          </cell>
          <cell r="D483">
            <v>1291</v>
          </cell>
          <cell r="E483" t="str">
            <v>AgentL</v>
          </cell>
          <cell r="F483">
            <v>700</v>
          </cell>
          <cell r="G483" t="str">
            <v/>
          </cell>
          <cell r="H483" t="str">
            <v/>
          </cell>
          <cell r="J483">
            <v>700</v>
          </cell>
        </row>
        <row r="484">
          <cell r="B484" t="str">
            <v xml:space="preserve"> Jordan Schroeder </v>
          </cell>
          <cell r="C484" t="str">
            <v xml:space="preserve">VAN </v>
          </cell>
          <cell r="D484">
            <v>1487</v>
          </cell>
          <cell r="E484" t="str">
            <v>AgentL</v>
          </cell>
          <cell r="F484">
            <v>700</v>
          </cell>
          <cell r="G484" t="str">
            <v/>
          </cell>
          <cell r="H484" t="str">
            <v/>
          </cell>
          <cell r="J484">
            <v>700</v>
          </cell>
        </row>
        <row r="485">
          <cell r="B485" t="str">
            <v xml:space="preserve"> Jordan Staal </v>
          </cell>
          <cell r="C485" t="str">
            <v xml:space="preserve">CAR </v>
          </cell>
          <cell r="D485">
            <v>1204</v>
          </cell>
          <cell r="E485" t="str">
            <v>AgentL</v>
          </cell>
          <cell r="F485">
            <v>700</v>
          </cell>
          <cell r="G485" t="str">
            <v/>
          </cell>
          <cell r="H485" t="str">
            <v/>
          </cell>
          <cell r="J485">
            <v>700</v>
          </cell>
        </row>
        <row r="486">
          <cell r="B486" t="str">
            <v xml:space="preserve"> Jordan Szwarz </v>
          </cell>
          <cell r="C486" t="str">
            <v xml:space="preserve">PHO </v>
          </cell>
          <cell r="D486">
            <v>1394</v>
          </cell>
          <cell r="E486" t="str">
            <v>AgentL</v>
          </cell>
          <cell r="F486">
            <v>700</v>
          </cell>
          <cell r="G486" t="str">
            <v/>
          </cell>
          <cell r="H486" t="str">
            <v/>
          </cell>
          <cell r="J486">
            <v>700</v>
          </cell>
        </row>
        <row r="487">
          <cell r="B487" t="str">
            <v xml:space="preserve"> Jordie Benn </v>
          </cell>
          <cell r="C487" t="str">
            <v xml:space="preserve">DAL </v>
          </cell>
          <cell r="D487">
            <v>1610</v>
          </cell>
          <cell r="E487" t="str">
            <v>AgentL</v>
          </cell>
          <cell r="F487">
            <v>700</v>
          </cell>
          <cell r="G487" t="str">
            <v/>
          </cell>
          <cell r="H487" t="str">
            <v/>
          </cell>
          <cell r="J487">
            <v>700</v>
          </cell>
        </row>
        <row r="488">
          <cell r="B488" t="str">
            <v xml:space="preserve"> Jordin Tootoo </v>
          </cell>
          <cell r="C488" t="str">
            <v xml:space="preserve">DET </v>
          </cell>
          <cell r="D488">
            <v>1448</v>
          </cell>
          <cell r="E488" t="str">
            <v>AgentL</v>
          </cell>
          <cell r="F488">
            <v>700</v>
          </cell>
          <cell r="G488" t="str">
            <v/>
          </cell>
          <cell r="H488" t="str">
            <v/>
          </cell>
          <cell r="J488">
            <v>700</v>
          </cell>
        </row>
        <row r="489">
          <cell r="B489" t="str">
            <v xml:space="preserve"> Jori Lehtera </v>
          </cell>
          <cell r="C489" t="str">
            <v xml:space="preserve">STL </v>
          </cell>
          <cell r="D489">
            <v>1513</v>
          </cell>
          <cell r="E489" t="str">
            <v>AgentL</v>
          </cell>
          <cell r="F489">
            <v>700</v>
          </cell>
          <cell r="G489">
            <v>300</v>
          </cell>
          <cell r="H489" t="str">
            <v/>
          </cell>
          <cell r="J489">
            <v>300</v>
          </cell>
        </row>
        <row r="490">
          <cell r="B490" t="str">
            <v xml:space="preserve"> Josh Bailey </v>
          </cell>
          <cell r="C490" t="str">
            <v xml:space="preserve">NYI </v>
          </cell>
          <cell r="D490">
            <v>1148</v>
          </cell>
          <cell r="E490" t="str">
            <v>AgentL</v>
          </cell>
          <cell r="F490">
            <v>700</v>
          </cell>
          <cell r="G490" t="str">
            <v/>
          </cell>
          <cell r="H490" t="str">
            <v/>
          </cell>
          <cell r="J490">
            <v>700</v>
          </cell>
        </row>
        <row r="491">
          <cell r="B491" t="str">
            <v xml:space="preserve"> Josh Gorges </v>
          </cell>
          <cell r="C491" t="str">
            <v xml:space="preserve">MON </v>
          </cell>
          <cell r="D491">
            <v>1596</v>
          </cell>
          <cell r="E491" t="str">
            <v>AgentL</v>
          </cell>
          <cell r="F491">
            <v>700</v>
          </cell>
          <cell r="G491" t="str">
            <v/>
          </cell>
          <cell r="H491" t="str">
            <v/>
          </cell>
          <cell r="J491">
            <v>700</v>
          </cell>
        </row>
        <row r="492">
          <cell r="B492" t="str">
            <v xml:space="preserve"> Josh Harding </v>
          </cell>
          <cell r="C492" t="str">
            <v xml:space="preserve">MIN </v>
          </cell>
          <cell r="D492">
            <v>1785</v>
          </cell>
          <cell r="E492" t="str">
            <v>AgentL</v>
          </cell>
          <cell r="F492">
            <v>700</v>
          </cell>
          <cell r="G492" t="str">
            <v/>
          </cell>
          <cell r="H492" t="str">
            <v/>
          </cell>
          <cell r="J492">
            <v>700</v>
          </cell>
        </row>
        <row r="493">
          <cell r="B493" t="str">
            <v xml:space="preserve"> Josh Jooris </v>
          </cell>
          <cell r="D493">
            <v>1870</v>
          </cell>
          <cell r="E493" t="str">
            <v>AgentL</v>
          </cell>
          <cell r="F493">
            <v>700</v>
          </cell>
          <cell r="G493" t="str">
            <v/>
          </cell>
          <cell r="H493" t="str">
            <v/>
          </cell>
          <cell r="J493">
            <v>700</v>
          </cell>
        </row>
        <row r="494">
          <cell r="B494" t="str">
            <v xml:space="preserve"> Josh Leivo </v>
          </cell>
          <cell r="C494" t="str">
            <v xml:space="preserve">TOR </v>
          </cell>
          <cell r="D494">
            <v>1372</v>
          </cell>
          <cell r="E494" t="str">
            <v>AgentL</v>
          </cell>
          <cell r="F494">
            <v>700</v>
          </cell>
          <cell r="G494" t="str">
            <v/>
          </cell>
          <cell r="H494" t="str">
            <v/>
          </cell>
          <cell r="J494">
            <v>700</v>
          </cell>
        </row>
        <row r="495">
          <cell r="B495" t="str">
            <v xml:space="preserve"> Josh Manson </v>
          </cell>
          <cell r="D495">
            <v>1903</v>
          </cell>
          <cell r="E495" t="str">
            <v>AgentL</v>
          </cell>
          <cell r="F495">
            <v>700</v>
          </cell>
          <cell r="G495" t="str">
            <v/>
          </cell>
          <cell r="H495" t="str">
            <v/>
          </cell>
          <cell r="J495">
            <v>700</v>
          </cell>
        </row>
        <row r="496">
          <cell r="B496" t="str">
            <v xml:space="preserve"> Jussi Jokinen </v>
          </cell>
          <cell r="C496" t="str">
            <v xml:space="preserve">PIT </v>
          </cell>
          <cell r="D496">
            <v>1092</v>
          </cell>
          <cell r="E496" t="str">
            <v>AgentL</v>
          </cell>
          <cell r="F496">
            <v>700</v>
          </cell>
          <cell r="G496" t="str">
            <v/>
          </cell>
          <cell r="H496">
            <v>100</v>
          </cell>
          <cell r="J496">
            <v>100</v>
          </cell>
        </row>
        <row r="497">
          <cell r="B497" t="str">
            <v xml:space="preserve"> Justin Abdelkader </v>
          </cell>
          <cell r="C497" t="str">
            <v xml:space="preserve">DET </v>
          </cell>
          <cell r="D497">
            <v>1200</v>
          </cell>
          <cell r="E497" t="str">
            <v>AgentL</v>
          </cell>
          <cell r="F497">
            <v>700</v>
          </cell>
          <cell r="G497" t="str">
            <v/>
          </cell>
          <cell r="H497" t="str">
            <v/>
          </cell>
          <cell r="J497">
            <v>700</v>
          </cell>
        </row>
        <row r="498">
          <cell r="B498" t="str">
            <v xml:space="preserve"> Justin Braun </v>
          </cell>
          <cell r="C498" t="str">
            <v xml:space="preserve">SAN </v>
          </cell>
          <cell r="D498">
            <v>1586</v>
          </cell>
          <cell r="E498" t="str">
            <v>AgentL</v>
          </cell>
          <cell r="F498">
            <v>700</v>
          </cell>
          <cell r="G498" t="str">
            <v/>
          </cell>
          <cell r="H498" t="str">
            <v/>
          </cell>
          <cell r="J498">
            <v>700</v>
          </cell>
        </row>
        <row r="499">
          <cell r="B499" t="str">
            <v xml:space="preserve"> Justin Falk </v>
          </cell>
          <cell r="C499" t="str">
            <v xml:space="preserve">NYR </v>
          </cell>
          <cell r="D499">
            <v>1754</v>
          </cell>
          <cell r="E499" t="str">
            <v>AgentL</v>
          </cell>
          <cell r="F499">
            <v>700</v>
          </cell>
          <cell r="G499" t="str">
            <v/>
          </cell>
          <cell r="H499" t="str">
            <v/>
          </cell>
          <cell r="J499">
            <v>700</v>
          </cell>
        </row>
        <row r="500">
          <cell r="B500" t="str">
            <v xml:space="preserve"> Justin Faulk </v>
          </cell>
          <cell r="C500" t="str">
            <v xml:space="preserve">CAR </v>
          </cell>
          <cell r="D500">
            <v>1575</v>
          </cell>
          <cell r="E500" t="str">
            <v>Bastie</v>
          </cell>
          <cell r="F500">
            <v>350</v>
          </cell>
          <cell r="G500" t="str">
            <v/>
          </cell>
          <cell r="H500" t="str">
            <v/>
          </cell>
          <cell r="J500">
            <v>350</v>
          </cell>
        </row>
        <row r="501">
          <cell r="B501" t="str">
            <v xml:space="preserve"> Justin Fontaine </v>
          </cell>
          <cell r="C501" t="str">
            <v xml:space="preserve">MIN </v>
          </cell>
          <cell r="D501">
            <v>1227</v>
          </cell>
          <cell r="E501" t="str">
            <v>AgentL</v>
          </cell>
          <cell r="F501">
            <v>700</v>
          </cell>
          <cell r="G501" t="str">
            <v/>
          </cell>
          <cell r="H501" t="str">
            <v/>
          </cell>
          <cell r="J501">
            <v>700</v>
          </cell>
        </row>
        <row r="502">
          <cell r="B502" t="str">
            <v xml:space="preserve"> Justin Hodgman </v>
          </cell>
          <cell r="D502">
            <v>1919</v>
          </cell>
          <cell r="E502" t="str">
            <v>AgentL</v>
          </cell>
          <cell r="F502">
            <v>700</v>
          </cell>
          <cell r="G502" t="str">
            <v/>
          </cell>
          <cell r="H502" t="str">
            <v/>
          </cell>
          <cell r="J502">
            <v>700</v>
          </cell>
        </row>
        <row r="503">
          <cell r="B503" t="str">
            <v xml:space="preserve"> Justin Peters </v>
          </cell>
          <cell r="C503" t="str">
            <v xml:space="preserve">CAR </v>
          </cell>
          <cell r="D503">
            <v>1815</v>
          </cell>
          <cell r="E503" t="str">
            <v>AgentL</v>
          </cell>
          <cell r="F503">
            <v>700</v>
          </cell>
          <cell r="G503" t="str">
            <v/>
          </cell>
          <cell r="H503" t="str">
            <v/>
          </cell>
          <cell r="J503">
            <v>700</v>
          </cell>
        </row>
        <row r="504">
          <cell r="B504" t="str">
            <v xml:space="preserve"> Justin Schultz </v>
          </cell>
          <cell r="C504" t="str">
            <v xml:space="preserve">EDM </v>
          </cell>
          <cell r="D504">
            <v>1557</v>
          </cell>
          <cell r="E504" t="str">
            <v>AgentL</v>
          </cell>
          <cell r="F504">
            <v>700</v>
          </cell>
          <cell r="G504" t="str">
            <v/>
          </cell>
          <cell r="H504">
            <v>550</v>
          </cell>
          <cell r="J504">
            <v>550</v>
          </cell>
        </row>
        <row r="505">
          <cell r="B505" t="str">
            <v xml:space="preserve"> Justin Williams </v>
          </cell>
          <cell r="C505" t="str">
            <v xml:space="preserve">LOS </v>
          </cell>
          <cell r="D505">
            <v>1049</v>
          </cell>
          <cell r="E505" t="str">
            <v>AgentL</v>
          </cell>
          <cell r="F505">
            <v>700</v>
          </cell>
          <cell r="G505">
            <v>650</v>
          </cell>
          <cell r="H505" t="str">
            <v/>
          </cell>
          <cell r="J505">
            <v>650</v>
          </cell>
        </row>
        <row r="506">
          <cell r="B506" t="str">
            <v xml:space="preserve"> Jyrki Jokipakka </v>
          </cell>
          <cell r="D506">
            <v>1944</v>
          </cell>
          <cell r="E506" t="str">
            <v>AgentL</v>
          </cell>
          <cell r="F506">
            <v>700</v>
          </cell>
          <cell r="G506" t="str">
            <v/>
          </cell>
          <cell r="H506" t="str">
            <v/>
          </cell>
          <cell r="J506">
            <v>700</v>
          </cell>
        </row>
        <row r="507">
          <cell r="B507" t="str">
            <v xml:space="preserve"> Kari Lehtonen </v>
          </cell>
          <cell r="C507" t="str">
            <v xml:space="preserve">DAL </v>
          </cell>
          <cell r="D507">
            <v>1794</v>
          </cell>
          <cell r="E507" t="str">
            <v>Julien</v>
          </cell>
          <cell r="F507">
            <v>450</v>
          </cell>
          <cell r="G507" t="str">
            <v/>
          </cell>
          <cell r="H507">
            <v>450</v>
          </cell>
          <cell r="J507">
            <v>450</v>
          </cell>
        </row>
        <row r="508">
          <cell r="B508" t="str">
            <v xml:space="preserve"> Karl Alzner </v>
          </cell>
          <cell r="C508" t="str">
            <v xml:space="preserve">WAS </v>
          </cell>
          <cell r="D508">
            <v>1646</v>
          </cell>
          <cell r="E508" t="str">
            <v>AgentL</v>
          </cell>
          <cell r="F508">
            <v>700</v>
          </cell>
          <cell r="G508" t="str">
            <v/>
          </cell>
          <cell r="H508" t="str">
            <v/>
          </cell>
          <cell r="J508">
            <v>700</v>
          </cell>
        </row>
        <row r="509">
          <cell r="B509" t="str">
            <v xml:space="preserve"> Karl Stollery </v>
          </cell>
          <cell r="C509" t="str">
            <v xml:space="preserve">COL </v>
          </cell>
          <cell r="E509" t="str">
            <v>AgentL</v>
          </cell>
          <cell r="F509">
            <v>700</v>
          </cell>
          <cell r="H509" t="str">
            <v/>
          </cell>
          <cell r="J509">
            <v>700</v>
          </cell>
        </row>
        <row r="510">
          <cell r="B510" t="str">
            <v xml:space="preserve"> Karri Ramo </v>
          </cell>
          <cell r="C510" t="str">
            <v xml:space="preserve">CGY </v>
          </cell>
          <cell r="D510">
            <v>1833</v>
          </cell>
          <cell r="E510" t="str">
            <v>AgentL</v>
          </cell>
          <cell r="F510">
            <v>700</v>
          </cell>
          <cell r="G510" t="str">
            <v/>
          </cell>
          <cell r="H510" t="str">
            <v/>
          </cell>
          <cell r="J510">
            <v>700</v>
          </cell>
        </row>
        <row r="511">
          <cell r="B511" t="str">
            <v xml:space="preserve"> Keaton Ellerby </v>
          </cell>
          <cell r="C511" t="str">
            <v xml:space="preserve">WPG </v>
          </cell>
          <cell r="D511">
            <v>1694</v>
          </cell>
          <cell r="E511" t="str">
            <v>AgentL</v>
          </cell>
          <cell r="F511">
            <v>700</v>
          </cell>
          <cell r="G511" t="str">
            <v/>
          </cell>
          <cell r="H511" t="str">
            <v/>
          </cell>
          <cell r="J511">
            <v>700</v>
          </cell>
        </row>
        <row r="512">
          <cell r="B512" t="str">
            <v xml:space="preserve"> Keith Aulie </v>
          </cell>
          <cell r="C512" t="str">
            <v xml:space="preserve">TAM </v>
          </cell>
          <cell r="D512">
            <v>1753</v>
          </cell>
          <cell r="E512" t="str">
            <v>AgentL</v>
          </cell>
          <cell r="F512">
            <v>700</v>
          </cell>
          <cell r="G512" t="str">
            <v/>
          </cell>
          <cell r="H512" t="str">
            <v/>
          </cell>
          <cell r="J512">
            <v>700</v>
          </cell>
        </row>
        <row r="513">
          <cell r="B513" t="str">
            <v xml:space="preserve"> Keith Ballard </v>
          </cell>
          <cell r="C513" t="str">
            <v xml:space="preserve">MIN </v>
          </cell>
          <cell r="D513">
            <v>1638</v>
          </cell>
          <cell r="E513" t="str">
            <v>AgentL</v>
          </cell>
          <cell r="F513">
            <v>700</v>
          </cell>
          <cell r="G513" t="str">
            <v/>
          </cell>
          <cell r="H513" t="str">
            <v/>
          </cell>
          <cell r="J513">
            <v>700</v>
          </cell>
        </row>
        <row r="514">
          <cell r="B514" t="str">
            <v xml:space="preserve"> Keith Yandle </v>
          </cell>
          <cell r="C514" t="str">
            <v xml:space="preserve">PHO </v>
          </cell>
          <cell r="D514">
            <v>1522</v>
          </cell>
          <cell r="E514" t="str">
            <v>Julien</v>
          </cell>
          <cell r="F514">
            <v>450</v>
          </cell>
          <cell r="G514" t="str">
            <v/>
          </cell>
          <cell r="H514" t="str">
            <v/>
          </cell>
          <cell r="J514">
            <v>450</v>
          </cell>
        </row>
        <row r="515">
          <cell r="B515" t="str">
            <v xml:space="preserve"> Kerby Rychel </v>
          </cell>
          <cell r="C515" t="str">
            <v xml:space="preserve">COB </v>
          </cell>
          <cell r="E515" t="str">
            <v>AgentL</v>
          </cell>
          <cell r="F515">
            <v>700</v>
          </cell>
          <cell r="H515" t="str">
            <v/>
          </cell>
          <cell r="J515">
            <v>700</v>
          </cell>
        </row>
        <row r="516">
          <cell r="B516" t="str">
            <v xml:space="preserve"> Kevan Miller </v>
          </cell>
          <cell r="C516" t="str">
            <v xml:space="preserve">BOS </v>
          </cell>
          <cell r="D516">
            <v>1732</v>
          </cell>
          <cell r="E516" t="str">
            <v>AgentL</v>
          </cell>
          <cell r="F516">
            <v>700</v>
          </cell>
          <cell r="G516" t="str">
            <v/>
          </cell>
          <cell r="H516" t="str">
            <v/>
          </cell>
          <cell r="J516">
            <v>700</v>
          </cell>
        </row>
        <row r="517">
          <cell r="B517" t="str">
            <v xml:space="preserve"> Kevin Bieksa </v>
          </cell>
          <cell r="C517" t="str">
            <v xml:space="preserve">VAN </v>
          </cell>
          <cell r="D517">
            <v>1547</v>
          </cell>
          <cell r="E517" t="str">
            <v>AgentL</v>
          </cell>
          <cell r="F517">
            <v>700</v>
          </cell>
          <cell r="G517">
            <v>500</v>
          </cell>
          <cell r="H517" t="str">
            <v/>
          </cell>
          <cell r="J517">
            <v>500</v>
          </cell>
        </row>
        <row r="518">
          <cell r="B518" t="str">
            <v xml:space="preserve"> Kevin Connauton </v>
          </cell>
          <cell r="C518" t="str">
            <v xml:space="preserve">DAL </v>
          </cell>
          <cell r="D518">
            <v>1751</v>
          </cell>
          <cell r="E518" t="str">
            <v>AgentL</v>
          </cell>
          <cell r="F518">
            <v>700</v>
          </cell>
          <cell r="G518" t="str">
            <v/>
          </cell>
          <cell r="H518" t="str">
            <v/>
          </cell>
          <cell r="J518">
            <v>700</v>
          </cell>
        </row>
        <row r="519">
          <cell r="B519" t="str">
            <v xml:space="preserve"> Kevin Hayes </v>
          </cell>
          <cell r="D519">
            <v>1878</v>
          </cell>
          <cell r="E519" t="str">
            <v>AgentL</v>
          </cell>
          <cell r="F519">
            <v>700</v>
          </cell>
          <cell r="G519" t="str">
            <v/>
          </cell>
          <cell r="H519" t="str">
            <v/>
          </cell>
          <cell r="J519">
            <v>700</v>
          </cell>
        </row>
        <row r="520">
          <cell r="B520" t="str">
            <v xml:space="preserve"> Kevin Klein </v>
          </cell>
          <cell r="C520" t="str">
            <v xml:space="preserve">NAS </v>
          </cell>
          <cell r="D520">
            <v>1720</v>
          </cell>
          <cell r="E520" t="str">
            <v>AgentL</v>
          </cell>
          <cell r="F520">
            <v>700</v>
          </cell>
          <cell r="G520" t="str">
            <v/>
          </cell>
          <cell r="H520" t="str">
            <v/>
          </cell>
          <cell r="J520">
            <v>700</v>
          </cell>
        </row>
        <row r="521">
          <cell r="B521" t="str">
            <v xml:space="preserve"> Kevin Porter </v>
          </cell>
          <cell r="C521" t="str">
            <v xml:space="preserve">BUF </v>
          </cell>
          <cell r="D521">
            <v>1460</v>
          </cell>
          <cell r="E521" t="str">
            <v>AgentL</v>
          </cell>
          <cell r="F521">
            <v>700</v>
          </cell>
          <cell r="G521" t="str">
            <v/>
          </cell>
          <cell r="H521" t="str">
            <v/>
          </cell>
          <cell r="J521">
            <v>700</v>
          </cell>
        </row>
        <row r="522">
          <cell r="B522" t="str">
            <v xml:space="preserve"> Kevin Poulin </v>
          </cell>
          <cell r="C522" t="str">
            <v xml:space="preserve">NYI </v>
          </cell>
          <cell r="D522">
            <v>1826</v>
          </cell>
          <cell r="E522" t="str">
            <v>AgentL</v>
          </cell>
          <cell r="F522">
            <v>700</v>
          </cell>
          <cell r="G522" t="str">
            <v/>
          </cell>
          <cell r="H522" t="str">
            <v/>
          </cell>
          <cell r="J522">
            <v>700</v>
          </cell>
        </row>
        <row r="523">
          <cell r="B523" t="str">
            <v xml:space="preserve"> Kevin Shattenkirk </v>
          </cell>
          <cell r="C523" t="str">
            <v xml:space="preserve">STL </v>
          </cell>
          <cell r="D523">
            <v>1523</v>
          </cell>
          <cell r="E523" t="str">
            <v>Frank1</v>
          </cell>
          <cell r="F523">
            <v>200</v>
          </cell>
          <cell r="G523" t="str">
            <v/>
          </cell>
          <cell r="H523" t="str">
            <v/>
          </cell>
          <cell r="J523">
            <v>200</v>
          </cell>
        </row>
        <row r="524">
          <cell r="B524" t="str">
            <v xml:space="preserve"> Kevin Westgarth </v>
          </cell>
          <cell r="C524" t="str">
            <v xml:space="preserve">CAR </v>
          </cell>
          <cell r="D524">
            <v>1438</v>
          </cell>
          <cell r="E524" t="str">
            <v>AgentL</v>
          </cell>
          <cell r="F524">
            <v>700</v>
          </cell>
          <cell r="G524" t="str">
            <v/>
          </cell>
          <cell r="H524" t="str">
            <v/>
          </cell>
          <cell r="J524">
            <v>700</v>
          </cell>
        </row>
        <row r="525">
          <cell r="B525" t="str">
            <v xml:space="preserve"> Kimmo Timonen </v>
          </cell>
          <cell r="C525" t="str">
            <v xml:space="preserve">PHI </v>
          </cell>
          <cell r="D525">
            <v>1615</v>
          </cell>
          <cell r="E525" t="str">
            <v>AgentL</v>
          </cell>
          <cell r="F525">
            <v>700</v>
          </cell>
          <cell r="G525" t="str">
            <v/>
          </cell>
          <cell r="H525" t="str">
            <v/>
          </cell>
          <cell r="J525">
            <v>700</v>
          </cell>
        </row>
        <row r="526">
          <cell r="B526" t="str">
            <v xml:space="preserve"> Klas Dahlbeck </v>
          </cell>
          <cell r="C526" t="str">
            <v xml:space="preserve">CHI </v>
          </cell>
          <cell r="E526" t="str">
            <v>AgentL</v>
          </cell>
          <cell r="F526">
            <v>700</v>
          </cell>
          <cell r="H526" t="str">
            <v/>
          </cell>
          <cell r="J526">
            <v>700</v>
          </cell>
        </row>
        <row r="527">
          <cell r="B527" t="str">
            <v xml:space="preserve"> Korbinian Holzer </v>
          </cell>
          <cell r="C527" t="str">
            <v xml:space="preserve">TOR </v>
          </cell>
          <cell r="E527" t="str">
            <v>AgentL</v>
          </cell>
          <cell r="F527">
            <v>700</v>
          </cell>
          <cell r="H527" t="str">
            <v/>
          </cell>
          <cell r="J527">
            <v>700</v>
          </cell>
        </row>
        <row r="528">
          <cell r="B528" t="str">
            <v xml:space="preserve"> Kris Letang </v>
          </cell>
          <cell r="C528" t="str">
            <v xml:space="preserve">PIT </v>
          </cell>
          <cell r="D528">
            <v>1607</v>
          </cell>
          <cell r="E528" t="str">
            <v>Bastie</v>
          </cell>
          <cell r="F528">
            <v>350</v>
          </cell>
          <cell r="G528" t="str">
            <v/>
          </cell>
          <cell r="H528" t="str">
            <v/>
          </cell>
          <cell r="J528">
            <v>350</v>
          </cell>
        </row>
        <row r="529">
          <cell r="B529" t="str">
            <v xml:space="preserve"> Kris Newbury </v>
          </cell>
          <cell r="C529" t="str">
            <v xml:space="preserve">PHI </v>
          </cell>
          <cell r="D529">
            <v>1412</v>
          </cell>
          <cell r="E529" t="str">
            <v>AgentL</v>
          </cell>
          <cell r="F529">
            <v>700</v>
          </cell>
          <cell r="G529" t="str">
            <v/>
          </cell>
          <cell r="H529" t="str">
            <v/>
          </cell>
          <cell r="J529">
            <v>700</v>
          </cell>
        </row>
        <row r="530">
          <cell r="B530" t="str">
            <v xml:space="preserve"> Kris Russell </v>
          </cell>
          <cell r="C530" t="str">
            <v xml:space="preserve">CGY </v>
          </cell>
          <cell r="D530">
            <v>1537</v>
          </cell>
          <cell r="E530" t="str">
            <v>AgentL</v>
          </cell>
          <cell r="F530">
            <v>700</v>
          </cell>
          <cell r="G530" t="str">
            <v/>
          </cell>
          <cell r="H530" t="str">
            <v/>
          </cell>
          <cell r="J530">
            <v>700</v>
          </cell>
        </row>
        <row r="531">
          <cell r="B531" t="str">
            <v xml:space="preserve"> Kris Versteeg </v>
          </cell>
          <cell r="C531" t="str">
            <v xml:space="preserve">CHI </v>
          </cell>
          <cell r="D531">
            <v>1141</v>
          </cell>
          <cell r="E531" t="str">
            <v>AgentL</v>
          </cell>
          <cell r="F531">
            <v>700</v>
          </cell>
          <cell r="G531" t="str">
            <v/>
          </cell>
          <cell r="H531">
            <v>300</v>
          </cell>
          <cell r="J531">
            <v>300</v>
          </cell>
        </row>
        <row r="532">
          <cell r="B532" t="str">
            <v xml:space="preserve"> Krys Barch </v>
          </cell>
          <cell r="C532" t="str">
            <v xml:space="preserve">FLA </v>
          </cell>
          <cell r="D532">
            <v>1383</v>
          </cell>
          <cell r="E532" t="str">
            <v>AgentL</v>
          </cell>
          <cell r="F532">
            <v>700</v>
          </cell>
          <cell r="G532" t="str">
            <v/>
          </cell>
          <cell r="H532" t="str">
            <v/>
          </cell>
          <cell r="J532">
            <v>700</v>
          </cell>
        </row>
        <row r="533">
          <cell r="B533" t="str">
            <v xml:space="preserve"> Kyle Brodziak </v>
          </cell>
          <cell r="C533" t="str">
            <v xml:space="preserve">MIN </v>
          </cell>
          <cell r="D533">
            <v>1256</v>
          </cell>
          <cell r="E533" t="str">
            <v>AgentL</v>
          </cell>
          <cell r="F533">
            <v>700</v>
          </cell>
          <cell r="G533" t="str">
            <v/>
          </cell>
          <cell r="H533" t="str">
            <v/>
          </cell>
          <cell r="J533">
            <v>700</v>
          </cell>
        </row>
        <row r="534">
          <cell r="B534" t="str">
            <v xml:space="preserve"> Kyle Chipchura </v>
          </cell>
          <cell r="C534" t="str">
            <v xml:space="preserve">PHO </v>
          </cell>
          <cell r="D534">
            <v>1281</v>
          </cell>
          <cell r="E534" t="str">
            <v>AgentL</v>
          </cell>
          <cell r="F534">
            <v>700</v>
          </cell>
          <cell r="G534" t="str">
            <v/>
          </cell>
          <cell r="H534" t="str">
            <v/>
          </cell>
          <cell r="J534">
            <v>700</v>
          </cell>
        </row>
        <row r="535">
          <cell r="B535" t="str">
            <v xml:space="preserve"> Kyle Clifford </v>
          </cell>
          <cell r="C535" t="str">
            <v xml:space="preserve">LOS </v>
          </cell>
          <cell r="D535">
            <v>1420</v>
          </cell>
          <cell r="E535" t="str">
            <v>AgentL</v>
          </cell>
          <cell r="F535">
            <v>700</v>
          </cell>
          <cell r="G535" t="str">
            <v/>
          </cell>
          <cell r="H535" t="str">
            <v/>
          </cell>
          <cell r="J535">
            <v>700</v>
          </cell>
        </row>
        <row r="536">
          <cell r="B536" t="str">
            <v xml:space="preserve"> Kyle Okposo </v>
          </cell>
          <cell r="C536" t="str">
            <v xml:space="preserve">NYI </v>
          </cell>
          <cell r="D536">
            <v>1026</v>
          </cell>
          <cell r="E536" t="str">
            <v>Michae</v>
          </cell>
          <cell r="F536">
            <v>650</v>
          </cell>
          <cell r="G536" t="str">
            <v/>
          </cell>
          <cell r="H536" t="str">
            <v/>
          </cell>
          <cell r="J536">
            <v>650</v>
          </cell>
        </row>
        <row r="537">
          <cell r="B537" t="str">
            <v xml:space="preserve"> Kyle Palmieri </v>
          </cell>
          <cell r="C537" t="str">
            <v xml:space="preserve">ANA </v>
          </cell>
          <cell r="D537">
            <v>1220</v>
          </cell>
          <cell r="E537" t="str">
            <v>AgentL</v>
          </cell>
          <cell r="F537">
            <v>700</v>
          </cell>
          <cell r="G537" t="str">
            <v/>
          </cell>
          <cell r="H537" t="str">
            <v/>
          </cell>
          <cell r="J537">
            <v>700</v>
          </cell>
        </row>
        <row r="538">
          <cell r="B538" t="str">
            <v xml:space="preserve"> Kyle Quincey </v>
          </cell>
          <cell r="C538" t="str">
            <v xml:space="preserve">DET </v>
          </cell>
          <cell r="D538">
            <v>1667</v>
          </cell>
          <cell r="E538" t="str">
            <v>AgentL</v>
          </cell>
          <cell r="F538">
            <v>700</v>
          </cell>
          <cell r="G538" t="str">
            <v/>
          </cell>
          <cell r="H538" t="str">
            <v/>
          </cell>
          <cell r="J538">
            <v>700</v>
          </cell>
        </row>
        <row r="539">
          <cell r="B539" t="str">
            <v xml:space="preserve"> Kyle Turris </v>
          </cell>
          <cell r="C539" t="str">
            <v xml:space="preserve">OTT </v>
          </cell>
          <cell r="D539">
            <v>1036</v>
          </cell>
          <cell r="E539" t="str">
            <v>Julien</v>
          </cell>
          <cell r="F539">
            <v>450</v>
          </cell>
          <cell r="G539" t="str">
            <v/>
          </cell>
          <cell r="H539" t="str">
            <v/>
          </cell>
          <cell r="J539">
            <v>450</v>
          </cell>
        </row>
        <row r="540">
          <cell r="B540" t="str">
            <v xml:space="preserve"> Ladislav Smid </v>
          </cell>
          <cell r="C540" t="str">
            <v xml:space="preserve">CGY </v>
          </cell>
          <cell r="D540">
            <v>1689</v>
          </cell>
          <cell r="E540" t="str">
            <v>AgentL</v>
          </cell>
          <cell r="F540">
            <v>700</v>
          </cell>
          <cell r="G540" t="str">
            <v/>
          </cell>
          <cell r="H540" t="str">
            <v/>
          </cell>
          <cell r="J540">
            <v>700</v>
          </cell>
        </row>
        <row r="541">
          <cell r="B541" t="str">
            <v xml:space="preserve"> Lance Bouma </v>
          </cell>
          <cell r="C541" t="str">
            <v xml:space="preserve">CGY </v>
          </cell>
          <cell r="D541">
            <v>1289</v>
          </cell>
          <cell r="E541" t="str">
            <v>AgentL</v>
          </cell>
          <cell r="F541">
            <v>700</v>
          </cell>
          <cell r="G541" t="str">
            <v/>
          </cell>
          <cell r="H541" t="str">
            <v/>
          </cell>
          <cell r="J541">
            <v>700</v>
          </cell>
        </row>
        <row r="542">
          <cell r="B542" t="str">
            <v xml:space="preserve"> Lane MacDermid </v>
          </cell>
          <cell r="C542" t="str">
            <v xml:space="preserve">CGY </v>
          </cell>
          <cell r="D542">
            <v>1352</v>
          </cell>
          <cell r="E542" t="str">
            <v>AgentL</v>
          </cell>
          <cell r="F542">
            <v>700</v>
          </cell>
          <cell r="G542" t="str">
            <v/>
          </cell>
          <cell r="H542" t="str">
            <v/>
          </cell>
          <cell r="J542">
            <v>700</v>
          </cell>
        </row>
        <row r="543">
          <cell r="B543" t="str">
            <v xml:space="preserve"> Lars Eller </v>
          </cell>
          <cell r="C543" t="str">
            <v xml:space="preserve">MON </v>
          </cell>
          <cell r="D543">
            <v>1102</v>
          </cell>
          <cell r="E543" t="str">
            <v>AgentL</v>
          </cell>
          <cell r="F543">
            <v>700</v>
          </cell>
          <cell r="G543" t="str">
            <v/>
          </cell>
          <cell r="H543" t="str">
            <v/>
          </cell>
          <cell r="J543">
            <v>700</v>
          </cell>
        </row>
        <row r="544">
          <cell r="B544" t="str">
            <v xml:space="preserve"> Lauri Korpikoski </v>
          </cell>
          <cell r="C544" t="str">
            <v xml:space="preserve">PHO </v>
          </cell>
          <cell r="D544">
            <v>1233</v>
          </cell>
          <cell r="E544" t="str">
            <v>AgentL</v>
          </cell>
          <cell r="F544">
            <v>700</v>
          </cell>
          <cell r="G544" t="str">
            <v/>
          </cell>
          <cell r="H544" t="str">
            <v/>
          </cell>
          <cell r="J544">
            <v>700</v>
          </cell>
        </row>
        <row r="545">
          <cell r="B545" t="str">
            <v xml:space="preserve"> Lee Stempniak </v>
          </cell>
          <cell r="C545" t="str">
            <v xml:space="preserve">CGY </v>
          </cell>
          <cell r="D545">
            <v>1150</v>
          </cell>
          <cell r="E545" t="str">
            <v>AgentL</v>
          </cell>
          <cell r="F545">
            <v>700</v>
          </cell>
          <cell r="G545" t="str">
            <v/>
          </cell>
          <cell r="H545" t="str">
            <v/>
          </cell>
          <cell r="J545">
            <v>700</v>
          </cell>
        </row>
        <row r="546">
          <cell r="B546" t="str">
            <v xml:space="preserve"> Leo Komarov </v>
          </cell>
          <cell r="D546">
            <v>1864</v>
          </cell>
          <cell r="E546" t="str">
            <v>AgentL</v>
          </cell>
          <cell r="F546">
            <v>700</v>
          </cell>
          <cell r="G546" t="str">
            <v/>
          </cell>
          <cell r="H546" t="str">
            <v/>
          </cell>
          <cell r="J546">
            <v>700</v>
          </cell>
        </row>
        <row r="547">
          <cell r="B547" t="str">
            <v xml:space="preserve"> Leon DraisaitL </v>
          </cell>
          <cell r="D547">
            <v>1510</v>
          </cell>
          <cell r="E547" t="str">
            <v>AgentL</v>
          </cell>
          <cell r="F547">
            <v>700</v>
          </cell>
          <cell r="G547" t="str">
            <v/>
          </cell>
          <cell r="H547" t="str">
            <v/>
          </cell>
          <cell r="J547">
            <v>700</v>
          </cell>
        </row>
        <row r="548">
          <cell r="B548" t="str">
            <v xml:space="preserve"> Liam O'Brien </v>
          </cell>
          <cell r="D548">
            <v>1893</v>
          </cell>
          <cell r="E548" t="str">
            <v>AgentL</v>
          </cell>
          <cell r="F548">
            <v>700</v>
          </cell>
          <cell r="G548" t="str">
            <v/>
          </cell>
          <cell r="H548" t="str">
            <v/>
          </cell>
          <cell r="J548">
            <v>700</v>
          </cell>
        </row>
        <row r="549">
          <cell r="B549" t="str">
            <v xml:space="preserve"> Linden Vey </v>
          </cell>
          <cell r="C549" t="str">
            <v xml:space="preserve">LOS </v>
          </cell>
          <cell r="D549">
            <v>1298</v>
          </cell>
          <cell r="E549" t="str">
            <v>AgentL</v>
          </cell>
          <cell r="F549">
            <v>700</v>
          </cell>
          <cell r="G549" t="str">
            <v/>
          </cell>
          <cell r="H549" t="str">
            <v/>
          </cell>
          <cell r="J549">
            <v>700</v>
          </cell>
        </row>
        <row r="550">
          <cell r="B550" t="str">
            <v xml:space="preserve"> Linus Omark </v>
          </cell>
          <cell r="C550" t="str">
            <v xml:space="preserve">EDM </v>
          </cell>
          <cell r="D550">
            <v>1466</v>
          </cell>
          <cell r="E550" t="str">
            <v>AgentL</v>
          </cell>
          <cell r="F550">
            <v>700</v>
          </cell>
          <cell r="G550" t="str">
            <v/>
          </cell>
          <cell r="H550" t="str">
            <v/>
          </cell>
          <cell r="J550">
            <v>700</v>
          </cell>
        </row>
        <row r="551">
          <cell r="B551" t="str">
            <v xml:space="preserve"> Logan Couture </v>
          </cell>
          <cell r="C551" t="str">
            <v xml:space="preserve">SAN </v>
          </cell>
          <cell r="D551">
            <v>1017</v>
          </cell>
          <cell r="E551" t="str">
            <v>Michae</v>
          </cell>
          <cell r="F551">
            <v>650</v>
          </cell>
          <cell r="G551" t="str">
            <v/>
          </cell>
          <cell r="H551" t="str">
            <v/>
          </cell>
          <cell r="J551">
            <v>650</v>
          </cell>
        </row>
        <row r="552">
          <cell r="B552" t="str">
            <v xml:space="preserve"> Loui Eriksson </v>
          </cell>
          <cell r="C552" t="str">
            <v xml:space="preserve">BOS </v>
          </cell>
          <cell r="D552">
            <v>1160</v>
          </cell>
          <cell r="E552" t="str">
            <v>Nadeau</v>
          </cell>
          <cell r="F552">
            <v>400</v>
          </cell>
          <cell r="G552" t="str">
            <v/>
          </cell>
          <cell r="H552">
            <v>400</v>
          </cell>
          <cell r="J552">
            <v>400</v>
          </cell>
        </row>
        <row r="553">
          <cell r="B553" t="str">
            <v xml:space="preserve"> Louis Leblanc </v>
          </cell>
          <cell r="C553" t="str">
            <v xml:space="preserve">MON </v>
          </cell>
          <cell r="D553">
            <v>1481</v>
          </cell>
          <cell r="E553" t="str">
            <v>AgentL</v>
          </cell>
          <cell r="F553">
            <v>700</v>
          </cell>
          <cell r="G553" t="str">
            <v/>
          </cell>
          <cell r="H553" t="str">
            <v/>
          </cell>
          <cell r="J553">
            <v>700</v>
          </cell>
        </row>
        <row r="554">
          <cell r="B554" t="str">
            <v xml:space="preserve"> Lubomir Visnovsky </v>
          </cell>
          <cell r="C554" t="str">
            <v xml:space="preserve">NYI </v>
          </cell>
          <cell r="D554">
            <v>1670</v>
          </cell>
          <cell r="E554" t="str">
            <v>AgentL</v>
          </cell>
          <cell r="F554">
            <v>700</v>
          </cell>
          <cell r="G554" t="str">
            <v/>
          </cell>
          <cell r="H554" t="str">
            <v/>
          </cell>
          <cell r="J554">
            <v>700</v>
          </cell>
        </row>
        <row r="555">
          <cell r="B555" t="str">
            <v xml:space="preserve"> Luca Sbisa </v>
          </cell>
          <cell r="C555" t="str">
            <v xml:space="preserve">ANA </v>
          </cell>
          <cell r="D555">
            <v>1719</v>
          </cell>
          <cell r="E555" t="str">
            <v>AgentL</v>
          </cell>
          <cell r="F555">
            <v>700</v>
          </cell>
          <cell r="G555" t="str">
            <v/>
          </cell>
          <cell r="H555" t="str">
            <v/>
          </cell>
          <cell r="J555">
            <v>700</v>
          </cell>
        </row>
        <row r="556">
          <cell r="B556" t="str">
            <v xml:space="preserve"> Lucas Lessio </v>
          </cell>
          <cell r="C556" t="str">
            <v xml:space="preserve">PHO </v>
          </cell>
          <cell r="D556">
            <v>1423</v>
          </cell>
          <cell r="E556" t="str">
            <v>AgentL</v>
          </cell>
          <cell r="F556">
            <v>700</v>
          </cell>
          <cell r="G556" t="str">
            <v/>
          </cell>
          <cell r="H556" t="str">
            <v/>
          </cell>
          <cell r="J556">
            <v>700</v>
          </cell>
        </row>
        <row r="557">
          <cell r="B557" t="str">
            <v xml:space="preserve"> Luke Adam </v>
          </cell>
          <cell r="C557" t="str">
            <v xml:space="preserve">BUF </v>
          </cell>
          <cell r="D557">
            <v>1465</v>
          </cell>
          <cell r="E557" t="str">
            <v>AgentL</v>
          </cell>
          <cell r="F557">
            <v>700</v>
          </cell>
          <cell r="G557" t="str">
            <v/>
          </cell>
          <cell r="H557" t="str">
            <v/>
          </cell>
          <cell r="J557">
            <v>700</v>
          </cell>
        </row>
        <row r="558">
          <cell r="B558" t="str">
            <v xml:space="preserve"> Luke Gazdic </v>
          </cell>
          <cell r="C558" t="str">
            <v xml:space="preserve">EDM </v>
          </cell>
          <cell r="D558">
            <v>1370</v>
          </cell>
          <cell r="E558" t="str">
            <v>AgentL</v>
          </cell>
          <cell r="F558">
            <v>700</v>
          </cell>
          <cell r="G558" t="str">
            <v/>
          </cell>
          <cell r="H558" t="str">
            <v/>
          </cell>
          <cell r="J558">
            <v>700</v>
          </cell>
        </row>
        <row r="559">
          <cell r="B559" t="str">
            <v xml:space="preserve"> Luke Glendening </v>
          </cell>
          <cell r="C559" t="str">
            <v xml:space="preserve">DET </v>
          </cell>
          <cell r="D559">
            <v>1426</v>
          </cell>
          <cell r="E559" t="str">
            <v>AgentL</v>
          </cell>
          <cell r="F559">
            <v>700</v>
          </cell>
          <cell r="G559" t="str">
            <v/>
          </cell>
          <cell r="H559" t="str">
            <v/>
          </cell>
          <cell r="J559">
            <v>700</v>
          </cell>
        </row>
        <row r="560">
          <cell r="B560" t="str">
            <v xml:space="preserve"> Luke Schenn </v>
          </cell>
          <cell r="C560" t="str">
            <v xml:space="preserve">PHI </v>
          </cell>
          <cell r="D560">
            <v>1722</v>
          </cell>
          <cell r="E560" t="str">
            <v>AgentL</v>
          </cell>
          <cell r="F560">
            <v>700</v>
          </cell>
          <cell r="G560" t="str">
            <v/>
          </cell>
          <cell r="H560" t="str">
            <v/>
          </cell>
          <cell r="J560">
            <v>700</v>
          </cell>
        </row>
        <row r="561">
          <cell r="B561" t="str">
            <v xml:space="preserve"> Magnus Hellberg </v>
          </cell>
          <cell r="C561" t="str">
            <v xml:space="preserve">NAS </v>
          </cell>
          <cell r="D561">
            <v>1862</v>
          </cell>
          <cell r="E561" t="str">
            <v>AgentL</v>
          </cell>
          <cell r="F561">
            <v>700</v>
          </cell>
          <cell r="G561" t="str">
            <v/>
          </cell>
          <cell r="H561" t="str">
            <v/>
          </cell>
          <cell r="J561">
            <v>700</v>
          </cell>
        </row>
        <row r="562">
          <cell r="B562" t="str">
            <v xml:space="preserve"> Magnus Paajarvi </v>
          </cell>
          <cell r="C562" t="str">
            <v xml:space="preserve">STL </v>
          </cell>
          <cell r="D562">
            <v>1388</v>
          </cell>
          <cell r="E562" t="str">
            <v>AgentL</v>
          </cell>
          <cell r="F562">
            <v>700</v>
          </cell>
          <cell r="G562" t="str">
            <v/>
          </cell>
          <cell r="H562" t="str">
            <v/>
          </cell>
          <cell r="J562">
            <v>700</v>
          </cell>
        </row>
        <row r="563">
          <cell r="B563" t="str">
            <v xml:space="preserve"> Manny Malhotra </v>
          </cell>
          <cell r="C563" t="str">
            <v xml:space="preserve">CAR </v>
          </cell>
          <cell r="D563">
            <v>1343</v>
          </cell>
          <cell r="E563" t="str">
            <v>AgentL</v>
          </cell>
          <cell r="F563">
            <v>700</v>
          </cell>
          <cell r="G563" t="str">
            <v/>
          </cell>
          <cell r="H563" t="str">
            <v/>
          </cell>
          <cell r="J563">
            <v>700</v>
          </cell>
        </row>
        <row r="564">
          <cell r="B564" t="str">
            <v xml:space="preserve"> Marc Methot </v>
          </cell>
          <cell r="C564" t="str">
            <v xml:space="preserve">OTT </v>
          </cell>
          <cell r="D564">
            <v>1621</v>
          </cell>
          <cell r="E564" t="str">
            <v>AgentL</v>
          </cell>
          <cell r="F564">
            <v>700</v>
          </cell>
          <cell r="G564" t="str">
            <v/>
          </cell>
          <cell r="H564" t="str">
            <v/>
          </cell>
          <cell r="J564">
            <v>700</v>
          </cell>
        </row>
        <row r="565">
          <cell r="B565" t="str">
            <v xml:space="preserve"> Marc Staal </v>
          </cell>
          <cell r="C565" t="str">
            <v xml:space="preserve">NYR </v>
          </cell>
          <cell r="D565">
            <v>1663</v>
          </cell>
          <cell r="E565" t="str">
            <v>AgentL</v>
          </cell>
          <cell r="F565">
            <v>700</v>
          </cell>
          <cell r="G565" t="str">
            <v/>
          </cell>
          <cell r="H565" t="str">
            <v/>
          </cell>
          <cell r="J565">
            <v>700</v>
          </cell>
        </row>
        <row r="566">
          <cell r="B566" t="str">
            <v xml:space="preserve"> Marc-Andre Cliche </v>
          </cell>
          <cell r="C566" t="str">
            <v xml:space="preserve">COL </v>
          </cell>
          <cell r="D566">
            <v>1326</v>
          </cell>
          <cell r="E566" t="str">
            <v>AgentL</v>
          </cell>
          <cell r="F566">
            <v>700</v>
          </cell>
          <cell r="G566" t="str">
            <v/>
          </cell>
          <cell r="H566" t="str">
            <v/>
          </cell>
          <cell r="J566">
            <v>700</v>
          </cell>
        </row>
        <row r="567">
          <cell r="B567" t="str">
            <v xml:space="preserve"> Marc-Andre Fleury </v>
          </cell>
          <cell r="C567" t="str">
            <v xml:space="preserve">PIT </v>
          </cell>
          <cell r="D567">
            <v>1787</v>
          </cell>
          <cell r="E567" t="str">
            <v>EvansH</v>
          </cell>
          <cell r="F567">
            <v>100</v>
          </cell>
          <cell r="G567" t="str">
            <v/>
          </cell>
          <cell r="H567" t="str">
            <v/>
          </cell>
          <cell r="J567">
            <v>100</v>
          </cell>
        </row>
        <row r="568">
          <cell r="B568" t="str">
            <v xml:space="preserve"> Marc-Edouard Vlasic </v>
          </cell>
          <cell r="C568" t="str">
            <v xml:space="preserve">SAN </v>
          </cell>
          <cell r="D568">
            <v>1539</v>
          </cell>
          <cell r="E568" t="str">
            <v>AgentL</v>
          </cell>
          <cell r="F568">
            <v>700</v>
          </cell>
          <cell r="G568">
            <v>200</v>
          </cell>
          <cell r="H568" t="str">
            <v/>
          </cell>
          <cell r="J568">
            <v>200</v>
          </cell>
        </row>
        <row r="569">
          <cell r="B569" t="str">
            <v xml:space="preserve"> Marcel Goc </v>
          </cell>
          <cell r="C569" t="str">
            <v xml:space="preserve">FLA </v>
          </cell>
          <cell r="D569">
            <v>1195</v>
          </cell>
          <cell r="E569" t="str">
            <v>AgentL</v>
          </cell>
          <cell r="F569">
            <v>700</v>
          </cell>
          <cell r="G569" t="str">
            <v/>
          </cell>
          <cell r="H569" t="str">
            <v/>
          </cell>
          <cell r="J569">
            <v>700</v>
          </cell>
        </row>
        <row r="570">
          <cell r="B570" t="str">
            <v xml:space="preserve"> Marco Scandella </v>
          </cell>
          <cell r="C570" t="str">
            <v xml:space="preserve">MIN </v>
          </cell>
          <cell r="D570">
            <v>1613</v>
          </cell>
          <cell r="E570" t="str">
            <v>AgentL</v>
          </cell>
          <cell r="F570">
            <v>700</v>
          </cell>
          <cell r="G570" t="str">
            <v/>
          </cell>
          <cell r="H570" t="str">
            <v/>
          </cell>
          <cell r="J570">
            <v>700</v>
          </cell>
        </row>
        <row r="571">
          <cell r="B571" t="str">
            <v xml:space="preserve"> Marcus Foligno </v>
          </cell>
          <cell r="C571" t="str">
            <v xml:space="preserve">BUF </v>
          </cell>
          <cell r="D571">
            <v>1192</v>
          </cell>
          <cell r="E571" t="str">
            <v>AgentL</v>
          </cell>
          <cell r="F571">
            <v>700</v>
          </cell>
          <cell r="G571" t="str">
            <v/>
          </cell>
          <cell r="H571" t="str">
            <v/>
          </cell>
          <cell r="J571">
            <v>700</v>
          </cell>
        </row>
        <row r="572">
          <cell r="B572" t="str">
            <v xml:space="preserve"> Marcus Johansson </v>
          </cell>
          <cell r="C572" t="str">
            <v xml:space="preserve">WAS </v>
          </cell>
          <cell r="D572">
            <v>1052</v>
          </cell>
          <cell r="E572" t="str">
            <v>AgentL</v>
          </cell>
          <cell r="F572">
            <v>700</v>
          </cell>
          <cell r="G572">
            <v>650</v>
          </cell>
          <cell r="H572">
            <v>450</v>
          </cell>
          <cell r="J572">
            <v>450</v>
          </cell>
        </row>
        <row r="573">
          <cell r="B573" t="str">
            <v xml:space="preserve"> Marcus Kruger </v>
          </cell>
          <cell r="C573" t="str">
            <v xml:space="preserve">CHI </v>
          </cell>
          <cell r="D573">
            <v>1151</v>
          </cell>
          <cell r="E573" t="str">
            <v>AgentL</v>
          </cell>
          <cell r="F573">
            <v>700</v>
          </cell>
          <cell r="G573" t="str">
            <v/>
          </cell>
          <cell r="H573" t="str">
            <v/>
          </cell>
          <cell r="J573">
            <v>700</v>
          </cell>
        </row>
        <row r="574">
          <cell r="B574" t="str">
            <v xml:space="preserve"> Marek Mazanec </v>
          </cell>
          <cell r="C574" t="str">
            <v xml:space="preserve">NAS </v>
          </cell>
          <cell r="D574">
            <v>1831</v>
          </cell>
          <cell r="E574" t="str">
            <v>AgentL</v>
          </cell>
          <cell r="F574">
            <v>700</v>
          </cell>
          <cell r="G574" t="str">
            <v/>
          </cell>
          <cell r="H574" t="str">
            <v/>
          </cell>
          <cell r="J574">
            <v>700</v>
          </cell>
        </row>
        <row r="575">
          <cell r="B575" t="str">
            <v xml:space="preserve"> Marek Zidlicky </v>
          </cell>
          <cell r="C575" t="str">
            <v xml:space="preserve">NJD </v>
          </cell>
          <cell r="D575">
            <v>1530</v>
          </cell>
          <cell r="E575" t="str">
            <v>AgentL</v>
          </cell>
          <cell r="F575">
            <v>700</v>
          </cell>
          <cell r="G575">
            <v>100</v>
          </cell>
          <cell r="H575" t="str">
            <v/>
          </cell>
          <cell r="J575">
            <v>100</v>
          </cell>
        </row>
        <row r="576">
          <cell r="B576" t="str">
            <v xml:space="preserve"> Marian Gaborik </v>
          </cell>
          <cell r="C576" t="str">
            <v xml:space="preserve">COB </v>
          </cell>
          <cell r="D576">
            <v>1128</v>
          </cell>
          <cell r="E576" t="str">
            <v>JoelCa</v>
          </cell>
          <cell r="F576">
            <v>300</v>
          </cell>
          <cell r="G576" t="str">
            <v/>
          </cell>
          <cell r="H576" t="str">
            <v/>
          </cell>
          <cell r="J576">
            <v>300</v>
          </cell>
        </row>
        <row r="577">
          <cell r="B577" t="str">
            <v xml:space="preserve"> Marian Hossa </v>
          </cell>
          <cell r="C577" t="str">
            <v xml:space="preserve">CHI </v>
          </cell>
          <cell r="D577">
            <v>1064</v>
          </cell>
          <cell r="E577" t="str">
            <v>Martin</v>
          </cell>
          <cell r="F577">
            <v>250</v>
          </cell>
          <cell r="G577" t="str">
            <v/>
          </cell>
          <cell r="H577" t="str">
            <v/>
          </cell>
          <cell r="J577">
            <v>250</v>
          </cell>
        </row>
        <row r="578">
          <cell r="B578" t="str">
            <v xml:space="preserve"> Mark Arcobello </v>
          </cell>
          <cell r="C578" t="str">
            <v xml:space="preserve">EDM </v>
          </cell>
          <cell r="D578">
            <v>1123</v>
          </cell>
          <cell r="E578" t="str">
            <v>AgentL</v>
          </cell>
          <cell r="F578">
            <v>700</v>
          </cell>
          <cell r="G578" t="str">
            <v/>
          </cell>
          <cell r="H578" t="str">
            <v/>
          </cell>
          <cell r="J578">
            <v>700</v>
          </cell>
        </row>
        <row r="579">
          <cell r="B579" t="str">
            <v xml:space="preserve"> Mark Barberio </v>
          </cell>
          <cell r="C579" t="str">
            <v xml:space="preserve">TAM </v>
          </cell>
          <cell r="D579">
            <v>1682</v>
          </cell>
          <cell r="E579" t="str">
            <v>AgentL</v>
          </cell>
          <cell r="F579">
            <v>700</v>
          </cell>
          <cell r="G579" t="str">
            <v/>
          </cell>
          <cell r="H579" t="str">
            <v/>
          </cell>
          <cell r="J579">
            <v>700</v>
          </cell>
        </row>
        <row r="580">
          <cell r="B580" t="str">
            <v xml:space="preserve"> Mark Borowiecki </v>
          </cell>
          <cell r="C580" t="str">
            <v xml:space="preserve">OTT </v>
          </cell>
          <cell r="D580">
            <v>1704</v>
          </cell>
          <cell r="E580" t="str">
            <v>AgentL</v>
          </cell>
          <cell r="F580">
            <v>700</v>
          </cell>
          <cell r="G580" t="str">
            <v/>
          </cell>
          <cell r="H580" t="str">
            <v/>
          </cell>
          <cell r="J580">
            <v>700</v>
          </cell>
        </row>
        <row r="581">
          <cell r="B581" t="str">
            <v xml:space="preserve"> Mark Fayne </v>
          </cell>
          <cell r="C581" t="str">
            <v xml:space="preserve">NJD </v>
          </cell>
          <cell r="D581">
            <v>1748</v>
          </cell>
          <cell r="E581" t="str">
            <v>AgentL</v>
          </cell>
          <cell r="F581">
            <v>700</v>
          </cell>
          <cell r="G581" t="str">
            <v/>
          </cell>
          <cell r="H581" t="str">
            <v/>
          </cell>
          <cell r="J581">
            <v>700</v>
          </cell>
        </row>
        <row r="582">
          <cell r="B582" t="str">
            <v xml:space="preserve"> Mark Fistric </v>
          </cell>
          <cell r="C582" t="str">
            <v xml:space="preserve">ANA </v>
          </cell>
          <cell r="D582">
            <v>1715</v>
          </cell>
          <cell r="E582" t="str">
            <v>AgentL</v>
          </cell>
          <cell r="F582">
            <v>700</v>
          </cell>
          <cell r="G582" t="str">
            <v/>
          </cell>
          <cell r="H582" t="str">
            <v/>
          </cell>
          <cell r="J582">
            <v>700</v>
          </cell>
        </row>
        <row r="583">
          <cell r="B583" t="str">
            <v xml:space="preserve"> Mark Fraser </v>
          </cell>
          <cell r="C583" t="str">
            <v xml:space="preserve">TOR </v>
          </cell>
          <cell r="D583">
            <v>1733</v>
          </cell>
          <cell r="E583" t="str">
            <v>AgentL</v>
          </cell>
          <cell r="F583">
            <v>700</v>
          </cell>
          <cell r="G583" t="str">
            <v/>
          </cell>
          <cell r="H583" t="str">
            <v/>
          </cell>
          <cell r="J583">
            <v>700</v>
          </cell>
        </row>
        <row r="584">
          <cell r="B584" t="str">
            <v xml:space="preserve"> Mark Giordano </v>
          </cell>
          <cell r="C584" t="str">
            <v xml:space="preserve">CGY </v>
          </cell>
          <cell r="D584">
            <v>1561</v>
          </cell>
          <cell r="E584" t="str">
            <v>FredLa</v>
          </cell>
          <cell r="F584">
            <v>500</v>
          </cell>
          <cell r="G584" t="str">
            <v/>
          </cell>
          <cell r="H584" t="str">
            <v/>
          </cell>
          <cell r="J584">
            <v>500</v>
          </cell>
        </row>
        <row r="585">
          <cell r="B585" t="str">
            <v xml:space="preserve"> Mark Letestu </v>
          </cell>
          <cell r="C585" t="str">
            <v xml:space="preserve">COB </v>
          </cell>
          <cell r="D585">
            <v>1217</v>
          </cell>
          <cell r="E585" t="str">
            <v>AgentL</v>
          </cell>
          <cell r="F585">
            <v>700</v>
          </cell>
          <cell r="G585" t="str">
            <v/>
          </cell>
          <cell r="H585" t="str">
            <v/>
          </cell>
          <cell r="J585">
            <v>700</v>
          </cell>
        </row>
        <row r="586">
          <cell r="B586" t="str">
            <v xml:space="preserve"> Mark Pysyk </v>
          </cell>
          <cell r="C586" t="str">
            <v xml:space="preserve">BUF </v>
          </cell>
          <cell r="D586">
            <v>1647</v>
          </cell>
          <cell r="E586" t="str">
            <v>AgentL</v>
          </cell>
          <cell r="F586">
            <v>700</v>
          </cell>
          <cell r="G586" t="str">
            <v/>
          </cell>
          <cell r="H586" t="str">
            <v/>
          </cell>
          <cell r="J586">
            <v>700</v>
          </cell>
        </row>
        <row r="587">
          <cell r="B587" t="str">
            <v xml:space="preserve"> Mark Scheifele </v>
          </cell>
          <cell r="C587" t="str">
            <v xml:space="preserve">WPG </v>
          </cell>
          <cell r="D587">
            <v>1250</v>
          </cell>
          <cell r="E587" t="str">
            <v>AgentL</v>
          </cell>
          <cell r="F587">
            <v>700</v>
          </cell>
          <cell r="G587">
            <v>450</v>
          </cell>
          <cell r="H587" t="str">
            <v/>
          </cell>
          <cell r="J587">
            <v>450</v>
          </cell>
        </row>
        <row r="588">
          <cell r="B588" t="str">
            <v xml:space="preserve"> Mark Stone </v>
          </cell>
          <cell r="D588">
            <v>1866</v>
          </cell>
          <cell r="E588" t="str">
            <v>AgentL</v>
          </cell>
          <cell r="F588">
            <v>700</v>
          </cell>
          <cell r="G588" t="str">
            <v/>
          </cell>
          <cell r="H588" t="str">
            <v/>
          </cell>
          <cell r="J588">
            <v>700</v>
          </cell>
        </row>
        <row r="589">
          <cell r="B589" t="str">
            <v xml:space="preserve"> Mark Streit </v>
          </cell>
          <cell r="C589" t="str">
            <v xml:space="preserve">PHI </v>
          </cell>
          <cell r="D589">
            <v>1579</v>
          </cell>
          <cell r="E589" t="str">
            <v>AgentL</v>
          </cell>
          <cell r="F589">
            <v>700</v>
          </cell>
          <cell r="G589">
            <v>300</v>
          </cell>
          <cell r="H589" t="str">
            <v/>
          </cell>
          <cell r="J589">
            <v>300</v>
          </cell>
        </row>
        <row r="590">
          <cell r="B590" t="str">
            <v xml:space="preserve"> Mark Stuart </v>
          </cell>
          <cell r="C590" t="str">
            <v xml:space="preserve">WPG </v>
          </cell>
          <cell r="D590">
            <v>1700</v>
          </cell>
          <cell r="E590" t="str">
            <v>AgentL</v>
          </cell>
          <cell r="F590">
            <v>700</v>
          </cell>
          <cell r="G590" t="str">
            <v/>
          </cell>
          <cell r="H590" t="str">
            <v/>
          </cell>
          <cell r="J590">
            <v>700</v>
          </cell>
        </row>
        <row r="591">
          <cell r="B591" t="str">
            <v xml:space="preserve"> Marko Dano </v>
          </cell>
          <cell r="D591">
            <v>1892</v>
          </cell>
          <cell r="E591" t="str">
            <v>AgentL</v>
          </cell>
          <cell r="F591">
            <v>700</v>
          </cell>
          <cell r="G591" t="str">
            <v/>
          </cell>
          <cell r="H591" t="str">
            <v/>
          </cell>
          <cell r="J591">
            <v>700</v>
          </cell>
        </row>
        <row r="592">
          <cell r="B592" t="str">
            <v xml:space="preserve"> Markus Granlund </v>
          </cell>
          <cell r="D592">
            <v>1872</v>
          </cell>
          <cell r="E592" t="str">
            <v>AgentL</v>
          </cell>
          <cell r="F592">
            <v>700</v>
          </cell>
          <cell r="G592" t="str">
            <v/>
          </cell>
          <cell r="H592" t="str">
            <v/>
          </cell>
          <cell r="J592">
            <v>700</v>
          </cell>
        </row>
        <row r="593">
          <cell r="B593" t="str">
            <v xml:space="preserve"> Martin Biron </v>
          </cell>
          <cell r="C593" t="str">
            <v xml:space="preserve">NYR </v>
          </cell>
          <cell r="D593">
            <v>1852</v>
          </cell>
          <cell r="E593" t="str">
            <v>AgentL</v>
          </cell>
          <cell r="F593">
            <v>700</v>
          </cell>
          <cell r="G593" t="str">
            <v/>
          </cell>
          <cell r="H593" t="str">
            <v/>
          </cell>
          <cell r="J593">
            <v>700</v>
          </cell>
        </row>
        <row r="594">
          <cell r="B594" t="str">
            <v xml:space="preserve"> Martin Brodeur </v>
          </cell>
          <cell r="C594" t="str">
            <v xml:space="preserve">NJD </v>
          </cell>
          <cell r="D594">
            <v>1801</v>
          </cell>
          <cell r="E594" t="str">
            <v>AgentL</v>
          </cell>
          <cell r="F594">
            <v>700</v>
          </cell>
          <cell r="G594" t="str">
            <v/>
          </cell>
          <cell r="H594" t="str">
            <v/>
          </cell>
          <cell r="J594">
            <v>700</v>
          </cell>
        </row>
        <row r="595">
          <cell r="B595" t="str">
            <v xml:space="preserve"> Martin Erat </v>
          </cell>
          <cell r="C595" t="str">
            <v xml:space="preserve">WAS </v>
          </cell>
          <cell r="D595">
            <v>1249</v>
          </cell>
          <cell r="E595" t="str">
            <v>AgentL</v>
          </cell>
          <cell r="F595">
            <v>700</v>
          </cell>
          <cell r="G595" t="str">
            <v/>
          </cell>
          <cell r="H595" t="str">
            <v/>
          </cell>
          <cell r="J595">
            <v>700</v>
          </cell>
        </row>
        <row r="596">
          <cell r="B596" t="str">
            <v xml:space="preserve"> Martin Hanzal </v>
          </cell>
          <cell r="C596" t="str">
            <v xml:space="preserve">PHO </v>
          </cell>
          <cell r="D596">
            <v>1040</v>
          </cell>
          <cell r="E596" t="str">
            <v>AgentL</v>
          </cell>
          <cell r="F596">
            <v>700</v>
          </cell>
          <cell r="G596">
            <v>500</v>
          </cell>
          <cell r="H596" t="str">
            <v/>
          </cell>
          <cell r="J596">
            <v>500</v>
          </cell>
        </row>
        <row r="597">
          <cell r="B597" t="str">
            <v xml:space="preserve"> Martin Havlat </v>
          </cell>
          <cell r="C597" t="str">
            <v xml:space="preserve">SAN </v>
          </cell>
          <cell r="D597">
            <v>1345</v>
          </cell>
          <cell r="E597" t="str">
            <v>AgentL</v>
          </cell>
          <cell r="F597">
            <v>700</v>
          </cell>
          <cell r="G597" t="str">
            <v/>
          </cell>
          <cell r="H597" t="str">
            <v/>
          </cell>
          <cell r="J597">
            <v>700</v>
          </cell>
        </row>
        <row r="598">
          <cell r="B598" t="str">
            <v xml:space="preserve"> Martin Jones </v>
          </cell>
          <cell r="D598">
            <v>1856</v>
          </cell>
          <cell r="E598" t="str">
            <v>AgentL</v>
          </cell>
          <cell r="F598">
            <v>700</v>
          </cell>
          <cell r="G598" t="str">
            <v/>
          </cell>
          <cell r="H598" t="str">
            <v/>
          </cell>
          <cell r="J598">
            <v>700</v>
          </cell>
        </row>
        <row r="599">
          <cell r="B599" t="str">
            <v xml:space="preserve"> Martin Marincin </v>
          </cell>
          <cell r="D599">
            <v>1773</v>
          </cell>
          <cell r="E599" t="str">
            <v>AgentL</v>
          </cell>
          <cell r="F599">
            <v>700</v>
          </cell>
          <cell r="G599" t="str">
            <v/>
          </cell>
          <cell r="H599" t="str">
            <v/>
          </cell>
          <cell r="J599">
            <v>700</v>
          </cell>
        </row>
        <row r="600">
          <cell r="B600" t="str">
            <v xml:space="preserve"> Martin St. Louis </v>
          </cell>
          <cell r="C600" t="str">
            <v xml:space="preserve">TAM </v>
          </cell>
          <cell r="D600">
            <v>1027</v>
          </cell>
          <cell r="E600" t="str">
            <v>Martin</v>
          </cell>
          <cell r="F600">
            <v>250</v>
          </cell>
          <cell r="G600" t="str">
            <v/>
          </cell>
          <cell r="H600" t="str">
            <v/>
          </cell>
          <cell r="J600">
            <v>250</v>
          </cell>
        </row>
        <row r="601">
          <cell r="B601" t="str">
            <v xml:space="preserve"> Martin St. Pierre </v>
          </cell>
          <cell r="C601" t="str">
            <v xml:space="preserve">MON </v>
          </cell>
          <cell r="D601">
            <v>1456</v>
          </cell>
          <cell r="E601" t="str">
            <v>AgentL</v>
          </cell>
          <cell r="F601">
            <v>700</v>
          </cell>
          <cell r="G601" t="str">
            <v/>
          </cell>
          <cell r="H601" t="str">
            <v/>
          </cell>
          <cell r="J601">
            <v>700</v>
          </cell>
        </row>
        <row r="602">
          <cell r="B602" t="str">
            <v xml:space="preserve"> Mason Raymond </v>
          </cell>
          <cell r="C602" t="str">
            <v xml:space="preserve">TOR </v>
          </cell>
          <cell r="D602">
            <v>1058</v>
          </cell>
          <cell r="E602" t="str">
            <v>AgentL</v>
          </cell>
          <cell r="F602">
            <v>700</v>
          </cell>
          <cell r="G602" t="str">
            <v/>
          </cell>
          <cell r="H602" t="str">
            <v/>
          </cell>
          <cell r="J602">
            <v>700</v>
          </cell>
        </row>
        <row r="603">
          <cell r="B603" t="str">
            <v xml:space="preserve"> Mat Clark </v>
          </cell>
          <cell r="D603">
            <v>1945</v>
          </cell>
          <cell r="E603" t="str">
            <v>AgentL</v>
          </cell>
          <cell r="F603">
            <v>700</v>
          </cell>
          <cell r="G603" t="str">
            <v/>
          </cell>
          <cell r="H603" t="str">
            <v/>
          </cell>
          <cell r="J603">
            <v>700</v>
          </cell>
        </row>
        <row r="604">
          <cell r="B604" t="str">
            <v xml:space="preserve"> Mathieu Perreault </v>
          </cell>
          <cell r="C604" t="str">
            <v xml:space="preserve">ANA </v>
          </cell>
          <cell r="D604">
            <v>1078</v>
          </cell>
          <cell r="E604" t="str">
            <v>AgentL</v>
          </cell>
          <cell r="F604">
            <v>700</v>
          </cell>
          <cell r="G604" t="str">
            <v/>
          </cell>
          <cell r="H604" t="str">
            <v/>
          </cell>
          <cell r="J604">
            <v>700</v>
          </cell>
        </row>
        <row r="605">
          <cell r="B605" t="str">
            <v xml:space="preserve"> Mats Zuccarello </v>
          </cell>
          <cell r="C605" t="str">
            <v xml:space="preserve">NYR </v>
          </cell>
          <cell r="D605">
            <v>1116</v>
          </cell>
          <cell r="E605" t="str">
            <v>Bastie</v>
          </cell>
          <cell r="F605">
            <v>350</v>
          </cell>
          <cell r="G605" t="str">
            <v/>
          </cell>
          <cell r="H605" t="str">
            <v/>
          </cell>
          <cell r="J605">
            <v>350</v>
          </cell>
        </row>
        <row r="606">
          <cell r="B606" t="str">
            <v xml:space="preserve"> Matt Bartkowski </v>
          </cell>
          <cell r="C606" t="str">
            <v xml:space="preserve">BOS </v>
          </cell>
          <cell r="D606">
            <v>1608</v>
          </cell>
          <cell r="E606" t="str">
            <v>AgentL</v>
          </cell>
          <cell r="F606">
            <v>700</v>
          </cell>
          <cell r="G606" t="str">
            <v/>
          </cell>
          <cell r="H606" t="str">
            <v/>
          </cell>
          <cell r="J606">
            <v>700</v>
          </cell>
        </row>
        <row r="607">
          <cell r="B607" t="str">
            <v xml:space="preserve"> Matt Beleskey </v>
          </cell>
          <cell r="C607" t="str">
            <v xml:space="preserve">ANA </v>
          </cell>
          <cell r="D607">
            <v>1368</v>
          </cell>
          <cell r="E607" t="str">
            <v>AgentL</v>
          </cell>
          <cell r="F607">
            <v>700</v>
          </cell>
          <cell r="G607" t="str">
            <v/>
          </cell>
          <cell r="H607" t="str">
            <v/>
          </cell>
          <cell r="J607">
            <v>700</v>
          </cell>
        </row>
        <row r="608">
          <cell r="B608" t="str">
            <v xml:space="preserve"> Matt Calvert </v>
          </cell>
          <cell r="C608" t="str">
            <v xml:space="preserve">COB </v>
          </cell>
          <cell r="D608">
            <v>1401</v>
          </cell>
          <cell r="E608" t="str">
            <v>AgentL</v>
          </cell>
          <cell r="F608">
            <v>700</v>
          </cell>
          <cell r="G608" t="str">
            <v/>
          </cell>
          <cell r="H608" t="str">
            <v/>
          </cell>
          <cell r="J608">
            <v>700</v>
          </cell>
        </row>
        <row r="609">
          <cell r="B609" t="str">
            <v xml:space="preserve"> Matt Carkner </v>
          </cell>
          <cell r="C609" t="str">
            <v xml:space="preserve">NYI </v>
          </cell>
          <cell r="D609">
            <v>1677</v>
          </cell>
          <cell r="E609" t="str">
            <v>AgentL</v>
          </cell>
          <cell r="F609">
            <v>700</v>
          </cell>
          <cell r="G609" t="str">
            <v/>
          </cell>
          <cell r="H609" t="str">
            <v/>
          </cell>
          <cell r="J609">
            <v>700</v>
          </cell>
        </row>
        <row r="610">
          <cell r="B610" t="str">
            <v xml:space="preserve"> Matt Cooke </v>
          </cell>
          <cell r="C610" t="str">
            <v xml:space="preserve">MIN </v>
          </cell>
          <cell r="D610">
            <v>1144</v>
          </cell>
          <cell r="E610" t="str">
            <v>AgentL</v>
          </cell>
          <cell r="F610">
            <v>700</v>
          </cell>
          <cell r="G610" t="str">
            <v/>
          </cell>
          <cell r="H610" t="str">
            <v/>
          </cell>
          <cell r="J610">
            <v>700</v>
          </cell>
        </row>
        <row r="611">
          <cell r="B611" t="str">
            <v xml:space="preserve"> Matt Cullen </v>
          </cell>
          <cell r="C611" t="str">
            <v xml:space="preserve">NAS </v>
          </cell>
          <cell r="D611">
            <v>1156</v>
          </cell>
          <cell r="E611" t="str">
            <v>AgentL</v>
          </cell>
          <cell r="F611">
            <v>700</v>
          </cell>
          <cell r="G611" t="str">
            <v/>
          </cell>
          <cell r="H611" t="str">
            <v/>
          </cell>
          <cell r="J611">
            <v>700</v>
          </cell>
        </row>
        <row r="612">
          <cell r="B612" t="str">
            <v xml:space="preserve"> Matt D'Agostini </v>
          </cell>
          <cell r="C612" t="str">
            <v xml:space="preserve">PIT </v>
          </cell>
          <cell r="D612">
            <v>1403</v>
          </cell>
          <cell r="E612" t="str">
            <v>AgentL</v>
          </cell>
          <cell r="F612">
            <v>700</v>
          </cell>
          <cell r="G612" t="str">
            <v/>
          </cell>
          <cell r="H612" t="str">
            <v/>
          </cell>
          <cell r="J612">
            <v>700</v>
          </cell>
        </row>
        <row r="613">
          <cell r="B613" t="str">
            <v xml:space="preserve"> Matt Donovan </v>
          </cell>
          <cell r="C613" t="str">
            <v xml:space="preserve">NYI </v>
          </cell>
          <cell r="D613">
            <v>1616</v>
          </cell>
          <cell r="E613" t="str">
            <v>AgentL</v>
          </cell>
          <cell r="F613">
            <v>700</v>
          </cell>
          <cell r="G613" t="str">
            <v/>
          </cell>
          <cell r="H613" t="str">
            <v/>
          </cell>
          <cell r="J613">
            <v>700</v>
          </cell>
        </row>
        <row r="614">
          <cell r="B614" t="str">
            <v xml:space="preserve"> Matt Duchene </v>
          </cell>
          <cell r="C614" t="str">
            <v xml:space="preserve">COL </v>
          </cell>
          <cell r="D614">
            <v>1038</v>
          </cell>
          <cell r="E614" t="str">
            <v>Julien</v>
          </cell>
          <cell r="F614">
            <v>450</v>
          </cell>
          <cell r="G614" t="str">
            <v/>
          </cell>
          <cell r="H614" t="str">
            <v/>
          </cell>
          <cell r="J614">
            <v>450</v>
          </cell>
        </row>
        <row r="615">
          <cell r="B615" t="str">
            <v xml:space="preserve"> Matt Dumba </v>
          </cell>
          <cell r="C615" t="str">
            <v xml:space="preserve">MIN </v>
          </cell>
          <cell r="D615">
            <v>1701</v>
          </cell>
          <cell r="E615" t="str">
            <v>AgentL</v>
          </cell>
          <cell r="F615">
            <v>700</v>
          </cell>
          <cell r="G615" t="str">
            <v/>
          </cell>
          <cell r="H615" t="str">
            <v/>
          </cell>
          <cell r="J615">
            <v>700</v>
          </cell>
        </row>
        <row r="616">
          <cell r="B616" t="str">
            <v xml:space="preserve"> Matt Fraser </v>
          </cell>
          <cell r="D616">
            <v>1895</v>
          </cell>
          <cell r="E616" t="str">
            <v>AgentL</v>
          </cell>
          <cell r="F616">
            <v>700</v>
          </cell>
          <cell r="G616" t="str">
            <v/>
          </cell>
          <cell r="H616" t="str">
            <v/>
          </cell>
          <cell r="J616">
            <v>700</v>
          </cell>
        </row>
        <row r="617">
          <cell r="B617" t="str">
            <v xml:space="preserve"> Matt Frattin </v>
          </cell>
          <cell r="C617" t="str">
            <v xml:space="preserve">LOS </v>
          </cell>
          <cell r="D617">
            <v>1236</v>
          </cell>
          <cell r="E617" t="str">
            <v>AgentL</v>
          </cell>
          <cell r="F617">
            <v>700</v>
          </cell>
          <cell r="G617" t="str">
            <v/>
          </cell>
          <cell r="H617" t="str">
            <v/>
          </cell>
          <cell r="J617">
            <v>700</v>
          </cell>
        </row>
        <row r="618">
          <cell r="B618" t="str">
            <v xml:space="preserve"> Matt Gilroy </v>
          </cell>
          <cell r="C618" t="str">
            <v xml:space="preserve">FLA </v>
          </cell>
          <cell r="D618">
            <v>1702</v>
          </cell>
          <cell r="E618" t="str">
            <v>AgentL</v>
          </cell>
          <cell r="F618">
            <v>700</v>
          </cell>
          <cell r="G618" t="str">
            <v/>
          </cell>
          <cell r="H618" t="str">
            <v/>
          </cell>
          <cell r="J618">
            <v>700</v>
          </cell>
        </row>
        <row r="619">
          <cell r="B619" t="str">
            <v xml:space="preserve"> Matt Greene </v>
          </cell>
          <cell r="C619" t="str">
            <v xml:space="preserve">LOS </v>
          </cell>
          <cell r="D619">
            <v>1653</v>
          </cell>
          <cell r="E619" t="str">
            <v>AgentL</v>
          </cell>
          <cell r="F619">
            <v>700</v>
          </cell>
          <cell r="G619" t="str">
            <v/>
          </cell>
          <cell r="H619" t="str">
            <v/>
          </cell>
          <cell r="J619">
            <v>700</v>
          </cell>
        </row>
        <row r="620">
          <cell r="B620" t="str">
            <v xml:space="preserve"> Matt Halischuk </v>
          </cell>
          <cell r="C620" t="str">
            <v xml:space="preserve">WPG </v>
          </cell>
          <cell r="D620">
            <v>1244</v>
          </cell>
          <cell r="E620" t="str">
            <v>AgentL</v>
          </cell>
          <cell r="F620">
            <v>700</v>
          </cell>
          <cell r="G620" t="str">
            <v/>
          </cell>
          <cell r="H620" t="str">
            <v/>
          </cell>
          <cell r="J620">
            <v>700</v>
          </cell>
        </row>
        <row r="621">
          <cell r="B621" t="str">
            <v xml:space="preserve"> Matt Hendricks </v>
          </cell>
          <cell r="C621" t="str">
            <v xml:space="preserve">NAS </v>
          </cell>
          <cell r="D621">
            <v>1393</v>
          </cell>
          <cell r="E621" t="str">
            <v>AgentL</v>
          </cell>
          <cell r="F621">
            <v>700</v>
          </cell>
          <cell r="G621" t="str">
            <v/>
          </cell>
          <cell r="H621" t="str">
            <v/>
          </cell>
          <cell r="J621">
            <v>700</v>
          </cell>
        </row>
        <row r="622">
          <cell r="B622" t="str">
            <v xml:space="preserve"> Matt Hunwick </v>
          </cell>
          <cell r="C622" t="str">
            <v xml:space="preserve">COL </v>
          </cell>
          <cell r="D622">
            <v>1756</v>
          </cell>
          <cell r="E622" t="str">
            <v>AgentL</v>
          </cell>
          <cell r="F622">
            <v>700</v>
          </cell>
          <cell r="G622" t="str">
            <v/>
          </cell>
          <cell r="H622" t="str">
            <v/>
          </cell>
          <cell r="J622">
            <v>700</v>
          </cell>
        </row>
        <row r="623">
          <cell r="B623" t="str">
            <v xml:space="preserve"> Matt Irwin </v>
          </cell>
          <cell r="C623" t="str">
            <v xml:space="preserve">SAN </v>
          </cell>
          <cell r="D623">
            <v>1658</v>
          </cell>
          <cell r="E623" t="str">
            <v>AgentL</v>
          </cell>
          <cell r="F623">
            <v>700</v>
          </cell>
          <cell r="G623" t="str">
            <v/>
          </cell>
          <cell r="H623" t="str">
            <v/>
          </cell>
          <cell r="J623">
            <v>700</v>
          </cell>
        </row>
        <row r="624">
          <cell r="B624" t="str">
            <v xml:space="preserve"> Matt Kassian </v>
          </cell>
          <cell r="C624" t="str">
            <v xml:space="preserve">OTT </v>
          </cell>
          <cell r="D624">
            <v>1442</v>
          </cell>
          <cell r="E624" t="str">
            <v>AgentL</v>
          </cell>
          <cell r="F624">
            <v>700</v>
          </cell>
          <cell r="G624" t="str">
            <v/>
          </cell>
          <cell r="H624" t="str">
            <v/>
          </cell>
          <cell r="J624">
            <v>700</v>
          </cell>
        </row>
        <row r="625">
          <cell r="B625" t="str">
            <v xml:space="preserve"> Matt Lindblad </v>
          </cell>
          <cell r="C625" t="str">
            <v xml:space="preserve">BOS </v>
          </cell>
          <cell r="E625" t="str">
            <v>AgentL</v>
          </cell>
          <cell r="F625">
            <v>700</v>
          </cell>
          <cell r="H625" t="str">
            <v/>
          </cell>
          <cell r="J625">
            <v>700</v>
          </cell>
        </row>
        <row r="626">
          <cell r="B626" t="str">
            <v xml:space="preserve"> Matt Martin </v>
          </cell>
          <cell r="C626" t="str">
            <v xml:space="preserve">NYI </v>
          </cell>
          <cell r="D626">
            <v>1299</v>
          </cell>
          <cell r="E626" t="str">
            <v>AgentL</v>
          </cell>
          <cell r="F626">
            <v>700</v>
          </cell>
          <cell r="G626" t="str">
            <v/>
          </cell>
          <cell r="H626" t="str">
            <v/>
          </cell>
          <cell r="J626">
            <v>700</v>
          </cell>
        </row>
        <row r="627">
          <cell r="B627" t="str">
            <v xml:space="preserve"> Matt Moulson </v>
          </cell>
          <cell r="C627" t="str">
            <v xml:space="preserve">BUF </v>
          </cell>
          <cell r="D627">
            <v>1047</v>
          </cell>
          <cell r="E627" t="str">
            <v>Frank2</v>
          </cell>
          <cell r="F627">
            <v>150</v>
          </cell>
          <cell r="G627" t="str">
            <v/>
          </cell>
          <cell r="H627" t="str">
            <v/>
          </cell>
          <cell r="J627">
            <v>150</v>
          </cell>
        </row>
        <row r="628">
          <cell r="B628" t="str">
            <v xml:space="preserve"> Matt Niskanen </v>
          </cell>
          <cell r="C628" t="str">
            <v xml:space="preserve">PIT </v>
          </cell>
          <cell r="D628">
            <v>1554</v>
          </cell>
          <cell r="E628" t="str">
            <v>AgentL</v>
          </cell>
          <cell r="F628">
            <v>700</v>
          </cell>
          <cell r="G628" t="str">
            <v/>
          </cell>
          <cell r="H628" t="str">
            <v/>
          </cell>
          <cell r="J628">
            <v>700</v>
          </cell>
        </row>
        <row r="629">
          <cell r="B629" t="str">
            <v xml:space="preserve"> Matt Pelech </v>
          </cell>
          <cell r="C629" t="str">
            <v xml:space="preserve">SAN </v>
          </cell>
          <cell r="D629">
            <v>1406</v>
          </cell>
          <cell r="E629" t="str">
            <v>AgentL</v>
          </cell>
          <cell r="F629">
            <v>700</v>
          </cell>
          <cell r="G629" t="str">
            <v/>
          </cell>
          <cell r="H629" t="str">
            <v/>
          </cell>
          <cell r="J629">
            <v>700</v>
          </cell>
        </row>
        <row r="630">
          <cell r="B630" t="str">
            <v xml:space="preserve"> Matt Read </v>
          </cell>
          <cell r="C630" t="str">
            <v xml:space="preserve">PHI </v>
          </cell>
          <cell r="D630">
            <v>1130</v>
          </cell>
          <cell r="E630" t="str">
            <v>AgentL</v>
          </cell>
          <cell r="F630">
            <v>700</v>
          </cell>
          <cell r="G630">
            <v>100</v>
          </cell>
          <cell r="H630" t="str">
            <v/>
          </cell>
          <cell r="J630">
            <v>100</v>
          </cell>
        </row>
        <row r="631">
          <cell r="B631" t="str">
            <v xml:space="preserve"> Matt Stajan </v>
          </cell>
          <cell r="D631">
            <v>1902</v>
          </cell>
          <cell r="E631" t="str">
            <v>AgentL</v>
          </cell>
          <cell r="F631">
            <v>700</v>
          </cell>
          <cell r="G631" t="str">
            <v/>
          </cell>
          <cell r="H631" t="str">
            <v/>
          </cell>
          <cell r="J631">
            <v>700</v>
          </cell>
        </row>
        <row r="632">
          <cell r="B632" t="str">
            <v xml:space="preserve"> Matt Taormina </v>
          </cell>
          <cell r="C632" t="str">
            <v xml:space="preserve">TAM </v>
          </cell>
          <cell r="D632">
            <v>1767</v>
          </cell>
          <cell r="E632" t="str">
            <v>AgentL</v>
          </cell>
          <cell r="F632">
            <v>700</v>
          </cell>
          <cell r="G632" t="str">
            <v/>
          </cell>
          <cell r="H632" t="str">
            <v/>
          </cell>
          <cell r="J632">
            <v>700</v>
          </cell>
        </row>
        <row r="633">
          <cell r="B633" t="str">
            <v xml:space="preserve"> Matt Tennyson </v>
          </cell>
          <cell r="C633" t="str">
            <v xml:space="preserve">SAN </v>
          </cell>
          <cell r="E633" t="str">
            <v>AgentL</v>
          </cell>
          <cell r="F633">
            <v>700</v>
          </cell>
          <cell r="H633" t="str">
            <v/>
          </cell>
          <cell r="J633">
            <v>700</v>
          </cell>
        </row>
        <row r="634">
          <cell r="B634" t="str">
            <v xml:space="preserve"> Matthew Carle </v>
          </cell>
          <cell r="C634" t="str">
            <v xml:space="preserve">TAM </v>
          </cell>
          <cell r="D634">
            <v>1549</v>
          </cell>
          <cell r="E634" t="str">
            <v>AgentL</v>
          </cell>
          <cell r="F634">
            <v>700</v>
          </cell>
          <cell r="G634">
            <v>200</v>
          </cell>
          <cell r="H634" t="str">
            <v/>
          </cell>
          <cell r="J634">
            <v>200</v>
          </cell>
        </row>
        <row r="635">
          <cell r="B635" t="str">
            <v xml:space="preserve"> Matthew Nieto </v>
          </cell>
          <cell r="C635" t="str">
            <v xml:space="preserve">SAN </v>
          </cell>
          <cell r="D635">
            <v>1242</v>
          </cell>
          <cell r="E635" t="str">
            <v>AgentL</v>
          </cell>
          <cell r="F635">
            <v>700</v>
          </cell>
          <cell r="G635" t="str">
            <v/>
          </cell>
          <cell r="H635" t="str">
            <v/>
          </cell>
          <cell r="J635">
            <v>700</v>
          </cell>
        </row>
        <row r="636">
          <cell r="B636" t="str">
            <v xml:space="preserve"> Mattias Ekholm </v>
          </cell>
          <cell r="C636" t="str">
            <v xml:space="preserve">NAS </v>
          </cell>
          <cell r="D636">
            <v>1643</v>
          </cell>
          <cell r="E636" t="str">
            <v>AgentL</v>
          </cell>
          <cell r="F636">
            <v>700</v>
          </cell>
          <cell r="G636" t="str">
            <v/>
          </cell>
          <cell r="H636" t="str">
            <v/>
          </cell>
          <cell r="J636">
            <v>700</v>
          </cell>
        </row>
        <row r="637">
          <cell r="B637" t="str">
            <v xml:space="preserve"> Mattias Tedenby </v>
          </cell>
          <cell r="C637" t="str">
            <v xml:space="preserve">NJD </v>
          </cell>
          <cell r="D637">
            <v>1387</v>
          </cell>
          <cell r="E637" t="str">
            <v>AgentL</v>
          </cell>
          <cell r="F637">
            <v>700</v>
          </cell>
          <cell r="G637" t="str">
            <v/>
          </cell>
          <cell r="H637" t="str">
            <v/>
          </cell>
          <cell r="J637">
            <v>700</v>
          </cell>
        </row>
        <row r="638">
          <cell r="B638" t="str">
            <v xml:space="preserve"> Max Pacioretty </v>
          </cell>
          <cell r="C638" t="str">
            <v xml:space="preserve">MON </v>
          </cell>
          <cell r="D638">
            <v>1169</v>
          </cell>
          <cell r="E638" t="str">
            <v>Bastie</v>
          </cell>
          <cell r="F638">
            <v>350</v>
          </cell>
          <cell r="G638" t="str">
            <v/>
          </cell>
          <cell r="H638" t="str">
            <v/>
          </cell>
          <cell r="J638">
            <v>350</v>
          </cell>
        </row>
        <row r="639">
          <cell r="B639" t="str">
            <v xml:space="preserve"> Max Reinhart </v>
          </cell>
          <cell r="C639" t="str">
            <v xml:space="preserve">CGY </v>
          </cell>
          <cell r="D639">
            <v>1461</v>
          </cell>
          <cell r="E639" t="str">
            <v>AgentL</v>
          </cell>
          <cell r="F639">
            <v>700</v>
          </cell>
          <cell r="G639" t="str">
            <v/>
          </cell>
          <cell r="H639" t="str">
            <v/>
          </cell>
          <cell r="J639">
            <v>700</v>
          </cell>
        </row>
        <row r="640">
          <cell r="B640" t="str">
            <v xml:space="preserve"> Max Talbot </v>
          </cell>
          <cell r="C640" t="str">
            <v xml:space="preserve">COL </v>
          </cell>
          <cell r="D640">
            <v>1303</v>
          </cell>
          <cell r="E640" t="str">
            <v>AgentL</v>
          </cell>
          <cell r="F640">
            <v>700</v>
          </cell>
          <cell r="G640" t="str">
            <v/>
          </cell>
          <cell r="H640" t="str">
            <v/>
          </cell>
          <cell r="J640">
            <v>700</v>
          </cell>
        </row>
        <row r="641">
          <cell r="B641" t="str">
            <v xml:space="preserve"> Maxim Lapierre </v>
          </cell>
          <cell r="C641" t="str">
            <v xml:space="preserve">STL </v>
          </cell>
          <cell r="D641">
            <v>1333</v>
          </cell>
          <cell r="E641" t="str">
            <v>AgentL</v>
          </cell>
          <cell r="F641">
            <v>700</v>
          </cell>
          <cell r="G641" t="str">
            <v/>
          </cell>
          <cell r="H641" t="str">
            <v/>
          </cell>
          <cell r="J641">
            <v>700</v>
          </cell>
        </row>
        <row r="642">
          <cell r="B642" t="str">
            <v xml:space="preserve"> Michael Bournival </v>
          </cell>
          <cell r="C642" t="str">
            <v xml:space="preserve">MON </v>
          </cell>
          <cell r="D642">
            <v>1132</v>
          </cell>
          <cell r="E642" t="str">
            <v>AgentL</v>
          </cell>
          <cell r="F642">
            <v>700</v>
          </cell>
          <cell r="G642" t="str">
            <v/>
          </cell>
          <cell r="H642" t="str">
            <v/>
          </cell>
          <cell r="J642">
            <v>700</v>
          </cell>
        </row>
        <row r="643">
          <cell r="B643" t="str">
            <v xml:space="preserve"> Michael Cammalleri </v>
          </cell>
          <cell r="C643" t="str">
            <v xml:space="preserve">CGY </v>
          </cell>
          <cell r="D643">
            <v>1111</v>
          </cell>
          <cell r="E643" t="str">
            <v>AgentL</v>
          </cell>
          <cell r="F643">
            <v>700</v>
          </cell>
          <cell r="G643">
            <v>650</v>
          </cell>
          <cell r="H643" t="str">
            <v/>
          </cell>
          <cell r="J643">
            <v>650</v>
          </cell>
        </row>
        <row r="644">
          <cell r="B644" t="str">
            <v xml:space="preserve"> Michael Chaput </v>
          </cell>
          <cell r="C644" t="str">
            <v xml:space="preserve">COB </v>
          </cell>
          <cell r="D644">
            <v>1376</v>
          </cell>
          <cell r="E644" t="str">
            <v>AgentL</v>
          </cell>
          <cell r="F644">
            <v>700</v>
          </cell>
          <cell r="G644" t="str">
            <v/>
          </cell>
          <cell r="H644" t="str">
            <v/>
          </cell>
          <cell r="J644">
            <v>700</v>
          </cell>
        </row>
        <row r="645">
          <cell r="B645" t="str">
            <v xml:space="preserve"> Michael Del Zotto </v>
          </cell>
          <cell r="C645" t="str">
            <v xml:space="preserve">NYR </v>
          </cell>
          <cell r="D645">
            <v>1636</v>
          </cell>
          <cell r="E645" t="str">
            <v>AgentL</v>
          </cell>
          <cell r="F645">
            <v>700</v>
          </cell>
          <cell r="G645">
            <v>350</v>
          </cell>
          <cell r="H645" t="str">
            <v/>
          </cell>
          <cell r="J645">
            <v>350</v>
          </cell>
        </row>
        <row r="646">
          <cell r="B646" t="str">
            <v xml:space="preserve"> Michael Ferland </v>
          </cell>
          <cell r="D646">
            <v>1941</v>
          </cell>
          <cell r="E646" t="str">
            <v>AgentL</v>
          </cell>
          <cell r="F646">
            <v>700</v>
          </cell>
          <cell r="G646" t="str">
            <v/>
          </cell>
          <cell r="H646" t="str">
            <v/>
          </cell>
          <cell r="J646">
            <v>700</v>
          </cell>
        </row>
        <row r="647">
          <cell r="B647" t="str">
            <v xml:space="preserve"> Michael Frolik </v>
          </cell>
          <cell r="C647" t="str">
            <v xml:space="preserve">WPG </v>
          </cell>
          <cell r="D647">
            <v>1109</v>
          </cell>
          <cell r="E647" t="str">
            <v>AgentL</v>
          </cell>
          <cell r="F647">
            <v>700</v>
          </cell>
          <cell r="G647" t="str">
            <v/>
          </cell>
          <cell r="H647" t="str">
            <v/>
          </cell>
          <cell r="J647">
            <v>700</v>
          </cell>
        </row>
        <row r="648">
          <cell r="B648" t="str">
            <v xml:space="preserve"> Michael Grabner </v>
          </cell>
          <cell r="C648" t="str">
            <v xml:space="preserve">NYI </v>
          </cell>
          <cell r="D648">
            <v>1197</v>
          </cell>
          <cell r="E648" t="str">
            <v>AgentL</v>
          </cell>
          <cell r="F648">
            <v>700</v>
          </cell>
          <cell r="G648" t="str">
            <v/>
          </cell>
          <cell r="H648" t="str">
            <v/>
          </cell>
          <cell r="J648">
            <v>700</v>
          </cell>
        </row>
        <row r="649">
          <cell r="B649" t="str">
            <v xml:space="preserve"> Michael Kostka </v>
          </cell>
          <cell r="C649" t="str">
            <v xml:space="preserve">CHI </v>
          </cell>
          <cell r="D649">
            <v>1717</v>
          </cell>
          <cell r="E649" t="str">
            <v>AgentL</v>
          </cell>
          <cell r="F649">
            <v>700</v>
          </cell>
          <cell r="G649" t="str">
            <v/>
          </cell>
          <cell r="H649" t="str">
            <v/>
          </cell>
          <cell r="J649">
            <v>700</v>
          </cell>
        </row>
        <row r="650">
          <cell r="B650" t="str">
            <v xml:space="preserve"> Michael Latta </v>
          </cell>
          <cell r="C650" t="str">
            <v xml:space="preserve">WAS </v>
          </cell>
          <cell r="D650">
            <v>1313</v>
          </cell>
          <cell r="E650" t="str">
            <v>AgentL</v>
          </cell>
          <cell r="F650">
            <v>700</v>
          </cell>
          <cell r="G650" t="str">
            <v/>
          </cell>
          <cell r="H650" t="str">
            <v/>
          </cell>
          <cell r="J650">
            <v>700</v>
          </cell>
        </row>
        <row r="651">
          <cell r="B651" t="str">
            <v xml:space="preserve"> Michael Raffl </v>
          </cell>
          <cell r="C651" t="str">
            <v xml:space="preserve">PHI </v>
          </cell>
          <cell r="D651">
            <v>1418</v>
          </cell>
          <cell r="E651" t="str">
            <v>AgentL</v>
          </cell>
          <cell r="F651">
            <v>700</v>
          </cell>
          <cell r="G651" t="str">
            <v/>
          </cell>
          <cell r="H651" t="str">
            <v/>
          </cell>
          <cell r="J651">
            <v>700</v>
          </cell>
        </row>
        <row r="652">
          <cell r="B652" t="str">
            <v xml:space="preserve"> Michael Ryder </v>
          </cell>
          <cell r="C652" t="str">
            <v xml:space="preserve">NJD </v>
          </cell>
          <cell r="D652">
            <v>1196</v>
          </cell>
          <cell r="E652" t="str">
            <v>AgentL</v>
          </cell>
          <cell r="F652">
            <v>700</v>
          </cell>
          <cell r="G652" t="str">
            <v/>
          </cell>
          <cell r="H652" t="str">
            <v/>
          </cell>
          <cell r="J652">
            <v>700</v>
          </cell>
        </row>
        <row r="653">
          <cell r="B653" t="str">
            <v xml:space="preserve"> Michael Sgarbossa </v>
          </cell>
          <cell r="C653" t="str">
            <v xml:space="preserve">COL </v>
          </cell>
          <cell r="E653" t="str">
            <v>AgentL</v>
          </cell>
          <cell r="F653">
            <v>700</v>
          </cell>
          <cell r="H653" t="str">
            <v/>
          </cell>
          <cell r="J653">
            <v>700</v>
          </cell>
        </row>
        <row r="654">
          <cell r="B654" t="str">
            <v xml:space="preserve"> Michael Stone </v>
          </cell>
          <cell r="C654" t="str">
            <v xml:space="preserve">PHO </v>
          </cell>
          <cell r="D654">
            <v>1583</v>
          </cell>
          <cell r="E654" t="str">
            <v>AgentL</v>
          </cell>
          <cell r="F654">
            <v>700</v>
          </cell>
          <cell r="G654" t="str">
            <v/>
          </cell>
          <cell r="H654" t="str">
            <v/>
          </cell>
          <cell r="J654">
            <v>700</v>
          </cell>
        </row>
        <row r="655">
          <cell r="B655" t="str">
            <v xml:space="preserve"> Michal Handzus </v>
          </cell>
          <cell r="C655" t="str">
            <v xml:space="preserve">CHI </v>
          </cell>
          <cell r="D655">
            <v>1336</v>
          </cell>
          <cell r="E655" t="str">
            <v>AgentL</v>
          </cell>
          <cell r="F655">
            <v>700</v>
          </cell>
          <cell r="G655" t="str">
            <v/>
          </cell>
          <cell r="H655" t="str">
            <v/>
          </cell>
          <cell r="J655">
            <v>700</v>
          </cell>
        </row>
        <row r="656">
          <cell r="B656" t="str">
            <v xml:space="preserve"> Michal Jordan </v>
          </cell>
          <cell r="C656" t="str">
            <v xml:space="preserve">CAR </v>
          </cell>
          <cell r="E656" t="str">
            <v>AgentL</v>
          </cell>
          <cell r="F656">
            <v>700</v>
          </cell>
          <cell r="H656" t="str">
            <v/>
          </cell>
          <cell r="J656">
            <v>700</v>
          </cell>
        </row>
        <row r="657">
          <cell r="B657" t="str">
            <v xml:space="preserve"> Michal Neuvirth </v>
          </cell>
          <cell r="C657" t="str">
            <v xml:space="preserve">WAS </v>
          </cell>
          <cell r="D657">
            <v>1834</v>
          </cell>
          <cell r="E657" t="str">
            <v>AgentL</v>
          </cell>
          <cell r="F657">
            <v>700</v>
          </cell>
          <cell r="G657" t="str">
            <v/>
          </cell>
          <cell r="H657" t="str">
            <v/>
          </cell>
          <cell r="J657">
            <v>700</v>
          </cell>
        </row>
        <row r="658">
          <cell r="B658" t="str">
            <v xml:space="preserve"> Michal Rozsival </v>
          </cell>
          <cell r="C658" t="str">
            <v xml:space="preserve">CHI </v>
          </cell>
          <cell r="D658">
            <v>1661</v>
          </cell>
          <cell r="E658" t="str">
            <v>AgentL</v>
          </cell>
          <cell r="F658">
            <v>700</v>
          </cell>
          <cell r="G658" t="str">
            <v/>
          </cell>
          <cell r="H658" t="str">
            <v/>
          </cell>
          <cell r="J658">
            <v>700</v>
          </cell>
        </row>
        <row r="659">
          <cell r="B659" t="str">
            <v xml:space="preserve"> Mika Zibanejad </v>
          </cell>
          <cell r="C659" t="str">
            <v xml:space="preserve">OTT </v>
          </cell>
          <cell r="D659">
            <v>1205</v>
          </cell>
          <cell r="E659" t="str">
            <v>AgentL</v>
          </cell>
          <cell r="F659">
            <v>700</v>
          </cell>
          <cell r="G659">
            <v>150</v>
          </cell>
          <cell r="H659" t="str">
            <v/>
          </cell>
          <cell r="J659">
            <v>150</v>
          </cell>
        </row>
        <row r="660">
          <cell r="B660" t="str">
            <v xml:space="preserve"> Mikael Backlund </v>
          </cell>
          <cell r="C660" t="str">
            <v xml:space="preserve">CGY </v>
          </cell>
          <cell r="D660">
            <v>1229</v>
          </cell>
          <cell r="E660" t="str">
            <v>AgentL</v>
          </cell>
          <cell r="F660">
            <v>700</v>
          </cell>
          <cell r="G660" t="str">
            <v/>
          </cell>
          <cell r="H660" t="str">
            <v/>
          </cell>
          <cell r="J660">
            <v>700</v>
          </cell>
        </row>
        <row r="661">
          <cell r="B661" t="str">
            <v xml:space="preserve"> Mikael Granlund </v>
          </cell>
          <cell r="C661" t="str">
            <v xml:space="preserve">MIN </v>
          </cell>
          <cell r="D661">
            <v>1119</v>
          </cell>
          <cell r="E661" t="str">
            <v>Michae</v>
          </cell>
          <cell r="F661">
            <v>650</v>
          </cell>
          <cell r="G661" t="str">
            <v/>
          </cell>
          <cell r="H661" t="str">
            <v/>
          </cell>
          <cell r="J661">
            <v>650</v>
          </cell>
        </row>
        <row r="662">
          <cell r="B662" t="str">
            <v xml:space="preserve"> Mikael Samuelsson </v>
          </cell>
          <cell r="C662" t="str">
            <v xml:space="preserve">DET </v>
          </cell>
          <cell r="D662">
            <v>1353</v>
          </cell>
          <cell r="E662" t="str">
            <v>AgentL</v>
          </cell>
          <cell r="F662">
            <v>700</v>
          </cell>
          <cell r="G662" t="str">
            <v/>
          </cell>
          <cell r="H662" t="str">
            <v/>
          </cell>
          <cell r="J662">
            <v>700</v>
          </cell>
        </row>
        <row r="663">
          <cell r="B663" t="str">
            <v xml:space="preserve"> Mike Blunden </v>
          </cell>
          <cell r="C663" t="str">
            <v xml:space="preserve">MON </v>
          </cell>
          <cell r="D663">
            <v>1455</v>
          </cell>
          <cell r="E663" t="str">
            <v>AgentL</v>
          </cell>
          <cell r="F663">
            <v>700</v>
          </cell>
          <cell r="G663" t="str">
            <v/>
          </cell>
          <cell r="H663" t="str">
            <v/>
          </cell>
          <cell r="J663">
            <v>700</v>
          </cell>
        </row>
        <row r="664">
          <cell r="B664" t="str">
            <v xml:space="preserve"> Mike Brown </v>
          </cell>
          <cell r="C664" t="str">
            <v xml:space="preserve">SAN </v>
          </cell>
          <cell r="D664">
            <v>1409</v>
          </cell>
          <cell r="E664" t="str">
            <v>AgentL</v>
          </cell>
          <cell r="F664">
            <v>700</v>
          </cell>
          <cell r="G664" t="str">
            <v/>
          </cell>
          <cell r="H664" t="str">
            <v/>
          </cell>
          <cell r="J664">
            <v>700</v>
          </cell>
        </row>
        <row r="665">
          <cell r="B665" t="str">
            <v xml:space="preserve"> Mike Fisher </v>
          </cell>
          <cell r="C665" t="str">
            <v xml:space="preserve">NAS </v>
          </cell>
          <cell r="D665">
            <v>1208</v>
          </cell>
          <cell r="E665" t="str">
            <v>AgentL</v>
          </cell>
          <cell r="F665">
            <v>700</v>
          </cell>
          <cell r="G665" t="str">
            <v/>
          </cell>
          <cell r="H665" t="str">
            <v/>
          </cell>
          <cell r="J665">
            <v>700</v>
          </cell>
        </row>
        <row r="666">
          <cell r="B666" t="str">
            <v xml:space="preserve"> Mike Green </v>
          </cell>
          <cell r="C666" t="str">
            <v xml:space="preserve">WAS </v>
          </cell>
          <cell r="D666">
            <v>1535</v>
          </cell>
          <cell r="E666" t="str">
            <v>Bastie</v>
          </cell>
          <cell r="F666">
            <v>350</v>
          </cell>
          <cell r="G666" t="str">
            <v/>
          </cell>
          <cell r="H666" t="str">
            <v/>
          </cell>
          <cell r="J666">
            <v>350</v>
          </cell>
        </row>
        <row r="667">
          <cell r="B667" t="str">
            <v xml:space="preserve"> Mike Hoffman </v>
          </cell>
          <cell r="D667">
            <v>1493</v>
          </cell>
          <cell r="E667" t="str">
            <v>AgentL</v>
          </cell>
          <cell r="F667">
            <v>700</v>
          </cell>
          <cell r="G667" t="str">
            <v/>
          </cell>
          <cell r="H667" t="str">
            <v/>
          </cell>
          <cell r="J667">
            <v>700</v>
          </cell>
        </row>
        <row r="668">
          <cell r="B668" t="str">
            <v xml:space="preserve"> Mike Komisarek </v>
          </cell>
          <cell r="C668" t="str">
            <v xml:space="preserve">CAR </v>
          </cell>
          <cell r="D668">
            <v>1735</v>
          </cell>
          <cell r="E668" t="str">
            <v>AgentL</v>
          </cell>
          <cell r="F668">
            <v>700</v>
          </cell>
          <cell r="G668" t="str">
            <v/>
          </cell>
          <cell r="H668" t="str">
            <v/>
          </cell>
          <cell r="J668">
            <v>700</v>
          </cell>
        </row>
        <row r="669">
          <cell r="B669" t="str">
            <v xml:space="preserve"> Mike Mottau </v>
          </cell>
          <cell r="C669" t="str">
            <v xml:space="preserve">FLA </v>
          </cell>
          <cell r="D669">
            <v>1736</v>
          </cell>
          <cell r="E669" t="str">
            <v>AgentL</v>
          </cell>
          <cell r="F669">
            <v>700</v>
          </cell>
          <cell r="G669" t="str">
            <v/>
          </cell>
          <cell r="H669" t="str">
            <v/>
          </cell>
          <cell r="J669">
            <v>700</v>
          </cell>
        </row>
        <row r="670">
          <cell r="B670" t="str">
            <v xml:space="preserve"> Mike Ribeiro </v>
          </cell>
          <cell r="C670" t="str">
            <v xml:space="preserve">PHO </v>
          </cell>
          <cell r="D670">
            <v>1063</v>
          </cell>
          <cell r="E670" t="str">
            <v>AgentL</v>
          </cell>
          <cell r="F670">
            <v>700</v>
          </cell>
          <cell r="G670">
            <v>500</v>
          </cell>
          <cell r="H670" t="str">
            <v/>
          </cell>
          <cell r="J670">
            <v>500</v>
          </cell>
        </row>
        <row r="671">
          <cell r="B671" t="str">
            <v xml:space="preserve"> Mike Richards </v>
          </cell>
          <cell r="C671" t="str">
            <v xml:space="preserve">LOS </v>
          </cell>
          <cell r="D671">
            <v>1043</v>
          </cell>
          <cell r="E671" t="str">
            <v>AgentL</v>
          </cell>
          <cell r="F671">
            <v>700</v>
          </cell>
          <cell r="G671">
            <v>650</v>
          </cell>
          <cell r="H671" t="str">
            <v/>
          </cell>
          <cell r="J671">
            <v>650</v>
          </cell>
        </row>
        <row r="672">
          <cell r="B672" t="str">
            <v xml:space="preserve"> Mike Rupp </v>
          </cell>
          <cell r="D672">
            <v>1495</v>
          </cell>
          <cell r="E672" t="str">
            <v>AgentL</v>
          </cell>
          <cell r="F672">
            <v>700</v>
          </cell>
          <cell r="G672" t="str">
            <v/>
          </cell>
          <cell r="H672" t="str">
            <v/>
          </cell>
          <cell r="J672">
            <v>700</v>
          </cell>
        </row>
        <row r="673">
          <cell r="B673" t="str">
            <v xml:space="preserve"> Mike Santorelli </v>
          </cell>
          <cell r="C673" t="str">
            <v xml:space="preserve">VAN </v>
          </cell>
          <cell r="D673">
            <v>1090</v>
          </cell>
          <cell r="E673" t="str">
            <v>AgentL</v>
          </cell>
          <cell r="F673">
            <v>700</v>
          </cell>
          <cell r="G673" t="str">
            <v/>
          </cell>
          <cell r="H673" t="str">
            <v/>
          </cell>
          <cell r="J673">
            <v>700</v>
          </cell>
        </row>
        <row r="674">
          <cell r="B674" t="str">
            <v xml:space="preserve"> Mike Sislo </v>
          </cell>
          <cell r="D674">
            <v>1912</v>
          </cell>
          <cell r="E674" t="str">
            <v>AgentL</v>
          </cell>
          <cell r="F674">
            <v>700</v>
          </cell>
          <cell r="G674" t="str">
            <v/>
          </cell>
          <cell r="H674" t="str">
            <v/>
          </cell>
          <cell r="J674">
            <v>700</v>
          </cell>
        </row>
        <row r="675">
          <cell r="B675" t="str">
            <v xml:space="preserve"> Mike Smith </v>
          </cell>
          <cell r="C675" t="str">
            <v xml:space="preserve">PHO </v>
          </cell>
          <cell r="D675">
            <v>1789</v>
          </cell>
          <cell r="E675" t="str">
            <v>Nicola</v>
          </cell>
          <cell r="F675">
            <v>550</v>
          </cell>
          <cell r="G675" t="str">
            <v/>
          </cell>
          <cell r="H675" t="str">
            <v/>
          </cell>
          <cell r="J675">
            <v>550</v>
          </cell>
        </row>
        <row r="676">
          <cell r="B676" t="str">
            <v xml:space="preserve"> Mike Weaver </v>
          </cell>
          <cell r="C676" t="str">
            <v xml:space="preserve">FLA </v>
          </cell>
          <cell r="D676">
            <v>1716</v>
          </cell>
          <cell r="E676" t="str">
            <v>AgentL</v>
          </cell>
          <cell r="F676">
            <v>700</v>
          </cell>
          <cell r="G676" t="str">
            <v/>
          </cell>
          <cell r="H676" t="str">
            <v/>
          </cell>
          <cell r="J676">
            <v>700</v>
          </cell>
        </row>
        <row r="677">
          <cell r="B677" t="str">
            <v xml:space="preserve"> Mike Weber </v>
          </cell>
          <cell r="C677" t="str">
            <v xml:space="preserve">BUF </v>
          </cell>
          <cell r="D677">
            <v>1743</v>
          </cell>
          <cell r="E677" t="str">
            <v>AgentL</v>
          </cell>
          <cell r="F677">
            <v>700</v>
          </cell>
          <cell r="G677" t="str">
            <v/>
          </cell>
          <cell r="H677" t="str">
            <v/>
          </cell>
          <cell r="J677">
            <v>700</v>
          </cell>
        </row>
        <row r="678">
          <cell r="B678" t="str">
            <v xml:space="preserve"> Mikhail Grabovski </v>
          </cell>
          <cell r="C678" t="str">
            <v xml:space="preserve">WAS </v>
          </cell>
          <cell r="D678">
            <v>1041</v>
          </cell>
          <cell r="E678" t="str">
            <v>AgentL</v>
          </cell>
          <cell r="F678">
            <v>700</v>
          </cell>
          <cell r="G678">
            <v>500</v>
          </cell>
          <cell r="H678">
            <v>500</v>
          </cell>
          <cell r="J678">
            <v>500</v>
          </cell>
        </row>
        <row r="679">
          <cell r="B679" t="str">
            <v xml:space="preserve"> Mikhail Grigorenko </v>
          </cell>
          <cell r="C679" t="str">
            <v xml:space="preserve">BUF </v>
          </cell>
          <cell r="D679">
            <v>1317</v>
          </cell>
          <cell r="E679" t="str">
            <v>AgentL</v>
          </cell>
          <cell r="F679">
            <v>700</v>
          </cell>
          <cell r="G679" t="str">
            <v/>
          </cell>
          <cell r="H679" t="str">
            <v/>
          </cell>
          <cell r="J679">
            <v>700</v>
          </cell>
        </row>
        <row r="680">
          <cell r="B680" t="str">
            <v xml:space="preserve"> Mikkel Boedker </v>
          </cell>
          <cell r="C680" t="str">
            <v xml:space="preserve">PHO </v>
          </cell>
          <cell r="D680">
            <v>1098</v>
          </cell>
          <cell r="E680" t="str">
            <v>Nicola</v>
          </cell>
          <cell r="F680">
            <v>550</v>
          </cell>
          <cell r="G680" t="str">
            <v/>
          </cell>
          <cell r="H680" t="str">
            <v/>
          </cell>
          <cell r="J680">
            <v>550</v>
          </cell>
        </row>
        <row r="681">
          <cell r="B681" t="str">
            <v xml:space="preserve"> Mikko Koivu </v>
          </cell>
          <cell r="C681" t="str">
            <v xml:space="preserve">MIN </v>
          </cell>
          <cell r="D681">
            <v>1030</v>
          </cell>
          <cell r="E681" t="str">
            <v>Frank2</v>
          </cell>
          <cell r="F681">
            <v>150</v>
          </cell>
          <cell r="G681" t="str">
            <v/>
          </cell>
          <cell r="H681" t="str">
            <v/>
          </cell>
          <cell r="J681">
            <v>150</v>
          </cell>
        </row>
        <row r="682">
          <cell r="B682" t="str">
            <v xml:space="preserve"> Milan Lucic </v>
          </cell>
          <cell r="C682" t="str">
            <v xml:space="preserve">BOS </v>
          </cell>
          <cell r="D682">
            <v>1059</v>
          </cell>
          <cell r="E682" t="str">
            <v>JoelCa</v>
          </cell>
          <cell r="F682">
            <v>300</v>
          </cell>
          <cell r="G682" t="str">
            <v/>
          </cell>
          <cell r="H682" t="str">
            <v/>
          </cell>
          <cell r="J682">
            <v>300</v>
          </cell>
        </row>
        <row r="683">
          <cell r="B683" t="str">
            <v xml:space="preserve"> Milan Michalek </v>
          </cell>
          <cell r="C683" t="str">
            <v xml:space="preserve">OTT </v>
          </cell>
          <cell r="D683">
            <v>1101</v>
          </cell>
          <cell r="E683" t="str">
            <v>AgentL</v>
          </cell>
          <cell r="F683">
            <v>700</v>
          </cell>
          <cell r="G683">
            <v>200</v>
          </cell>
          <cell r="H683" t="str">
            <v/>
          </cell>
          <cell r="J683">
            <v>200</v>
          </cell>
        </row>
        <row r="684">
          <cell r="B684" t="str">
            <v xml:space="preserve"> Mirco Mueller </v>
          </cell>
          <cell r="D684">
            <v>1890</v>
          </cell>
          <cell r="E684" t="str">
            <v>AgentL</v>
          </cell>
          <cell r="F684">
            <v>700</v>
          </cell>
          <cell r="G684" t="str">
            <v/>
          </cell>
          <cell r="H684" t="str">
            <v/>
          </cell>
          <cell r="J684">
            <v>700</v>
          </cell>
        </row>
        <row r="685">
          <cell r="B685" t="str">
            <v xml:space="preserve"> Morgan Rielly </v>
          </cell>
          <cell r="C685" t="str">
            <v xml:space="preserve">TOR </v>
          </cell>
          <cell r="D685">
            <v>1576</v>
          </cell>
          <cell r="E685" t="str">
            <v>AgentL</v>
          </cell>
          <cell r="F685">
            <v>700</v>
          </cell>
          <cell r="G685">
            <v>150</v>
          </cell>
          <cell r="H685" t="str">
            <v/>
          </cell>
          <cell r="J685">
            <v>150</v>
          </cell>
        </row>
        <row r="686">
          <cell r="B686" t="str">
            <v xml:space="preserve"> Nail Yakupov </v>
          </cell>
          <cell r="C686" t="str">
            <v xml:space="preserve">EDM </v>
          </cell>
          <cell r="D686">
            <v>1176</v>
          </cell>
          <cell r="E686" t="str">
            <v>Nadeau</v>
          </cell>
          <cell r="F686">
            <v>400</v>
          </cell>
          <cell r="G686" t="str">
            <v/>
          </cell>
          <cell r="H686" t="str">
            <v/>
          </cell>
          <cell r="J686">
            <v>400</v>
          </cell>
        </row>
        <row r="687">
          <cell r="B687" t="str">
            <v xml:space="preserve"> Nate Guenin </v>
          </cell>
          <cell r="C687" t="str">
            <v xml:space="preserve">COL </v>
          </cell>
          <cell r="D687">
            <v>1655</v>
          </cell>
          <cell r="E687" t="str">
            <v>AgentL</v>
          </cell>
          <cell r="F687">
            <v>700</v>
          </cell>
          <cell r="G687" t="str">
            <v/>
          </cell>
          <cell r="H687" t="str">
            <v/>
          </cell>
          <cell r="J687">
            <v>700</v>
          </cell>
        </row>
        <row r="688">
          <cell r="B688" t="str">
            <v xml:space="preserve"> Nate Prosser </v>
          </cell>
          <cell r="C688" t="str">
            <v xml:space="preserve">MIN </v>
          </cell>
          <cell r="D688">
            <v>1680</v>
          </cell>
          <cell r="E688" t="str">
            <v>AgentL</v>
          </cell>
          <cell r="F688">
            <v>700</v>
          </cell>
          <cell r="G688" t="str">
            <v/>
          </cell>
          <cell r="H688" t="str">
            <v/>
          </cell>
          <cell r="J688">
            <v>700</v>
          </cell>
        </row>
        <row r="689">
          <cell r="B689" t="str">
            <v xml:space="preserve"> Nate Schmidt </v>
          </cell>
          <cell r="C689" t="str">
            <v xml:space="preserve">WAS </v>
          </cell>
          <cell r="D689">
            <v>1668</v>
          </cell>
          <cell r="E689" t="str">
            <v>AgentL</v>
          </cell>
          <cell r="F689">
            <v>700</v>
          </cell>
          <cell r="G689" t="str">
            <v/>
          </cell>
          <cell r="H689" t="str">
            <v/>
          </cell>
          <cell r="J689">
            <v>700</v>
          </cell>
        </row>
        <row r="690">
          <cell r="B690" t="str">
            <v xml:space="preserve"> Nate Thompson </v>
          </cell>
          <cell r="C690" t="str">
            <v xml:space="preserve">TAM </v>
          </cell>
          <cell r="D690">
            <v>1330</v>
          </cell>
          <cell r="E690" t="str">
            <v>AgentL</v>
          </cell>
          <cell r="F690">
            <v>700</v>
          </cell>
          <cell r="G690" t="str">
            <v/>
          </cell>
          <cell r="H690" t="str">
            <v/>
          </cell>
          <cell r="J690">
            <v>700</v>
          </cell>
        </row>
        <row r="691">
          <cell r="B691" t="str">
            <v xml:space="preserve"> Nathan Beaulieu </v>
          </cell>
          <cell r="C691" t="str">
            <v xml:space="preserve">MON </v>
          </cell>
          <cell r="D691">
            <v>1711</v>
          </cell>
          <cell r="E691" t="str">
            <v>AgentL</v>
          </cell>
          <cell r="F691">
            <v>700</v>
          </cell>
          <cell r="G691" t="str">
            <v/>
          </cell>
          <cell r="H691" t="str">
            <v/>
          </cell>
          <cell r="J691">
            <v>700</v>
          </cell>
        </row>
        <row r="692">
          <cell r="B692" t="str">
            <v xml:space="preserve"> Nathan Gerbe </v>
          </cell>
          <cell r="C692" t="str">
            <v>maca</v>
          </cell>
          <cell r="D692">
            <v>1149</v>
          </cell>
          <cell r="E692" t="str">
            <v>AgentL</v>
          </cell>
          <cell r="F692">
            <v>700</v>
          </cell>
          <cell r="G692" t="str">
            <v/>
          </cell>
          <cell r="H692" t="str">
            <v/>
          </cell>
          <cell r="J692">
            <v>700</v>
          </cell>
        </row>
        <row r="693">
          <cell r="B693" t="str">
            <v xml:space="preserve"> Nathan Horton </v>
          </cell>
          <cell r="D693">
            <v>1506</v>
          </cell>
          <cell r="E693" t="str">
            <v>AgentL</v>
          </cell>
          <cell r="F693">
            <v>700</v>
          </cell>
          <cell r="G693" t="str">
            <v/>
          </cell>
          <cell r="H693" t="str">
            <v/>
          </cell>
          <cell r="J693">
            <v>700</v>
          </cell>
        </row>
        <row r="694">
          <cell r="B694" t="str">
            <v xml:space="preserve"> Nathan MacKinnon </v>
          </cell>
          <cell r="C694" t="str">
            <v xml:space="preserve">COL </v>
          </cell>
          <cell r="D694">
            <v>1099</v>
          </cell>
          <cell r="E694" t="str">
            <v>Frank1</v>
          </cell>
          <cell r="F694">
            <v>200</v>
          </cell>
          <cell r="G694" t="str">
            <v/>
          </cell>
          <cell r="H694" t="str">
            <v/>
          </cell>
          <cell r="J694">
            <v>200</v>
          </cell>
        </row>
        <row r="695">
          <cell r="B695" t="str">
            <v xml:space="preserve"> Nazem Kadri </v>
          </cell>
          <cell r="C695" t="str">
            <v xml:space="preserve">TOR </v>
          </cell>
          <cell r="D695">
            <v>1067</v>
          </cell>
          <cell r="E695" t="str">
            <v>Bastie</v>
          </cell>
          <cell r="F695">
            <v>350</v>
          </cell>
          <cell r="G695" t="str">
            <v/>
          </cell>
          <cell r="H695" t="str">
            <v/>
          </cell>
          <cell r="J695">
            <v>350</v>
          </cell>
        </row>
        <row r="696">
          <cell r="B696" t="str">
            <v xml:space="preserve"> Nick Bjugstad </v>
          </cell>
          <cell r="C696" t="str">
            <v xml:space="preserve">FLA </v>
          </cell>
          <cell r="D696">
            <v>1180</v>
          </cell>
          <cell r="E696" t="str">
            <v>AgentL</v>
          </cell>
          <cell r="F696">
            <v>700</v>
          </cell>
          <cell r="G696">
            <v>550</v>
          </cell>
          <cell r="H696" t="str">
            <v/>
          </cell>
          <cell r="J696">
            <v>550</v>
          </cell>
        </row>
        <row r="697">
          <cell r="B697" t="str">
            <v xml:space="preserve"> Nick Bonino </v>
          </cell>
          <cell r="C697" t="str">
            <v xml:space="preserve">ANA </v>
          </cell>
          <cell r="D697">
            <v>1087</v>
          </cell>
          <cell r="E697" t="str">
            <v>EvansH</v>
          </cell>
          <cell r="F697">
            <v>100</v>
          </cell>
          <cell r="G697" t="str">
            <v/>
          </cell>
          <cell r="H697" t="str">
            <v/>
          </cell>
          <cell r="J697">
            <v>100</v>
          </cell>
        </row>
        <row r="698">
          <cell r="B698" t="str">
            <v xml:space="preserve"> Nick Foligno </v>
          </cell>
          <cell r="C698" t="str">
            <v xml:space="preserve">COB </v>
          </cell>
          <cell r="D698">
            <v>1159</v>
          </cell>
          <cell r="E698" t="str">
            <v>AgentL</v>
          </cell>
          <cell r="F698">
            <v>700</v>
          </cell>
          <cell r="G698">
            <v>500</v>
          </cell>
          <cell r="H698" t="str">
            <v/>
          </cell>
          <cell r="J698">
            <v>500</v>
          </cell>
        </row>
        <row r="699">
          <cell r="B699" t="str">
            <v xml:space="preserve"> Nick Holden </v>
          </cell>
          <cell r="C699" t="str">
            <v xml:space="preserve">COL </v>
          </cell>
          <cell r="D699">
            <v>1684</v>
          </cell>
          <cell r="E699" t="str">
            <v>AgentL</v>
          </cell>
          <cell r="F699">
            <v>700</v>
          </cell>
          <cell r="G699">
            <v>450</v>
          </cell>
          <cell r="H699" t="str">
            <v/>
          </cell>
          <cell r="J699">
            <v>450</v>
          </cell>
        </row>
        <row r="700">
          <cell r="B700" t="str">
            <v xml:space="preserve"> Nick Leddy </v>
          </cell>
          <cell r="C700" t="str">
            <v xml:space="preserve">CHI </v>
          </cell>
          <cell r="D700">
            <v>1542</v>
          </cell>
          <cell r="E700" t="str">
            <v>AgentL</v>
          </cell>
          <cell r="F700">
            <v>700</v>
          </cell>
          <cell r="G700">
            <v>650</v>
          </cell>
          <cell r="H700">
            <v>100</v>
          </cell>
          <cell r="J700">
            <v>100</v>
          </cell>
        </row>
        <row r="701">
          <cell r="B701" t="str">
            <v xml:space="preserve"> Nick Schultz </v>
          </cell>
          <cell r="C701" t="str">
            <v xml:space="preserve">EDM </v>
          </cell>
          <cell r="D701">
            <v>1728</v>
          </cell>
          <cell r="E701" t="str">
            <v>AgentL</v>
          </cell>
          <cell r="F701">
            <v>700</v>
          </cell>
          <cell r="G701" t="str">
            <v/>
          </cell>
          <cell r="H701" t="str">
            <v/>
          </cell>
          <cell r="J701">
            <v>700</v>
          </cell>
        </row>
        <row r="702">
          <cell r="B702" t="str">
            <v xml:space="preserve"> Nick Spaling </v>
          </cell>
          <cell r="C702" t="str">
            <v xml:space="preserve">NAS </v>
          </cell>
          <cell r="D702">
            <v>1260</v>
          </cell>
          <cell r="E702" t="str">
            <v>AgentL</v>
          </cell>
          <cell r="F702">
            <v>700</v>
          </cell>
          <cell r="G702" t="str">
            <v/>
          </cell>
          <cell r="H702" t="str">
            <v/>
          </cell>
          <cell r="J702">
            <v>700</v>
          </cell>
        </row>
        <row r="703">
          <cell r="B703" t="str">
            <v xml:space="preserve"> Nicklas Backstrom </v>
          </cell>
          <cell r="C703" t="str">
            <v xml:space="preserve">WAS </v>
          </cell>
          <cell r="D703">
            <v>1010</v>
          </cell>
          <cell r="E703" t="str">
            <v>SimonT</v>
          </cell>
          <cell r="F703" t="e">
            <v>#N/A</v>
          </cell>
          <cell r="G703" t="str">
            <v/>
          </cell>
          <cell r="H703" t="str">
            <v/>
          </cell>
          <cell r="J703" t="e">
            <v>#N/A</v>
          </cell>
        </row>
        <row r="704">
          <cell r="B704" t="str">
            <v xml:space="preserve"> Nicklas Grossmann </v>
          </cell>
          <cell r="C704" t="str">
            <v xml:space="preserve">PHI </v>
          </cell>
          <cell r="D704">
            <v>1606</v>
          </cell>
          <cell r="E704" t="str">
            <v>AgentL</v>
          </cell>
          <cell r="F704">
            <v>700</v>
          </cell>
          <cell r="G704" t="str">
            <v/>
          </cell>
          <cell r="H704" t="str">
            <v/>
          </cell>
          <cell r="J704">
            <v>700</v>
          </cell>
        </row>
        <row r="705">
          <cell r="B705" t="str">
            <v xml:space="preserve"> Nicklas Jensen </v>
          </cell>
          <cell r="D705">
            <v>1950</v>
          </cell>
          <cell r="E705" t="str">
            <v>AgentL</v>
          </cell>
          <cell r="F705">
            <v>700</v>
          </cell>
          <cell r="G705" t="str">
            <v/>
          </cell>
          <cell r="H705" t="str">
            <v/>
          </cell>
          <cell r="J705">
            <v>700</v>
          </cell>
        </row>
        <row r="706">
          <cell r="B706" t="str">
            <v xml:space="preserve"> Nicolas Deslauriers </v>
          </cell>
          <cell r="D706">
            <v>1883</v>
          </cell>
          <cell r="E706" t="str">
            <v>AgentL</v>
          </cell>
          <cell r="F706">
            <v>700</v>
          </cell>
          <cell r="G706" t="str">
            <v/>
          </cell>
          <cell r="H706" t="str">
            <v/>
          </cell>
          <cell r="J706">
            <v>700</v>
          </cell>
        </row>
        <row r="707">
          <cell r="B707" t="str">
            <v xml:space="preserve"> Nikita Kucherov </v>
          </cell>
          <cell r="D707">
            <v>1496</v>
          </cell>
          <cell r="E707" t="str">
            <v>AgentL</v>
          </cell>
          <cell r="F707">
            <v>700</v>
          </cell>
          <cell r="G707">
            <v>150</v>
          </cell>
          <cell r="H707" t="str">
            <v/>
          </cell>
          <cell r="J707">
            <v>150</v>
          </cell>
        </row>
        <row r="708">
          <cell r="B708" t="str">
            <v xml:space="preserve"> Nikita Nikitin </v>
          </cell>
          <cell r="C708" t="str">
            <v xml:space="preserve">COB </v>
          </cell>
          <cell r="D708">
            <v>1602</v>
          </cell>
          <cell r="E708" t="str">
            <v>AgentL</v>
          </cell>
          <cell r="F708">
            <v>700</v>
          </cell>
          <cell r="G708">
            <v>100</v>
          </cell>
          <cell r="H708" t="str">
            <v/>
          </cell>
          <cell r="J708">
            <v>100</v>
          </cell>
        </row>
        <row r="709">
          <cell r="B709" t="str">
            <v xml:space="preserve"> Nikita Zadorov </v>
          </cell>
          <cell r="C709" t="str">
            <v xml:space="preserve">BUF </v>
          </cell>
          <cell r="D709">
            <v>1709</v>
          </cell>
          <cell r="E709" t="str">
            <v>AgentL</v>
          </cell>
          <cell r="F709">
            <v>700</v>
          </cell>
          <cell r="G709" t="str">
            <v/>
          </cell>
          <cell r="H709" t="str">
            <v/>
          </cell>
          <cell r="J709">
            <v>700</v>
          </cell>
        </row>
        <row r="710">
          <cell r="B710" t="str">
            <v xml:space="preserve"> Niklas Backstrom </v>
          </cell>
          <cell r="C710" t="str">
            <v xml:space="preserve">MIN </v>
          </cell>
          <cell r="D710">
            <v>1841</v>
          </cell>
          <cell r="E710" t="str">
            <v>AgentL</v>
          </cell>
          <cell r="F710">
            <v>700</v>
          </cell>
          <cell r="G710" t="str">
            <v/>
          </cell>
          <cell r="H710" t="str">
            <v/>
          </cell>
          <cell r="J710">
            <v>700</v>
          </cell>
        </row>
        <row r="711">
          <cell r="B711" t="str">
            <v xml:space="preserve"> Niklas Hjalmarsson </v>
          </cell>
          <cell r="C711" t="str">
            <v xml:space="preserve">CHI </v>
          </cell>
          <cell r="D711">
            <v>1553</v>
          </cell>
          <cell r="E711" t="str">
            <v>AgentL</v>
          </cell>
          <cell r="F711">
            <v>700</v>
          </cell>
          <cell r="G711">
            <v>400</v>
          </cell>
          <cell r="H711" t="str">
            <v/>
          </cell>
          <cell r="J711">
            <v>400</v>
          </cell>
        </row>
        <row r="712">
          <cell r="B712" t="str">
            <v xml:space="preserve"> Niklas Kronwall </v>
          </cell>
          <cell r="C712" t="str">
            <v xml:space="preserve">DET </v>
          </cell>
          <cell r="D712">
            <v>1526</v>
          </cell>
          <cell r="E712" t="str">
            <v>Frank2</v>
          </cell>
          <cell r="F712">
            <v>150</v>
          </cell>
          <cell r="G712" t="str">
            <v/>
          </cell>
          <cell r="H712" t="str">
            <v/>
          </cell>
          <cell r="J712">
            <v>150</v>
          </cell>
        </row>
        <row r="713">
          <cell r="B713" t="str">
            <v xml:space="preserve"> Nikolai Khabibulin </v>
          </cell>
          <cell r="C713" t="str">
            <v xml:space="preserve">CHI </v>
          </cell>
          <cell r="D713">
            <v>1846</v>
          </cell>
          <cell r="E713" t="str">
            <v>AgentL</v>
          </cell>
          <cell r="F713">
            <v>700</v>
          </cell>
          <cell r="G713" t="str">
            <v/>
          </cell>
          <cell r="H713" t="str">
            <v/>
          </cell>
          <cell r="J713">
            <v>700</v>
          </cell>
        </row>
        <row r="714">
          <cell r="B714" t="str">
            <v xml:space="preserve"> Nikolai Kulemin </v>
          </cell>
          <cell r="C714" t="str">
            <v xml:space="preserve">TOR </v>
          </cell>
          <cell r="D714">
            <v>1309</v>
          </cell>
          <cell r="E714" t="str">
            <v>AgentL</v>
          </cell>
          <cell r="F714">
            <v>700</v>
          </cell>
          <cell r="G714" t="str">
            <v/>
          </cell>
          <cell r="H714" t="str">
            <v/>
          </cell>
          <cell r="J714">
            <v>700</v>
          </cell>
        </row>
        <row r="715">
          <cell r="B715" t="str">
            <v xml:space="preserve"> Nikolay Kulemin </v>
          </cell>
          <cell r="D715">
            <v>1867</v>
          </cell>
          <cell r="E715" t="str">
            <v>AgentL</v>
          </cell>
          <cell r="F715">
            <v>700</v>
          </cell>
          <cell r="G715" t="str">
            <v/>
          </cell>
          <cell r="H715" t="str">
            <v/>
          </cell>
          <cell r="J715">
            <v>700</v>
          </cell>
        </row>
        <row r="716">
          <cell r="B716" t="str">
            <v xml:space="preserve"> Nino Niederreiter </v>
          </cell>
          <cell r="C716" t="str">
            <v xml:space="preserve">MIN </v>
          </cell>
          <cell r="D716">
            <v>1114</v>
          </cell>
          <cell r="E716" t="str">
            <v>AgentL</v>
          </cell>
          <cell r="F716">
            <v>700</v>
          </cell>
          <cell r="G716">
            <v>650</v>
          </cell>
          <cell r="H716" t="str">
            <v/>
          </cell>
          <cell r="J716">
            <v>650</v>
          </cell>
        </row>
        <row r="717">
          <cell r="B717" t="str">
            <v xml:space="preserve"> Nolan Yonkman </v>
          </cell>
          <cell r="D717">
            <v>1765</v>
          </cell>
          <cell r="E717" t="str">
            <v>AgentL</v>
          </cell>
          <cell r="F717">
            <v>700</v>
          </cell>
          <cell r="G717" t="str">
            <v/>
          </cell>
          <cell r="H717" t="str">
            <v/>
          </cell>
          <cell r="J717">
            <v>700</v>
          </cell>
        </row>
        <row r="718">
          <cell r="B718" t="str">
            <v xml:space="preserve"> Oliver Ekman-Larsson </v>
          </cell>
          <cell r="C718" t="str">
            <v xml:space="preserve">PHO </v>
          </cell>
          <cell r="D718">
            <v>1521</v>
          </cell>
          <cell r="E718" t="str">
            <v>JoelCa</v>
          </cell>
          <cell r="F718">
            <v>300</v>
          </cell>
          <cell r="G718" t="str">
            <v/>
          </cell>
          <cell r="H718">
            <v>300</v>
          </cell>
          <cell r="J718">
            <v>300</v>
          </cell>
        </row>
        <row r="719">
          <cell r="B719" t="str">
            <v xml:space="preserve"> Olli Jokinen </v>
          </cell>
          <cell r="C719" t="str">
            <v xml:space="preserve">WPG </v>
          </cell>
          <cell r="D719">
            <v>1106</v>
          </cell>
          <cell r="E719" t="str">
            <v>AgentL</v>
          </cell>
          <cell r="F719">
            <v>700</v>
          </cell>
          <cell r="G719">
            <v>150</v>
          </cell>
          <cell r="H719" t="str">
            <v/>
          </cell>
          <cell r="J719">
            <v>150</v>
          </cell>
        </row>
        <row r="720">
          <cell r="B720" t="str">
            <v xml:space="preserve"> Olli Maatta </v>
          </cell>
          <cell r="C720" t="str">
            <v xml:space="preserve">PIT </v>
          </cell>
          <cell r="D720">
            <v>1639</v>
          </cell>
          <cell r="E720" t="str">
            <v>AgentL</v>
          </cell>
          <cell r="F720">
            <v>700</v>
          </cell>
          <cell r="G720">
            <v>250</v>
          </cell>
          <cell r="H720" t="str">
            <v/>
          </cell>
          <cell r="J720">
            <v>250</v>
          </cell>
        </row>
        <row r="721">
          <cell r="B721" t="str">
            <v xml:space="preserve"> Ondrej Palat </v>
          </cell>
          <cell r="C721" t="str">
            <v xml:space="preserve">TAM </v>
          </cell>
          <cell r="D721">
            <v>1255</v>
          </cell>
          <cell r="E721" t="str">
            <v>AgentL</v>
          </cell>
          <cell r="F721">
            <v>700</v>
          </cell>
          <cell r="G721">
            <v>350</v>
          </cell>
          <cell r="H721" t="str">
            <v/>
          </cell>
          <cell r="J721">
            <v>350</v>
          </cell>
        </row>
        <row r="722">
          <cell r="B722" t="str">
            <v xml:space="preserve"> Ondrej Pavelec </v>
          </cell>
          <cell r="C722" t="str">
            <v xml:space="preserve">WPG </v>
          </cell>
          <cell r="D722">
            <v>1799</v>
          </cell>
          <cell r="E722" t="str">
            <v>AgentL</v>
          </cell>
          <cell r="F722">
            <v>700</v>
          </cell>
          <cell r="G722">
            <v>550</v>
          </cell>
          <cell r="H722" t="str">
            <v/>
          </cell>
          <cell r="J722">
            <v>550</v>
          </cell>
        </row>
        <row r="723">
          <cell r="B723" t="str">
            <v xml:space="preserve"> Oscar Klefbom </v>
          </cell>
          <cell r="D723">
            <v>1951</v>
          </cell>
          <cell r="E723" t="str">
            <v>AgentL</v>
          </cell>
          <cell r="F723">
            <v>700</v>
          </cell>
          <cell r="G723" t="str">
            <v/>
          </cell>
          <cell r="H723" t="str">
            <v/>
          </cell>
          <cell r="J723">
            <v>700</v>
          </cell>
        </row>
        <row r="724">
          <cell r="B724" t="str">
            <v xml:space="preserve"> P.K. Subban </v>
          </cell>
          <cell r="C724" t="str">
            <v xml:space="preserve">MON </v>
          </cell>
          <cell r="D724">
            <v>1516</v>
          </cell>
          <cell r="E724" t="str">
            <v>Michae</v>
          </cell>
          <cell r="F724">
            <v>650</v>
          </cell>
          <cell r="G724" t="str">
            <v/>
          </cell>
          <cell r="H724" t="str">
            <v/>
          </cell>
          <cell r="J724">
            <v>650</v>
          </cell>
        </row>
        <row r="725">
          <cell r="B725" t="str">
            <v xml:space="preserve"> Pascal Dupuis </v>
          </cell>
          <cell r="C725" t="str">
            <v xml:space="preserve">PIT </v>
          </cell>
          <cell r="D725">
            <v>1110</v>
          </cell>
          <cell r="E725" t="str">
            <v>AgentL</v>
          </cell>
          <cell r="F725">
            <v>700</v>
          </cell>
          <cell r="G725">
            <v>100</v>
          </cell>
          <cell r="H725" t="str">
            <v/>
          </cell>
          <cell r="J725">
            <v>100</v>
          </cell>
        </row>
        <row r="726">
          <cell r="B726" t="str">
            <v xml:space="preserve"> Pascal Pelletier </v>
          </cell>
          <cell r="C726" t="str">
            <v xml:space="preserve">VAN </v>
          </cell>
          <cell r="D726">
            <v>1434</v>
          </cell>
          <cell r="E726" t="str">
            <v>AgentL</v>
          </cell>
          <cell r="F726">
            <v>700</v>
          </cell>
          <cell r="G726" t="str">
            <v/>
          </cell>
          <cell r="H726" t="str">
            <v/>
          </cell>
          <cell r="J726">
            <v>700</v>
          </cell>
        </row>
        <row r="727">
          <cell r="B727" t="str">
            <v xml:space="preserve"> Patric Hornqvist </v>
          </cell>
          <cell r="C727" t="str">
            <v xml:space="preserve">NAS </v>
          </cell>
          <cell r="D727">
            <v>1100</v>
          </cell>
          <cell r="E727" t="str">
            <v>SimonT</v>
          </cell>
          <cell r="F727" t="e">
            <v>#N/A</v>
          </cell>
          <cell r="G727" t="str">
            <v/>
          </cell>
          <cell r="H727" t="str">
            <v/>
          </cell>
          <cell r="J727" t="e">
            <v>#N/A</v>
          </cell>
        </row>
        <row r="728">
          <cell r="B728" t="str">
            <v xml:space="preserve"> Patrice Bergeron </v>
          </cell>
          <cell r="C728" t="str">
            <v xml:space="preserve">BOS </v>
          </cell>
          <cell r="D728">
            <v>1140</v>
          </cell>
          <cell r="E728" t="str">
            <v>AgentL</v>
          </cell>
          <cell r="F728">
            <v>700</v>
          </cell>
          <cell r="G728">
            <v>400</v>
          </cell>
          <cell r="H728" t="str">
            <v/>
          </cell>
          <cell r="J728">
            <v>400</v>
          </cell>
        </row>
        <row r="729">
          <cell r="B729" t="str">
            <v xml:space="preserve"> Patrice Cormier </v>
          </cell>
          <cell r="C729" t="str">
            <v xml:space="preserve">WPG </v>
          </cell>
          <cell r="D729">
            <v>1484</v>
          </cell>
          <cell r="E729" t="str">
            <v>AgentL</v>
          </cell>
          <cell r="F729">
            <v>700</v>
          </cell>
          <cell r="G729" t="str">
            <v/>
          </cell>
          <cell r="H729" t="str">
            <v/>
          </cell>
          <cell r="J729">
            <v>700</v>
          </cell>
        </row>
        <row r="730">
          <cell r="B730" t="str">
            <v xml:space="preserve"> Patrick Bordeleau </v>
          </cell>
          <cell r="C730" t="str">
            <v xml:space="preserve">COL </v>
          </cell>
          <cell r="D730">
            <v>1312</v>
          </cell>
          <cell r="E730" t="str">
            <v>AgentL</v>
          </cell>
          <cell r="F730">
            <v>700</v>
          </cell>
          <cell r="G730" t="str">
            <v/>
          </cell>
          <cell r="H730" t="str">
            <v/>
          </cell>
          <cell r="J730">
            <v>700</v>
          </cell>
        </row>
        <row r="731">
          <cell r="B731" t="str">
            <v xml:space="preserve"> Patrick Brown </v>
          </cell>
          <cell r="D731">
            <v>1926</v>
          </cell>
          <cell r="E731" t="str">
            <v>AgentL</v>
          </cell>
          <cell r="F731">
            <v>700</v>
          </cell>
          <cell r="G731" t="str">
            <v/>
          </cell>
          <cell r="H731" t="str">
            <v/>
          </cell>
          <cell r="J731">
            <v>700</v>
          </cell>
        </row>
        <row r="732">
          <cell r="B732" t="str">
            <v xml:space="preserve"> Patrick Dwyer </v>
          </cell>
          <cell r="C732" t="str">
            <v xml:space="preserve">CAR </v>
          </cell>
          <cell r="D732">
            <v>1275</v>
          </cell>
          <cell r="E732" t="str">
            <v>AgentL</v>
          </cell>
          <cell r="F732">
            <v>700</v>
          </cell>
          <cell r="G732" t="str">
            <v/>
          </cell>
          <cell r="H732" t="str">
            <v/>
          </cell>
          <cell r="J732">
            <v>700</v>
          </cell>
        </row>
        <row r="733">
          <cell r="B733" t="str">
            <v xml:space="preserve"> Patrick Eaves </v>
          </cell>
          <cell r="C733" t="str">
            <v xml:space="preserve">DET </v>
          </cell>
          <cell r="D733">
            <v>1452</v>
          </cell>
          <cell r="E733" t="str">
            <v>AgentL</v>
          </cell>
          <cell r="F733">
            <v>700</v>
          </cell>
          <cell r="G733" t="str">
            <v/>
          </cell>
          <cell r="H733" t="str">
            <v/>
          </cell>
          <cell r="J733">
            <v>700</v>
          </cell>
        </row>
        <row r="734">
          <cell r="B734" t="str">
            <v xml:space="preserve"> Patrick Holland </v>
          </cell>
          <cell r="C734" t="str">
            <v xml:space="preserve">MON </v>
          </cell>
          <cell r="D734">
            <v>1473</v>
          </cell>
          <cell r="E734" t="str">
            <v>AgentL</v>
          </cell>
          <cell r="F734">
            <v>700</v>
          </cell>
          <cell r="G734" t="str">
            <v/>
          </cell>
          <cell r="H734" t="str">
            <v/>
          </cell>
          <cell r="J734">
            <v>700</v>
          </cell>
        </row>
        <row r="735">
          <cell r="B735" t="str">
            <v xml:space="preserve"> Patrick Kaleta </v>
          </cell>
          <cell r="C735" t="str">
            <v xml:space="preserve">BUF </v>
          </cell>
          <cell r="D735">
            <v>1445</v>
          </cell>
          <cell r="E735" t="str">
            <v>AgentL</v>
          </cell>
          <cell r="F735">
            <v>700</v>
          </cell>
          <cell r="G735" t="str">
            <v/>
          </cell>
          <cell r="H735" t="str">
            <v/>
          </cell>
          <cell r="J735">
            <v>700</v>
          </cell>
        </row>
        <row r="736">
          <cell r="B736" t="str">
            <v xml:space="preserve"> Patrick Kane </v>
          </cell>
          <cell r="C736" t="str">
            <v xml:space="preserve">CHI </v>
          </cell>
          <cell r="D736">
            <v>1007</v>
          </cell>
          <cell r="E736" t="str">
            <v>Bastie</v>
          </cell>
          <cell r="F736">
            <v>350</v>
          </cell>
          <cell r="G736" t="str">
            <v/>
          </cell>
          <cell r="H736" t="str">
            <v/>
          </cell>
          <cell r="J736">
            <v>350</v>
          </cell>
        </row>
        <row r="737">
          <cell r="B737" t="str">
            <v xml:space="preserve"> Patrick Marleau </v>
          </cell>
          <cell r="C737" t="str">
            <v xml:space="preserve">SAN </v>
          </cell>
          <cell r="D737">
            <v>1015</v>
          </cell>
          <cell r="E737" t="str">
            <v>Martin</v>
          </cell>
          <cell r="F737">
            <v>250</v>
          </cell>
          <cell r="G737" t="str">
            <v/>
          </cell>
          <cell r="H737" t="str">
            <v/>
          </cell>
          <cell r="J737">
            <v>250</v>
          </cell>
        </row>
        <row r="738">
          <cell r="B738" t="str">
            <v xml:space="preserve"> Patrick Maroon </v>
          </cell>
          <cell r="C738" t="str">
            <v xml:space="preserve">ANA </v>
          </cell>
          <cell r="D738">
            <v>1304</v>
          </cell>
          <cell r="E738" t="str">
            <v>AgentL</v>
          </cell>
          <cell r="F738">
            <v>700</v>
          </cell>
          <cell r="G738">
            <v>350</v>
          </cell>
          <cell r="H738" t="str">
            <v/>
          </cell>
          <cell r="J738">
            <v>350</v>
          </cell>
        </row>
        <row r="739">
          <cell r="B739" t="str">
            <v xml:space="preserve"> Patrick Sharp </v>
          </cell>
          <cell r="C739" t="str">
            <v xml:space="preserve">CHI </v>
          </cell>
          <cell r="D739">
            <v>1031</v>
          </cell>
          <cell r="E739" t="str">
            <v>EvansH</v>
          </cell>
          <cell r="F739">
            <v>100</v>
          </cell>
          <cell r="G739" t="str">
            <v/>
          </cell>
          <cell r="H739" t="str">
            <v/>
          </cell>
          <cell r="J739">
            <v>100</v>
          </cell>
        </row>
        <row r="740">
          <cell r="B740" t="str">
            <v xml:space="preserve"> Patrick Wey </v>
          </cell>
          <cell r="D740">
            <v>1770</v>
          </cell>
          <cell r="E740" t="str">
            <v>AgentL</v>
          </cell>
          <cell r="F740">
            <v>700</v>
          </cell>
          <cell r="G740" t="str">
            <v/>
          </cell>
          <cell r="H740" t="str">
            <v/>
          </cell>
          <cell r="J740">
            <v>700</v>
          </cell>
        </row>
        <row r="741">
          <cell r="B741" t="str">
            <v xml:space="preserve"> Patrick Wiercioch </v>
          </cell>
          <cell r="C741" t="str">
            <v xml:space="preserve">OTT </v>
          </cell>
          <cell r="D741">
            <v>1571</v>
          </cell>
          <cell r="E741" t="str">
            <v>AgentL</v>
          </cell>
          <cell r="F741">
            <v>700</v>
          </cell>
          <cell r="G741">
            <v>200</v>
          </cell>
          <cell r="H741" t="str">
            <v/>
          </cell>
          <cell r="J741">
            <v>200</v>
          </cell>
        </row>
        <row r="742">
          <cell r="B742" t="str">
            <v xml:space="preserve"> Patrik Berglund </v>
          </cell>
          <cell r="C742" t="str">
            <v xml:space="preserve">STL </v>
          </cell>
          <cell r="D742">
            <v>1232</v>
          </cell>
          <cell r="E742" t="str">
            <v>AgentL</v>
          </cell>
          <cell r="F742">
            <v>700</v>
          </cell>
          <cell r="G742">
            <v>250</v>
          </cell>
          <cell r="H742" t="str">
            <v/>
          </cell>
          <cell r="J742">
            <v>250</v>
          </cell>
        </row>
        <row r="743">
          <cell r="B743" t="str">
            <v xml:space="preserve"> Patrik Elias </v>
          </cell>
          <cell r="C743" t="str">
            <v xml:space="preserve">NJD </v>
          </cell>
          <cell r="D743">
            <v>1127</v>
          </cell>
          <cell r="E743" t="str">
            <v>AgentL</v>
          </cell>
          <cell r="F743">
            <v>700</v>
          </cell>
          <cell r="G743">
            <v>350</v>
          </cell>
          <cell r="H743" t="str">
            <v/>
          </cell>
          <cell r="J743">
            <v>350</v>
          </cell>
        </row>
        <row r="744">
          <cell r="B744" t="str">
            <v xml:space="preserve"> Patrik Nemeth </v>
          </cell>
          <cell r="D744">
            <v>1937</v>
          </cell>
          <cell r="E744" t="str">
            <v>AgentL</v>
          </cell>
          <cell r="F744">
            <v>700</v>
          </cell>
          <cell r="G744" t="str">
            <v/>
          </cell>
          <cell r="H744" t="str">
            <v/>
          </cell>
          <cell r="J744">
            <v>700</v>
          </cell>
        </row>
        <row r="745">
          <cell r="B745" t="str">
            <v xml:space="preserve"> Paul Bissonnette </v>
          </cell>
          <cell r="C745" t="str">
            <v xml:space="preserve">PHO </v>
          </cell>
          <cell r="D745">
            <v>1301</v>
          </cell>
          <cell r="E745" t="str">
            <v>AgentL</v>
          </cell>
          <cell r="F745">
            <v>700</v>
          </cell>
          <cell r="G745" t="str">
            <v/>
          </cell>
          <cell r="H745" t="str">
            <v/>
          </cell>
          <cell r="J745">
            <v>700</v>
          </cell>
        </row>
        <row r="746">
          <cell r="B746" t="str">
            <v xml:space="preserve"> Paul Byron </v>
          </cell>
          <cell r="D746">
            <v>1500</v>
          </cell>
          <cell r="E746" t="str">
            <v>AgentL</v>
          </cell>
          <cell r="F746">
            <v>700</v>
          </cell>
          <cell r="G746" t="str">
            <v/>
          </cell>
          <cell r="H746" t="str">
            <v/>
          </cell>
          <cell r="J746">
            <v>700</v>
          </cell>
        </row>
        <row r="747">
          <cell r="B747" t="str">
            <v xml:space="preserve"> Paul Carey </v>
          </cell>
          <cell r="C747" t="str">
            <v xml:space="preserve">COL </v>
          </cell>
          <cell r="E747" t="str">
            <v>AgentL</v>
          </cell>
          <cell r="F747">
            <v>700</v>
          </cell>
          <cell r="H747" t="str">
            <v/>
          </cell>
          <cell r="J747">
            <v>700</v>
          </cell>
        </row>
        <row r="748">
          <cell r="B748" t="str">
            <v xml:space="preserve"> Paul Gaustad </v>
          </cell>
          <cell r="C748" t="str">
            <v xml:space="preserve">NAS </v>
          </cell>
          <cell r="D748">
            <v>1321</v>
          </cell>
          <cell r="E748" t="str">
            <v>AgentL</v>
          </cell>
          <cell r="F748">
            <v>700</v>
          </cell>
          <cell r="G748" t="str">
            <v/>
          </cell>
          <cell r="H748" t="str">
            <v/>
          </cell>
          <cell r="J748">
            <v>700</v>
          </cell>
        </row>
        <row r="749">
          <cell r="B749" t="str">
            <v xml:space="preserve"> Paul Martin </v>
          </cell>
          <cell r="C749" t="str">
            <v xml:space="preserve">PIT </v>
          </cell>
          <cell r="D749">
            <v>1541</v>
          </cell>
          <cell r="E749" t="str">
            <v>EvansH</v>
          </cell>
          <cell r="F749">
            <v>100</v>
          </cell>
          <cell r="G749" t="str">
            <v/>
          </cell>
          <cell r="H749" t="str">
            <v/>
          </cell>
          <cell r="J749">
            <v>100</v>
          </cell>
        </row>
        <row r="750">
          <cell r="B750" t="str">
            <v xml:space="preserve"> Paul Postma </v>
          </cell>
          <cell r="C750" t="str">
            <v xml:space="preserve">WPG </v>
          </cell>
          <cell r="D750">
            <v>1746</v>
          </cell>
          <cell r="E750" t="str">
            <v>AgentL</v>
          </cell>
          <cell r="F750">
            <v>700</v>
          </cell>
          <cell r="G750" t="str">
            <v/>
          </cell>
          <cell r="H750" t="str">
            <v/>
          </cell>
          <cell r="J750">
            <v>700</v>
          </cell>
        </row>
        <row r="751">
          <cell r="B751" t="str">
            <v xml:space="preserve"> Paul Ranger </v>
          </cell>
          <cell r="C751" t="str">
            <v xml:space="preserve">TOR </v>
          </cell>
          <cell r="D751">
            <v>1597</v>
          </cell>
          <cell r="E751" t="str">
            <v>AgentL</v>
          </cell>
          <cell r="F751">
            <v>700</v>
          </cell>
          <cell r="G751" t="str">
            <v/>
          </cell>
          <cell r="H751" t="str">
            <v/>
          </cell>
          <cell r="J751">
            <v>700</v>
          </cell>
        </row>
        <row r="752">
          <cell r="B752" t="str">
            <v xml:space="preserve"> Paul Stastny </v>
          </cell>
          <cell r="C752" t="str">
            <v xml:space="preserve">COL </v>
          </cell>
          <cell r="D752">
            <v>1056</v>
          </cell>
          <cell r="E752" t="str">
            <v>SimonT</v>
          </cell>
          <cell r="F752" t="e">
            <v>#N/A</v>
          </cell>
          <cell r="G752" t="str">
            <v/>
          </cell>
          <cell r="H752" t="str">
            <v/>
          </cell>
          <cell r="J752" t="e">
            <v>#N/A</v>
          </cell>
        </row>
        <row r="753">
          <cell r="B753" t="str">
            <v xml:space="preserve"> Pavel Datsyuk </v>
          </cell>
          <cell r="C753" t="str">
            <v xml:space="preserve">DET </v>
          </cell>
          <cell r="D753">
            <v>1018</v>
          </cell>
          <cell r="E753" t="str">
            <v>Nicola</v>
          </cell>
          <cell r="F753">
            <v>550</v>
          </cell>
          <cell r="G753" t="str">
            <v/>
          </cell>
          <cell r="H753" t="str">
            <v/>
          </cell>
          <cell r="J753">
            <v>550</v>
          </cell>
        </row>
        <row r="754">
          <cell r="B754" t="str">
            <v xml:space="preserve"> Pekka Rinne </v>
          </cell>
          <cell r="C754" t="str">
            <v xml:space="preserve">NAS </v>
          </cell>
          <cell r="D754">
            <v>1818</v>
          </cell>
          <cell r="E754" t="str">
            <v>Frank2</v>
          </cell>
          <cell r="F754">
            <v>150</v>
          </cell>
          <cell r="G754" t="str">
            <v/>
          </cell>
          <cell r="H754" t="str">
            <v/>
          </cell>
          <cell r="J754">
            <v>150</v>
          </cell>
        </row>
        <row r="755">
          <cell r="B755" t="str">
            <v xml:space="preserve"> Peter Budaj </v>
          </cell>
          <cell r="C755" t="str">
            <v xml:space="preserve">MON </v>
          </cell>
          <cell r="D755">
            <v>1822</v>
          </cell>
          <cell r="E755" t="str">
            <v>AgentL</v>
          </cell>
          <cell r="F755">
            <v>700</v>
          </cell>
          <cell r="G755" t="str">
            <v/>
          </cell>
          <cell r="H755" t="str">
            <v/>
          </cell>
          <cell r="J755">
            <v>700</v>
          </cell>
        </row>
        <row r="756">
          <cell r="B756" t="str">
            <v xml:space="preserve"> Peter Harrold </v>
          </cell>
          <cell r="C756" t="str">
            <v xml:space="preserve">NJD </v>
          </cell>
          <cell r="D756">
            <v>1692</v>
          </cell>
          <cell r="E756" t="str">
            <v>AgentL</v>
          </cell>
          <cell r="F756">
            <v>700</v>
          </cell>
          <cell r="G756" t="str">
            <v/>
          </cell>
          <cell r="H756" t="str">
            <v/>
          </cell>
          <cell r="J756">
            <v>700</v>
          </cell>
        </row>
        <row r="757">
          <cell r="B757" t="str">
            <v xml:space="preserve"> Peter Holland </v>
          </cell>
          <cell r="C757" t="str">
            <v xml:space="preserve">TOR </v>
          </cell>
          <cell r="D757">
            <v>1367</v>
          </cell>
          <cell r="E757" t="str">
            <v>AgentL</v>
          </cell>
          <cell r="F757">
            <v>700</v>
          </cell>
          <cell r="G757" t="str">
            <v/>
          </cell>
          <cell r="H757" t="str">
            <v/>
          </cell>
          <cell r="J757">
            <v>700</v>
          </cell>
        </row>
        <row r="758">
          <cell r="B758" t="str">
            <v xml:space="preserve"> Peter Regin </v>
          </cell>
          <cell r="C758" t="str">
            <v xml:space="preserve">NYI </v>
          </cell>
          <cell r="D758">
            <v>1308</v>
          </cell>
          <cell r="E758" t="str">
            <v>AgentL</v>
          </cell>
          <cell r="F758">
            <v>700</v>
          </cell>
          <cell r="G758" t="str">
            <v/>
          </cell>
          <cell r="H758" t="str">
            <v/>
          </cell>
          <cell r="J758">
            <v>700</v>
          </cell>
        </row>
        <row r="759">
          <cell r="B759" t="str">
            <v xml:space="preserve"> Petr Mrazek </v>
          </cell>
          <cell r="C759" t="str">
            <v xml:space="preserve">DET </v>
          </cell>
          <cell r="D759">
            <v>1843</v>
          </cell>
          <cell r="E759" t="str">
            <v>AgentL</v>
          </cell>
          <cell r="F759">
            <v>700</v>
          </cell>
          <cell r="G759" t="str">
            <v/>
          </cell>
          <cell r="H759" t="str">
            <v/>
          </cell>
          <cell r="J759">
            <v>700</v>
          </cell>
        </row>
        <row r="760">
          <cell r="B760" t="str">
            <v xml:space="preserve"> Petteri Lindbohm </v>
          </cell>
          <cell r="D760">
            <v>1928</v>
          </cell>
          <cell r="E760" t="str">
            <v>AgentL</v>
          </cell>
          <cell r="F760">
            <v>700</v>
          </cell>
          <cell r="G760" t="str">
            <v/>
          </cell>
          <cell r="H760" t="str">
            <v/>
          </cell>
          <cell r="J760">
            <v>700</v>
          </cell>
        </row>
        <row r="761">
          <cell r="B761" t="str">
            <v xml:space="preserve"> Phil Kessel </v>
          </cell>
          <cell r="C761" t="str">
            <v xml:space="preserve">TOR </v>
          </cell>
          <cell r="D761">
            <v>1033</v>
          </cell>
          <cell r="E761" t="str">
            <v>Nadeau</v>
          </cell>
          <cell r="F761">
            <v>400</v>
          </cell>
          <cell r="G761" t="str">
            <v/>
          </cell>
          <cell r="H761" t="str">
            <v/>
          </cell>
          <cell r="J761">
            <v>400</v>
          </cell>
        </row>
        <row r="762">
          <cell r="B762" t="str">
            <v xml:space="preserve"> Philip Larsen </v>
          </cell>
          <cell r="C762" t="str">
            <v xml:space="preserve">EDM </v>
          </cell>
          <cell r="D762">
            <v>1612</v>
          </cell>
          <cell r="E762" t="str">
            <v>AgentL</v>
          </cell>
          <cell r="F762">
            <v>700</v>
          </cell>
          <cell r="G762" t="str">
            <v/>
          </cell>
          <cell r="H762" t="str">
            <v/>
          </cell>
          <cell r="J762">
            <v>700</v>
          </cell>
        </row>
        <row r="763">
          <cell r="B763" t="str">
            <v xml:space="preserve"> Philipp Grubauer </v>
          </cell>
          <cell r="D763">
            <v>1857</v>
          </cell>
          <cell r="E763" t="str">
            <v>AgentL</v>
          </cell>
          <cell r="F763">
            <v>700</v>
          </cell>
          <cell r="G763" t="str">
            <v/>
          </cell>
          <cell r="H763" t="str">
            <v/>
          </cell>
          <cell r="J763">
            <v>700</v>
          </cell>
        </row>
        <row r="764">
          <cell r="B764" t="str">
            <v xml:space="preserve"> Phillip Danault </v>
          </cell>
          <cell r="C764" t="str">
            <v xml:space="preserve">CHI </v>
          </cell>
          <cell r="E764" t="str">
            <v>AgentL</v>
          </cell>
          <cell r="F764">
            <v>700</v>
          </cell>
          <cell r="H764" t="str">
            <v/>
          </cell>
          <cell r="J764">
            <v>700</v>
          </cell>
        </row>
        <row r="765">
          <cell r="B765" t="str">
            <v xml:space="preserve"> Pierre-Alexandr Parenteau </v>
          </cell>
          <cell r="C765" t="str">
            <v xml:space="preserve">COL </v>
          </cell>
          <cell r="D765">
            <v>1073</v>
          </cell>
          <cell r="E765" t="str">
            <v>AgentL</v>
          </cell>
          <cell r="F765">
            <v>700</v>
          </cell>
          <cell r="G765">
            <v>250</v>
          </cell>
          <cell r="H765" t="str">
            <v/>
          </cell>
          <cell r="J765">
            <v>250</v>
          </cell>
        </row>
        <row r="766">
          <cell r="B766" t="str">
            <v xml:space="preserve"> Pierre-Cedric Labrie </v>
          </cell>
          <cell r="C766" t="str">
            <v xml:space="preserve">TAM </v>
          </cell>
          <cell r="D766">
            <v>1440</v>
          </cell>
          <cell r="E766" t="str">
            <v>AgentL</v>
          </cell>
          <cell r="F766">
            <v>700</v>
          </cell>
          <cell r="G766" t="str">
            <v/>
          </cell>
          <cell r="H766" t="str">
            <v/>
          </cell>
          <cell r="J766">
            <v>700</v>
          </cell>
        </row>
        <row r="767">
          <cell r="B767" t="str">
            <v xml:space="preserve"> Pierre-Edouard Bellemare </v>
          </cell>
          <cell r="D767">
            <v>1881</v>
          </cell>
          <cell r="E767" t="str">
            <v>AgentL</v>
          </cell>
          <cell r="F767">
            <v>700</v>
          </cell>
          <cell r="G767" t="str">
            <v/>
          </cell>
          <cell r="H767" t="str">
            <v/>
          </cell>
          <cell r="J767">
            <v>700</v>
          </cell>
        </row>
        <row r="768">
          <cell r="B768" t="str">
            <v xml:space="preserve"> R.J. Umberger </v>
          </cell>
          <cell r="C768" t="str">
            <v xml:space="preserve">COB </v>
          </cell>
          <cell r="D768">
            <v>1125</v>
          </cell>
          <cell r="E768" t="str">
            <v>AgentL</v>
          </cell>
          <cell r="F768">
            <v>700</v>
          </cell>
          <cell r="G768">
            <v>400</v>
          </cell>
          <cell r="H768" t="str">
            <v/>
          </cell>
          <cell r="J768">
            <v>400</v>
          </cell>
        </row>
        <row r="769">
          <cell r="B769" t="str">
            <v xml:space="preserve"> Radek Dvorak </v>
          </cell>
          <cell r="C769" t="str">
            <v xml:space="preserve">CAR </v>
          </cell>
          <cell r="D769">
            <v>1295</v>
          </cell>
          <cell r="E769" t="str">
            <v>AgentL</v>
          </cell>
          <cell r="F769">
            <v>700</v>
          </cell>
          <cell r="G769" t="str">
            <v/>
          </cell>
          <cell r="H769" t="str">
            <v/>
          </cell>
          <cell r="J769">
            <v>700</v>
          </cell>
        </row>
        <row r="770">
          <cell r="B770" t="str">
            <v xml:space="preserve"> Radek Martinek </v>
          </cell>
          <cell r="C770" t="str">
            <v xml:space="preserve">NYI </v>
          </cell>
          <cell r="D770">
            <v>1664</v>
          </cell>
          <cell r="E770" t="str">
            <v>AgentL</v>
          </cell>
          <cell r="F770">
            <v>700</v>
          </cell>
          <cell r="G770" t="str">
            <v/>
          </cell>
          <cell r="H770" t="str">
            <v/>
          </cell>
          <cell r="J770">
            <v>700</v>
          </cell>
        </row>
        <row r="771">
          <cell r="B771" t="str">
            <v xml:space="preserve"> Radim Vrbata </v>
          </cell>
          <cell r="C771" t="str">
            <v xml:space="preserve">PHO </v>
          </cell>
          <cell r="D771">
            <v>1045</v>
          </cell>
          <cell r="E771" t="str">
            <v>Bastie</v>
          </cell>
          <cell r="F771">
            <v>350</v>
          </cell>
          <cell r="G771" t="str">
            <v/>
          </cell>
          <cell r="H771" t="str">
            <v/>
          </cell>
          <cell r="J771">
            <v>350</v>
          </cell>
        </row>
        <row r="772">
          <cell r="B772" t="str">
            <v xml:space="preserve"> Radko Gudas </v>
          </cell>
          <cell r="C772" t="str">
            <v xml:space="preserve">TAM </v>
          </cell>
          <cell r="D772">
            <v>1594</v>
          </cell>
          <cell r="E772" t="str">
            <v>AgentL</v>
          </cell>
          <cell r="F772">
            <v>700</v>
          </cell>
          <cell r="G772" t="str">
            <v/>
          </cell>
          <cell r="H772" t="str">
            <v/>
          </cell>
          <cell r="J772">
            <v>700</v>
          </cell>
        </row>
        <row r="773">
          <cell r="B773" t="str">
            <v xml:space="preserve"> Raphael Diaz </v>
          </cell>
          <cell r="C773" t="str">
            <v xml:space="preserve">MON </v>
          </cell>
          <cell r="D773">
            <v>1573</v>
          </cell>
          <cell r="E773" t="str">
            <v>AgentL</v>
          </cell>
          <cell r="F773">
            <v>700</v>
          </cell>
          <cell r="G773" t="str">
            <v/>
          </cell>
          <cell r="H773" t="str">
            <v/>
          </cell>
          <cell r="J773">
            <v>700</v>
          </cell>
        </row>
        <row r="774">
          <cell r="B774" t="str">
            <v xml:space="preserve"> Rasmus Ristolainen </v>
          </cell>
          <cell r="C774" t="str">
            <v xml:space="preserve">BUF </v>
          </cell>
          <cell r="D774">
            <v>1706</v>
          </cell>
          <cell r="E774" t="str">
            <v>AgentL</v>
          </cell>
          <cell r="F774">
            <v>700</v>
          </cell>
          <cell r="G774" t="str">
            <v/>
          </cell>
          <cell r="H774" t="str">
            <v/>
          </cell>
          <cell r="J774">
            <v>700</v>
          </cell>
        </row>
        <row r="775">
          <cell r="B775" t="str">
            <v xml:space="preserve"> Ray Emery </v>
          </cell>
          <cell r="C775" t="str">
            <v xml:space="preserve">PHI </v>
          </cell>
          <cell r="D775">
            <v>1835</v>
          </cell>
          <cell r="E775" t="str">
            <v>AgentL</v>
          </cell>
          <cell r="F775">
            <v>700</v>
          </cell>
          <cell r="G775" t="str">
            <v/>
          </cell>
          <cell r="H775" t="str">
            <v/>
          </cell>
          <cell r="J775">
            <v>700</v>
          </cell>
        </row>
        <row r="776">
          <cell r="B776" t="str">
            <v xml:space="preserve"> Ray Whitney </v>
          </cell>
          <cell r="C776" t="str">
            <v xml:space="preserve">DAL </v>
          </cell>
          <cell r="D776">
            <v>1210</v>
          </cell>
          <cell r="E776" t="str">
            <v>AgentL</v>
          </cell>
          <cell r="F776">
            <v>700</v>
          </cell>
          <cell r="G776" t="str">
            <v/>
          </cell>
          <cell r="H776" t="str">
            <v/>
          </cell>
          <cell r="J776">
            <v>700</v>
          </cell>
        </row>
        <row r="777">
          <cell r="B777" t="str">
            <v xml:space="preserve"> Reid Boucher </v>
          </cell>
          <cell r="D777">
            <v>1492</v>
          </cell>
          <cell r="E777" t="str">
            <v>AgentL</v>
          </cell>
          <cell r="F777">
            <v>700</v>
          </cell>
          <cell r="G777" t="str">
            <v/>
          </cell>
          <cell r="H777" t="str">
            <v/>
          </cell>
          <cell r="J777">
            <v>700</v>
          </cell>
        </row>
        <row r="778">
          <cell r="B778" t="str">
            <v xml:space="preserve"> Reilly Smith </v>
          </cell>
          <cell r="C778" t="str">
            <v xml:space="preserve">BOS </v>
          </cell>
          <cell r="D778">
            <v>1084</v>
          </cell>
          <cell r="E778" t="str">
            <v>Bastie</v>
          </cell>
          <cell r="F778">
            <v>350</v>
          </cell>
          <cell r="G778" t="str">
            <v/>
          </cell>
          <cell r="H778" t="str">
            <v/>
          </cell>
          <cell r="J778">
            <v>350</v>
          </cell>
        </row>
        <row r="779">
          <cell r="B779" t="str">
            <v xml:space="preserve"> Rene Bourque </v>
          </cell>
          <cell r="C779" t="str">
            <v xml:space="preserve">MON </v>
          </cell>
          <cell r="D779">
            <v>1257</v>
          </cell>
          <cell r="E779" t="str">
            <v>AgentL</v>
          </cell>
          <cell r="F779">
            <v>700</v>
          </cell>
          <cell r="G779" t="str">
            <v/>
          </cell>
          <cell r="H779" t="str">
            <v/>
          </cell>
          <cell r="J779">
            <v>700</v>
          </cell>
        </row>
        <row r="780">
          <cell r="B780" t="str">
            <v xml:space="preserve"> Reto Berra </v>
          </cell>
          <cell r="C780" t="str">
            <v xml:space="preserve">CGY </v>
          </cell>
          <cell r="D780">
            <v>1828</v>
          </cell>
          <cell r="E780" t="str">
            <v>AgentL</v>
          </cell>
          <cell r="F780">
            <v>700</v>
          </cell>
          <cell r="G780" t="str">
            <v/>
          </cell>
          <cell r="H780" t="str">
            <v/>
          </cell>
          <cell r="J780">
            <v>700</v>
          </cell>
        </row>
        <row r="781">
          <cell r="B781" t="str">
            <v xml:space="preserve"> Rich Clune </v>
          </cell>
          <cell r="C781" t="str">
            <v xml:space="preserve">NAS </v>
          </cell>
          <cell r="D781">
            <v>1430</v>
          </cell>
          <cell r="E781" t="str">
            <v>AgentL</v>
          </cell>
          <cell r="F781">
            <v>700</v>
          </cell>
          <cell r="G781" t="str">
            <v/>
          </cell>
          <cell r="H781" t="str">
            <v/>
          </cell>
          <cell r="J781">
            <v>700</v>
          </cell>
        </row>
        <row r="782">
          <cell r="B782" t="str">
            <v xml:space="preserve"> Rich Peverley </v>
          </cell>
          <cell r="C782" t="str">
            <v xml:space="preserve">DAL </v>
          </cell>
          <cell r="D782">
            <v>1157</v>
          </cell>
          <cell r="E782" t="str">
            <v>AgentL</v>
          </cell>
          <cell r="F782">
            <v>700</v>
          </cell>
          <cell r="G782" t="str">
            <v/>
          </cell>
          <cell r="H782" t="str">
            <v/>
          </cell>
          <cell r="J782">
            <v>700</v>
          </cell>
        </row>
        <row r="783">
          <cell r="B783" t="str">
            <v xml:space="preserve"> Richard Bachman </v>
          </cell>
          <cell r="C783" t="str">
            <v xml:space="preserve">EDM </v>
          </cell>
          <cell r="D783">
            <v>1851</v>
          </cell>
          <cell r="E783" t="str">
            <v>AgentL</v>
          </cell>
          <cell r="F783">
            <v>700</v>
          </cell>
          <cell r="G783" t="str">
            <v/>
          </cell>
          <cell r="H783" t="str">
            <v/>
          </cell>
          <cell r="J783">
            <v>700</v>
          </cell>
        </row>
        <row r="784">
          <cell r="B784" t="str">
            <v xml:space="preserve"> Richard Panik </v>
          </cell>
          <cell r="C784" t="str">
            <v xml:space="preserve">TAM </v>
          </cell>
          <cell r="D784">
            <v>1154</v>
          </cell>
          <cell r="E784" t="str">
            <v>AgentL</v>
          </cell>
          <cell r="F784">
            <v>700</v>
          </cell>
          <cell r="G784" t="str">
            <v/>
          </cell>
          <cell r="H784" t="str">
            <v/>
          </cell>
          <cell r="J784">
            <v>700</v>
          </cell>
        </row>
        <row r="785">
          <cell r="B785" t="str">
            <v xml:space="preserve"> Rick Nash </v>
          </cell>
          <cell r="C785" t="str">
            <v xml:space="preserve">NYR </v>
          </cell>
          <cell r="D785">
            <v>1305</v>
          </cell>
          <cell r="E785" t="str">
            <v>Nadeau</v>
          </cell>
          <cell r="F785">
            <v>400</v>
          </cell>
          <cell r="G785" t="str">
            <v/>
          </cell>
          <cell r="H785">
            <v>400</v>
          </cell>
          <cell r="J785">
            <v>400</v>
          </cell>
        </row>
        <row r="786">
          <cell r="B786" t="str">
            <v xml:space="preserve"> Rickard Rakell </v>
          </cell>
          <cell r="C786" t="str">
            <v xml:space="preserve">ANA </v>
          </cell>
          <cell r="D786">
            <v>1377</v>
          </cell>
          <cell r="E786" t="str">
            <v>AgentL</v>
          </cell>
          <cell r="F786">
            <v>700</v>
          </cell>
          <cell r="G786" t="str">
            <v/>
          </cell>
          <cell r="H786" t="str">
            <v/>
          </cell>
          <cell r="J786">
            <v>700</v>
          </cell>
        </row>
        <row r="787">
          <cell r="B787" t="str">
            <v xml:space="preserve"> Riley Nash </v>
          </cell>
          <cell r="C787" t="str">
            <v xml:space="preserve">CAR </v>
          </cell>
          <cell r="D787">
            <v>1344</v>
          </cell>
          <cell r="E787" t="str">
            <v>AgentL</v>
          </cell>
          <cell r="F787">
            <v>700</v>
          </cell>
          <cell r="G787" t="str">
            <v/>
          </cell>
          <cell r="H787" t="str">
            <v/>
          </cell>
          <cell r="J787">
            <v>700</v>
          </cell>
        </row>
        <row r="788">
          <cell r="B788" t="str">
            <v xml:space="preserve"> Riley Sheahan </v>
          </cell>
          <cell r="D788">
            <v>1874</v>
          </cell>
          <cell r="E788" t="str">
            <v>AgentL</v>
          </cell>
          <cell r="F788">
            <v>700</v>
          </cell>
          <cell r="G788" t="str">
            <v/>
          </cell>
          <cell r="H788" t="str">
            <v/>
          </cell>
          <cell r="J788">
            <v>700</v>
          </cell>
        </row>
        <row r="789">
          <cell r="B789" t="str">
            <v xml:space="preserve"> Rob Klinkhammer </v>
          </cell>
          <cell r="C789" t="str">
            <v xml:space="preserve">PHO </v>
          </cell>
          <cell r="D789">
            <v>1177</v>
          </cell>
          <cell r="E789" t="str">
            <v>AgentL</v>
          </cell>
          <cell r="F789">
            <v>700</v>
          </cell>
          <cell r="G789" t="str">
            <v/>
          </cell>
          <cell r="H789" t="str">
            <v/>
          </cell>
          <cell r="J789">
            <v>700</v>
          </cell>
        </row>
        <row r="790">
          <cell r="B790" t="str">
            <v xml:space="preserve"> Rob Scuderi </v>
          </cell>
          <cell r="C790" t="str">
            <v xml:space="preserve">PIT </v>
          </cell>
          <cell r="D790">
            <v>1731</v>
          </cell>
          <cell r="E790" t="str">
            <v>AgentL</v>
          </cell>
          <cell r="F790">
            <v>700</v>
          </cell>
          <cell r="G790" t="str">
            <v/>
          </cell>
          <cell r="H790" t="str">
            <v/>
          </cell>
          <cell r="J790">
            <v>700</v>
          </cell>
        </row>
        <row r="791">
          <cell r="B791" t="str">
            <v xml:space="preserve"> Robert Bortuzzo </v>
          </cell>
          <cell r="C791" t="str">
            <v xml:space="preserve">PIT </v>
          </cell>
          <cell r="D791">
            <v>1749</v>
          </cell>
          <cell r="E791" t="str">
            <v>AgentL</v>
          </cell>
          <cell r="F791">
            <v>700</v>
          </cell>
          <cell r="G791" t="str">
            <v/>
          </cell>
          <cell r="H791" t="str">
            <v/>
          </cell>
          <cell r="J791">
            <v>700</v>
          </cell>
        </row>
        <row r="792">
          <cell r="B792" t="str">
            <v xml:space="preserve"> Roberto Luongo </v>
          </cell>
          <cell r="C792" t="str">
            <v xml:space="preserve">VAN </v>
          </cell>
          <cell r="D792">
            <v>1793</v>
          </cell>
          <cell r="E792" t="str">
            <v>Martin</v>
          </cell>
          <cell r="F792">
            <v>250</v>
          </cell>
          <cell r="G792" t="str">
            <v/>
          </cell>
          <cell r="H792" t="str">
            <v/>
          </cell>
          <cell r="J792">
            <v>250</v>
          </cell>
        </row>
        <row r="793">
          <cell r="B793" t="str">
            <v xml:space="preserve"> Robin Lehner </v>
          </cell>
          <cell r="C793" t="str">
            <v xml:space="preserve">OTT </v>
          </cell>
          <cell r="D793">
            <v>1820</v>
          </cell>
          <cell r="E793" t="str">
            <v>AgentL</v>
          </cell>
          <cell r="F793">
            <v>700</v>
          </cell>
          <cell r="G793" t="str">
            <v/>
          </cell>
          <cell r="H793" t="str">
            <v/>
          </cell>
          <cell r="J793">
            <v>700</v>
          </cell>
        </row>
        <row r="794">
          <cell r="B794" t="str">
            <v xml:space="preserve"> Robyn Regehr </v>
          </cell>
          <cell r="C794" t="str">
            <v xml:space="preserve">LOS </v>
          </cell>
          <cell r="D794">
            <v>1683</v>
          </cell>
          <cell r="E794" t="str">
            <v>AgentL</v>
          </cell>
          <cell r="F794">
            <v>700</v>
          </cell>
          <cell r="G794" t="str">
            <v/>
          </cell>
          <cell r="H794" t="str">
            <v/>
          </cell>
          <cell r="J794">
            <v>700</v>
          </cell>
        </row>
        <row r="795">
          <cell r="B795" t="str">
            <v xml:space="preserve"> Rocco Grimaldi </v>
          </cell>
          <cell r="D795">
            <v>1949</v>
          </cell>
          <cell r="E795" t="str">
            <v>AgentL</v>
          </cell>
          <cell r="F795">
            <v>700</v>
          </cell>
          <cell r="G795" t="str">
            <v/>
          </cell>
          <cell r="H795" t="str">
            <v/>
          </cell>
          <cell r="J795">
            <v>700</v>
          </cell>
        </row>
        <row r="796">
          <cell r="B796" t="str">
            <v xml:space="preserve"> Roman Horak </v>
          </cell>
          <cell r="C796" t="str">
            <v xml:space="preserve">EDM </v>
          </cell>
          <cell r="D796">
            <v>1424</v>
          </cell>
          <cell r="E796" t="str">
            <v>AgentL</v>
          </cell>
          <cell r="F796">
            <v>700</v>
          </cell>
          <cell r="G796" t="str">
            <v/>
          </cell>
          <cell r="H796" t="str">
            <v/>
          </cell>
          <cell r="J796">
            <v>700</v>
          </cell>
        </row>
        <row r="797">
          <cell r="B797" t="str">
            <v xml:space="preserve"> Roman Josi </v>
          </cell>
          <cell r="C797" t="str">
            <v xml:space="preserve">NAS </v>
          </cell>
          <cell r="D797">
            <v>1671</v>
          </cell>
          <cell r="E797" t="str">
            <v>AgentL</v>
          </cell>
          <cell r="F797">
            <v>700</v>
          </cell>
          <cell r="G797">
            <v>200</v>
          </cell>
          <cell r="H797" t="str">
            <v/>
          </cell>
          <cell r="J797">
            <v>200</v>
          </cell>
        </row>
        <row r="798">
          <cell r="B798" t="str">
            <v xml:space="preserve"> Roman Polak </v>
          </cell>
          <cell r="C798" t="str">
            <v xml:space="preserve">STL </v>
          </cell>
          <cell r="D798">
            <v>1629</v>
          </cell>
          <cell r="E798" t="str">
            <v>AgentL</v>
          </cell>
          <cell r="F798">
            <v>700</v>
          </cell>
          <cell r="G798" t="str">
            <v/>
          </cell>
          <cell r="H798" t="str">
            <v/>
          </cell>
          <cell r="J798">
            <v>700</v>
          </cell>
        </row>
        <row r="799">
          <cell r="B799" t="str">
            <v xml:space="preserve"> Ron Hainsey </v>
          </cell>
          <cell r="C799" t="str">
            <v xml:space="preserve">CAR </v>
          </cell>
          <cell r="D799">
            <v>1634</v>
          </cell>
          <cell r="E799" t="str">
            <v>AgentL</v>
          </cell>
          <cell r="F799">
            <v>700</v>
          </cell>
          <cell r="G799" t="str">
            <v/>
          </cell>
          <cell r="H799" t="str">
            <v/>
          </cell>
          <cell r="J799">
            <v>700</v>
          </cell>
        </row>
        <row r="800">
          <cell r="B800" t="str">
            <v xml:space="preserve"> Rostislav Klesla </v>
          </cell>
          <cell r="C800" t="str">
            <v xml:space="preserve">PHO </v>
          </cell>
          <cell r="D800">
            <v>1666</v>
          </cell>
          <cell r="E800" t="str">
            <v>AgentL</v>
          </cell>
          <cell r="F800">
            <v>700</v>
          </cell>
          <cell r="G800" t="str">
            <v/>
          </cell>
          <cell r="H800" t="str">
            <v/>
          </cell>
          <cell r="J800">
            <v>700</v>
          </cell>
        </row>
        <row r="801">
          <cell r="B801" t="str">
            <v xml:space="preserve"> Rostislav Olesz </v>
          </cell>
          <cell r="C801" t="str">
            <v xml:space="preserve">NJD </v>
          </cell>
          <cell r="D801">
            <v>1348</v>
          </cell>
          <cell r="E801" t="str">
            <v>AgentL</v>
          </cell>
          <cell r="F801">
            <v>700</v>
          </cell>
          <cell r="G801" t="str">
            <v/>
          </cell>
          <cell r="H801" t="str">
            <v/>
          </cell>
          <cell r="J801">
            <v>700</v>
          </cell>
        </row>
        <row r="802">
          <cell r="B802" t="str">
            <v xml:space="preserve"> Ryan Callahan </v>
          </cell>
          <cell r="C802" t="str">
            <v xml:space="preserve">NYR </v>
          </cell>
          <cell r="D802">
            <v>1179</v>
          </cell>
          <cell r="E802" t="str">
            <v>AgentL</v>
          </cell>
          <cell r="F802">
            <v>700</v>
          </cell>
          <cell r="G802">
            <v>550</v>
          </cell>
          <cell r="H802" t="str">
            <v/>
          </cell>
          <cell r="J802">
            <v>550</v>
          </cell>
        </row>
        <row r="803">
          <cell r="B803" t="str">
            <v xml:space="preserve"> Ryan Carter </v>
          </cell>
          <cell r="C803" t="str">
            <v xml:space="preserve">NJD </v>
          </cell>
          <cell r="D803">
            <v>1278</v>
          </cell>
          <cell r="E803" t="str">
            <v>AgentL</v>
          </cell>
          <cell r="F803">
            <v>700</v>
          </cell>
          <cell r="G803" t="str">
            <v/>
          </cell>
          <cell r="H803" t="str">
            <v/>
          </cell>
          <cell r="J803">
            <v>700</v>
          </cell>
        </row>
        <row r="804">
          <cell r="B804" t="str">
            <v xml:space="preserve"> Ryan Craig </v>
          </cell>
          <cell r="C804" t="str">
            <v xml:space="preserve">COB </v>
          </cell>
          <cell r="D804">
            <v>1447</v>
          </cell>
          <cell r="E804" t="str">
            <v>AgentL</v>
          </cell>
          <cell r="F804">
            <v>700</v>
          </cell>
          <cell r="G804" t="str">
            <v/>
          </cell>
          <cell r="H804" t="str">
            <v/>
          </cell>
          <cell r="J804">
            <v>700</v>
          </cell>
        </row>
        <row r="805">
          <cell r="B805" t="str">
            <v xml:space="preserve"> Ryan Ellis </v>
          </cell>
          <cell r="C805" t="str">
            <v xml:space="preserve">NAS </v>
          </cell>
          <cell r="D805">
            <v>1614</v>
          </cell>
          <cell r="E805" t="str">
            <v>AgentL</v>
          </cell>
          <cell r="F805">
            <v>700</v>
          </cell>
          <cell r="G805">
            <v>250</v>
          </cell>
          <cell r="H805" t="str">
            <v/>
          </cell>
          <cell r="J805">
            <v>250</v>
          </cell>
        </row>
        <row r="806">
          <cell r="B806" t="str">
            <v xml:space="preserve"> Ryan Garbutt </v>
          </cell>
          <cell r="C806" t="str">
            <v xml:space="preserve">DAL </v>
          </cell>
          <cell r="D806">
            <v>1371</v>
          </cell>
          <cell r="E806" t="str">
            <v>AgentL</v>
          </cell>
          <cell r="F806">
            <v>700</v>
          </cell>
          <cell r="G806" t="str">
            <v/>
          </cell>
          <cell r="H806" t="str">
            <v/>
          </cell>
          <cell r="J806">
            <v>700</v>
          </cell>
        </row>
        <row r="807">
          <cell r="B807" t="str">
            <v xml:space="preserve"> Ryan Getzlaf </v>
          </cell>
          <cell r="C807" t="str">
            <v xml:space="preserve">ANA </v>
          </cell>
          <cell r="D807">
            <v>1004</v>
          </cell>
          <cell r="E807" t="str">
            <v>FredLa</v>
          </cell>
          <cell r="F807">
            <v>500</v>
          </cell>
          <cell r="G807" t="str">
            <v/>
          </cell>
          <cell r="H807" t="str">
            <v/>
          </cell>
          <cell r="J807">
            <v>500</v>
          </cell>
        </row>
        <row r="808">
          <cell r="B808" t="str">
            <v xml:space="preserve"> Ryan Hamilton </v>
          </cell>
          <cell r="C808" t="str">
            <v xml:space="preserve">EDM </v>
          </cell>
          <cell r="D808">
            <v>1444</v>
          </cell>
          <cell r="E808" t="str">
            <v>AgentL</v>
          </cell>
          <cell r="F808">
            <v>700</v>
          </cell>
          <cell r="G808" t="str">
            <v/>
          </cell>
          <cell r="H808" t="str">
            <v/>
          </cell>
          <cell r="J808">
            <v>700</v>
          </cell>
        </row>
        <row r="809">
          <cell r="B809" t="str">
            <v xml:space="preserve"> Ryan Johansen </v>
          </cell>
          <cell r="C809" t="str">
            <v xml:space="preserve">COB </v>
          </cell>
          <cell r="D809">
            <v>1105</v>
          </cell>
          <cell r="E809" t="str">
            <v>FredLa</v>
          </cell>
          <cell r="F809">
            <v>500</v>
          </cell>
          <cell r="G809" t="str">
            <v/>
          </cell>
          <cell r="H809" t="str">
            <v/>
          </cell>
          <cell r="J809">
            <v>500</v>
          </cell>
        </row>
        <row r="810">
          <cell r="B810" t="str">
            <v xml:space="preserve"> Ryan Jones </v>
          </cell>
          <cell r="C810" t="str">
            <v xml:space="preserve">EDM </v>
          </cell>
          <cell r="D810">
            <v>1339</v>
          </cell>
          <cell r="E810" t="str">
            <v>AgentL</v>
          </cell>
          <cell r="F810">
            <v>700</v>
          </cell>
          <cell r="G810" t="str">
            <v/>
          </cell>
          <cell r="H810" t="str">
            <v/>
          </cell>
          <cell r="J810">
            <v>700</v>
          </cell>
        </row>
        <row r="811">
          <cell r="B811" t="str">
            <v xml:space="preserve"> Ryan Kesler </v>
          </cell>
          <cell r="C811" t="str">
            <v xml:space="preserve">VAN </v>
          </cell>
          <cell r="D811">
            <v>1061</v>
          </cell>
          <cell r="E811" t="str">
            <v>SimonT</v>
          </cell>
          <cell r="F811" t="e">
            <v>#N/A</v>
          </cell>
          <cell r="G811" t="str">
            <v/>
          </cell>
          <cell r="H811" t="str">
            <v/>
          </cell>
          <cell r="J811" t="e">
            <v>#N/A</v>
          </cell>
        </row>
        <row r="812">
          <cell r="B812" t="str">
            <v xml:space="preserve"> Ryan Malone </v>
          </cell>
          <cell r="C812" t="str">
            <v xml:space="preserve">TAM </v>
          </cell>
          <cell r="D812">
            <v>1181</v>
          </cell>
          <cell r="E812" t="str">
            <v>AgentL</v>
          </cell>
          <cell r="F812">
            <v>700</v>
          </cell>
          <cell r="G812" t="str">
            <v/>
          </cell>
          <cell r="H812" t="str">
            <v/>
          </cell>
          <cell r="J812">
            <v>700</v>
          </cell>
        </row>
        <row r="813">
          <cell r="B813" t="str">
            <v xml:space="preserve"> Ryan McDonagh </v>
          </cell>
          <cell r="C813" t="str">
            <v xml:space="preserve">NYR </v>
          </cell>
          <cell r="D813">
            <v>1533</v>
          </cell>
          <cell r="E813" t="str">
            <v>EvansH</v>
          </cell>
          <cell r="F813">
            <v>100</v>
          </cell>
          <cell r="G813" t="str">
            <v/>
          </cell>
          <cell r="H813" t="str">
            <v/>
          </cell>
          <cell r="J813">
            <v>100</v>
          </cell>
        </row>
        <row r="814">
          <cell r="B814" t="str">
            <v xml:space="preserve"> Ryan Miller </v>
          </cell>
          <cell r="C814" t="str">
            <v xml:space="preserve">BUF </v>
          </cell>
          <cell r="D814">
            <v>1819</v>
          </cell>
          <cell r="E814" t="str">
            <v>AgentL</v>
          </cell>
          <cell r="F814">
            <v>700</v>
          </cell>
          <cell r="G814">
            <v>300</v>
          </cell>
          <cell r="H814" t="str">
            <v/>
          </cell>
          <cell r="J814">
            <v>300</v>
          </cell>
        </row>
        <row r="815">
          <cell r="B815" t="str">
            <v xml:space="preserve"> Ryan Murphy </v>
          </cell>
          <cell r="C815" t="str">
            <v xml:space="preserve">CAR </v>
          </cell>
          <cell r="D815">
            <v>1581</v>
          </cell>
          <cell r="E815" t="str">
            <v>AgentL</v>
          </cell>
          <cell r="F815">
            <v>700</v>
          </cell>
          <cell r="G815" t="str">
            <v/>
          </cell>
          <cell r="H815" t="str">
            <v/>
          </cell>
          <cell r="J815">
            <v>700</v>
          </cell>
        </row>
        <row r="816">
          <cell r="B816" t="str">
            <v xml:space="preserve"> Ryan Murray </v>
          </cell>
          <cell r="C816" t="str">
            <v xml:space="preserve">COB </v>
          </cell>
          <cell r="D816">
            <v>1649</v>
          </cell>
          <cell r="E816" t="str">
            <v>AgentL</v>
          </cell>
          <cell r="F816">
            <v>700</v>
          </cell>
          <cell r="G816" t="str">
            <v/>
          </cell>
          <cell r="H816" t="str">
            <v/>
          </cell>
          <cell r="J816">
            <v>700</v>
          </cell>
        </row>
        <row r="817">
          <cell r="B817" t="str">
            <v xml:space="preserve"> Ryan Nugent-Hopkins </v>
          </cell>
          <cell r="C817" t="str">
            <v xml:space="preserve">EDM </v>
          </cell>
          <cell r="D817">
            <v>1046</v>
          </cell>
          <cell r="E817" t="str">
            <v>Nadeau</v>
          </cell>
          <cell r="F817">
            <v>400</v>
          </cell>
          <cell r="G817" t="str">
            <v/>
          </cell>
          <cell r="H817" t="str">
            <v/>
          </cell>
          <cell r="J817">
            <v>400</v>
          </cell>
        </row>
        <row r="818">
          <cell r="B818" t="str">
            <v xml:space="preserve"> Ryan O'Reilly </v>
          </cell>
          <cell r="C818" t="str">
            <v xml:space="preserve">COL </v>
          </cell>
          <cell r="D818">
            <v>1076</v>
          </cell>
          <cell r="E818" t="str">
            <v>Frank1</v>
          </cell>
          <cell r="F818">
            <v>200</v>
          </cell>
          <cell r="G818" t="str">
            <v/>
          </cell>
          <cell r="H818" t="str">
            <v/>
          </cell>
          <cell r="J818">
            <v>200</v>
          </cell>
        </row>
        <row r="819">
          <cell r="B819" t="str">
            <v xml:space="preserve"> Ryan Reaves </v>
          </cell>
          <cell r="C819" t="str">
            <v xml:space="preserve">STL </v>
          </cell>
          <cell r="D819">
            <v>1306</v>
          </cell>
          <cell r="E819" t="str">
            <v>AgentL</v>
          </cell>
          <cell r="F819">
            <v>700</v>
          </cell>
          <cell r="G819" t="str">
            <v/>
          </cell>
          <cell r="H819" t="str">
            <v/>
          </cell>
          <cell r="J819">
            <v>700</v>
          </cell>
        </row>
        <row r="820">
          <cell r="B820" t="str">
            <v xml:space="preserve"> Ryan Smyth </v>
          </cell>
          <cell r="C820" t="str">
            <v xml:space="preserve">EDM </v>
          </cell>
          <cell r="D820">
            <v>1209</v>
          </cell>
          <cell r="E820" t="str">
            <v>AgentL</v>
          </cell>
          <cell r="F820">
            <v>700</v>
          </cell>
          <cell r="G820" t="str">
            <v/>
          </cell>
          <cell r="H820" t="str">
            <v/>
          </cell>
          <cell r="J820">
            <v>700</v>
          </cell>
        </row>
        <row r="821">
          <cell r="B821" t="str">
            <v xml:space="preserve"> Ryan Spooner </v>
          </cell>
          <cell r="C821" t="str">
            <v xml:space="preserve">BOS </v>
          </cell>
          <cell r="D821">
            <v>1346</v>
          </cell>
          <cell r="E821" t="str">
            <v>AgentL</v>
          </cell>
          <cell r="F821">
            <v>700</v>
          </cell>
          <cell r="G821" t="str">
            <v/>
          </cell>
          <cell r="H821" t="str">
            <v/>
          </cell>
          <cell r="J821">
            <v>700</v>
          </cell>
        </row>
        <row r="822">
          <cell r="B822" t="str">
            <v xml:space="preserve"> Ryan Stanton </v>
          </cell>
          <cell r="C822" t="str">
            <v xml:space="preserve">VAN </v>
          </cell>
          <cell r="D822">
            <v>1556</v>
          </cell>
          <cell r="E822" t="str">
            <v>AgentL</v>
          </cell>
          <cell r="F822">
            <v>700</v>
          </cell>
          <cell r="G822" t="str">
            <v/>
          </cell>
          <cell r="H822" t="str">
            <v/>
          </cell>
          <cell r="J822">
            <v>700</v>
          </cell>
        </row>
        <row r="823">
          <cell r="B823" t="str">
            <v xml:space="preserve"> Ryan Strome </v>
          </cell>
          <cell r="D823">
            <v>1501</v>
          </cell>
          <cell r="E823" t="str">
            <v>AgentL</v>
          </cell>
          <cell r="F823">
            <v>700</v>
          </cell>
          <cell r="G823">
            <v>350</v>
          </cell>
          <cell r="H823" t="str">
            <v/>
          </cell>
          <cell r="J823">
            <v>350</v>
          </cell>
        </row>
        <row r="824">
          <cell r="B824" t="str">
            <v xml:space="preserve"> Ryan Suter </v>
          </cell>
          <cell r="C824" t="str">
            <v xml:space="preserve">MIN </v>
          </cell>
          <cell r="D824">
            <v>1525</v>
          </cell>
          <cell r="E824" t="str">
            <v>Frank2</v>
          </cell>
          <cell r="F824">
            <v>150</v>
          </cell>
          <cell r="G824" t="str">
            <v/>
          </cell>
          <cell r="H824">
            <v>150</v>
          </cell>
          <cell r="J824">
            <v>150</v>
          </cell>
        </row>
        <row r="825">
          <cell r="B825" t="str">
            <v xml:space="preserve"> Ryan White </v>
          </cell>
          <cell r="C825" t="str">
            <v xml:space="preserve">MON </v>
          </cell>
          <cell r="D825">
            <v>1384</v>
          </cell>
          <cell r="E825" t="str">
            <v>AgentL</v>
          </cell>
          <cell r="F825">
            <v>700</v>
          </cell>
          <cell r="G825" t="str">
            <v/>
          </cell>
          <cell r="H825" t="str">
            <v/>
          </cell>
          <cell r="J825">
            <v>700</v>
          </cell>
        </row>
        <row r="826">
          <cell r="B826" t="str">
            <v xml:space="preserve"> Ryan Whitney </v>
          </cell>
          <cell r="C826" t="str">
            <v xml:space="preserve">FLA </v>
          </cell>
          <cell r="D826">
            <v>1734</v>
          </cell>
          <cell r="E826" t="str">
            <v>AgentL</v>
          </cell>
          <cell r="F826">
            <v>700</v>
          </cell>
          <cell r="G826" t="str">
            <v/>
          </cell>
          <cell r="H826" t="str">
            <v/>
          </cell>
          <cell r="J826">
            <v>700</v>
          </cell>
        </row>
        <row r="827">
          <cell r="B827" t="str">
            <v xml:space="preserve"> Ryan Wilson </v>
          </cell>
          <cell r="C827" t="str">
            <v xml:space="preserve">COL </v>
          </cell>
          <cell r="D827">
            <v>1631</v>
          </cell>
          <cell r="E827" t="str">
            <v>AgentL</v>
          </cell>
          <cell r="F827">
            <v>700</v>
          </cell>
          <cell r="G827" t="str">
            <v/>
          </cell>
          <cell r="H827" t="str">
            <v/>
          </cell>
          <cell r="J827">
            <v>700</v>
          </cell>
        </row>
        <row r="828">
          <cell r="B828" t="str">
            <v xml:space="preserve"> Ryane Clowe </v>
          </cell>
          <cell r="C828" t="str">
            <v xml:space="preserve">NJD </v>
          </cell>
          <cell r="D828">
            <v>1416</v>
          </cell>
          <cell r="E828" t="str">
            <v>AgentL</v>
          </cell>
          <cell r="F828">
            <v>700</v>
          </cell>
          <cell r="G828" t="str">
            <v/>
          </cell>
          <cell r="H828" t="str">
            <v/>
          </cell>
          <cell r="J828">
            <v>700</v>
          </cell>
        </row>
        <row r="829">
          <cell r="B829" t="str">
            <v xml:space="preserve"> Saku Koivu </v>
          </cell>
          <cell r="C829" t="str">
            <v xml:space="preserve">ANA </v>
          </cell>
          <cell r="D829">
            <v>1340</v>
          </cell>
          <cell r="E829" t="str">
            <v>AgentL</v>
          </cell>
          <cell r="F829">
            <v>700</v>
          </cell>
          <cell r="G829" t="str">
            <v/>
          </cell>
          <cell r="H829" t="str">
            <v/>
          </cell>
          <cell r="J829">
            <v>700</v>
          </cell>
        </row>
        <row r="830">
          <cell r="B830" t="str">
            <v xml:space="preserve"> Sam Bennet </v>
          </cell>
          <cell r="D830">
            <v>1509</v>
          </cell>
          <cell r="E830" t="str">
            <v>AgentL</v>
          </cell>
          <cell r="F830">
            <v>700</v>
          </cell>
          <cell r="G830" t="str">
            <v/>
          </cell>
          <cell r="H830" t="str">
            <v/>
          </cell>
          <cell r="J830">
            <v>700</v>
          </cell>
        </row>
        <row r="831">
          <cell r="B831" t="str">
            <v xml:space="preserve"> Sam Carrick </v>
          </cell>
          <cell r="D831">
            <v>1939</v>
          </cell>
          <cell r="E831" t="str">
            <v>AgentL</v>
          </cell>
          <cell r="F831">
            <v>700</v>
          </cell>
          <cell r="G831" t="str">
            <v/>
          </cell>
          <cell r="H831" t="str">
            <v/>
          </cell>
          <cell r="J831">
            <v>700</v>
          </cell>
        </row>
        <row r="832">
          <cell r="B832" t="str">
            <v xml:space="preserve"> Sam Gagner </v>
          </cell>
          <cell r="C832" t="str">
            <v xml:space="preserve">EDM </v>
          </cell>
          <cell r="D832">
            <v>1282</v>
          </cell>
          <cell r="E832" t="str">
            <v>AgentL</v>
          </cell>
          <cell r="F832">
            <v>700</v>
          </cell>
          <cell r="G832">
            <v>550</v>
          </cell>
          <cell r="H832" t="str">
            <v/>
          </cell>
          <cell r="J832">
            <v>550</v>
          </cell>
        </row>
        <row r="833">
          <cell r="B833" t="str">
            <v xml:space="preserve"> Sam Reinhart </v>
          </cell>
          <cell r="D833">
            <v>1508</v>
          </cell>
          <cell r="E833" t="str">
            <v>AgentL</v>
          </cell>
          <cell r="F833">
            <v>700</v>
          </cell>
          <cell r="G833" t="str">
            <v/>
          </cell>
          <cell r="H833" t="str">
            <v/>
          </cell>
          <cell r="J833">
            <v>700</v>
          </cell>
        </row>
        <row r="834">
          <cell r="B834" t="str">
            <v xml:space="preserve"> Sami Salo </v>
          </cell>
          <cell r="C834" t="str">
            <v xml:space="preserve">TAM </v>
          </cell>
          <cell r="D834">
            <v>1620</v>
          </cell>
          <cell r="E834" t="str">
            <v>AgentL</v>
          </cell>
          <cell r="F834">
            <v>700</v>
          </cell>
          <cell r="G834" t="str">
            <v/>
          </cell>
          <cell r="H834">
            <v>200</v>
          </cell>
          <cell r="J834">
            <v>200</v>
          </cell>
        </row>
        <row r="835">
          <cell r="B835" t="str">
            <v xml:space="preserve"> Sami Vatanen </v>
          </cell>
          <cell r="C835" t="str">
            <v xml:space="preserve">ANA </v>
          </cell>
          <cell r="D835">
            <v>1593</v>
          </cell>
          <cell r="E835" t="str">
            <v>AgentL</v>
          </cell>
          <cell r="F835">
            <v>700</v>
          </cell>
          <cell r="G835">
            <v>400</v>
          </cell>
          <cell r="H835" t="str">
            <v/>
          </cell>
          <cell r="J835">
            <v>400</v>
          </cell>
        </row>
        <row r="836">
          <cell r="B836" t="str">
            <v xml:space="preserve"> Scott Clemmensen </v>
          </cell>
          <cell r="C836" t="str">
            <v xml:space="preserve">FLA </v>
          </cell>
          <cell r="D836">
            <v>1850</v>
          </cell>
          <cell r="E836" t="str">
            <v>AgentL</v>
          </cell>
          <cell r="F836">
            <v>700</v>
          </cell>
          <cell r="G836" t="str">
            <v/>
          </cell>
          <cell r="H836" t="str">
            <v/>
          </cell>
          <cell r="J836">
            <v>700</v>
          </cell>
        </row>
        <row r="837">
          <cell r="B837" t="str">
            <v xml:space="preserve"> Scott Gomez </v>
          </cell>
          <cell r="C837" t="str">
            <v xml:space="preserve">FLA </v>
          </cell>
          <cell r="D837">
            <v>1279</v>
          </cell>
          <cell r="E837" t="str">
            <v>AgentL</v>
          </cell>
          <cell r="F837">
            <v>700</v>
          </cell>
          <cell r="G837" t="str">
            <v/>
          </cell>
          <cell r="H837" t="str">
            <v/>
          </cell>
          <cell r="J837">
            <v>700</v>
          </cell>
        </row>
        <row r="838">
          <cell r="B838" t="str">
            <v xml:space="preserve"> Scott Hannan </v>
          </cell>
          <cell r="C838" t="str">
            <v xml:space="preserve">SAN </v>
          </cell>
          <cell r="D838">
            <v>1601</v>
          </cell>
          <cell r="E838" t="str">
            <v>AgentL</v>
          </cell>
          <cell r="F838">
            <v>700</v>
          </cell>
          <cell r="G838" t="str">
            <v/>
          </cell>
          <cell r="H838" t="str">
            <v/>
          </cell>
          <cell r="J838">
            <v>700</v>
          </cell>
        </row>
        <row r="839">
          <cell r="B839" t="str">
            <v xml:space="preserve"> Scott Hartnell </v>
          </cell>
          <cell r="C839" t="str">
            <v xml:space="preserve">PHI </v>
          </cell>
          <cell r="D839">
            <v>1252</v>
          </cell>
          <cell r="E839" t="str">
            <v>AgentL</v>
          </cell>
          <cell r="F839">
            <v>700</v>
          </cell>
          <cell r="G839">
            <v>150</v>
          </cell>
          <cell r="H839" t="str">
            <v/>
          </cell>
          <cell r="J839">
            <v>150</v>
          </cell>
        </row>
        <row r="840">
          <cell r="B840" t="str">
            <v xml:space="preserve"> Scott Laughton </v>
          </cell>
          <cell r="C840" t="str">
            <v xml:space="preserve">PHI </v>
          </cell>
          <cell r="E840" t="str">
            <v>AgentL</v>
          </cell>
          <cell r="F840">
            <v>700</v>
          </cell>
          <cell r="H840" t="str">
            <v/>
          </cell>
          <cell r="J840">
            <v>700</v>
          </cell>
        </row>
        <row r="841">
          <cell r="B841" t="str">
            <v xml:space="preserve"> Scott Wilson </v>
          </cell>
          <cell r="C841" t="str">
            <v xml:space="preserve">PIT </v>
          </cell>
          <cell r="E841" t="str">
            <v>AgentL</v>
          </cell>
          <cell r="F841">
            <v>700</v>
          </cell>
          <cell r="H841" t="str">
            <v/>
          </cell>
          <cell r="J841">
            <v>700</v>
          </cell>
        </row>
        <row r="842">
          <cell r="B842" t="str">
            <v xml:space="preserve"> Scottie Upshall </v>
          </cell>
          <cell r="C842" t="str">
            <v xml:space="preserve">FLA </v>
          </cell>
          <cell r="D842">
            <v>1133</v>
          </cell>
          <cell r="E842" t="str">
            <v>AgentL</v>
          </cell>
          <cell r="F842">
            <v>700</v>
          </cell>
          <cell r="G842" t="str">
            <v/>
          </cell>
          <cell r="H842" t="str">
            <v/>
          </cell>
          <cell r="J842">
            <v>700</v>
          </cell>
        </row>
        <row r="843">
          <cell r="B843" t="str">
            <v xml:space="preserve"> Sean Bergenheim </v>
          </cell>
          <cell r="C843" t="str">
            <v xml:space="preserve">FLA </v>
          </cell>
          <cell r="D843">
            <v>1358</v>
          </cell>
          <cell r="E843" t="str">
            <v>AgentL</v>
          </cell>
          <cell r="F843">
            <v>700</v>
          </cell>
          <cell r="G843" t="str">
            <v/>
          </cell>
          <cell r="H843" t="str">
            <v/>
          </cell>
          <cell r="J843">
            <v>700</v>
          </cell>
        </row>
        <row r="844">
          <cell r="B844" t="str">
            <v xml:space="preserve"> Sean Collins </v>
          </cell>
          <cell r="C844" t="str">
            <v xml:space="preserve">COB </v>
          </cell>
          <cell r="D844">
            <v>1417</v>
          </cell>
          <cell r="E844" t="str">
            <v>AgentL</v>
          </cell>
          <cell r="F844">
            <v>700</v>
          </cell>
          <cell r="G844" t="str">
            <v/>
          </cell>
          <cell r="H844" t="str">
            <v/>
          </cell>
          <cell r="J844">
            <v>700</v>
          </cell>
        </row>
        <row r="845">
          <cell r="B845" t="str">
            <v xml:space="preserve"> Sean Couturier </v>
          </cell>
          <cell r="C845" t="str">
            <v xml:space="preserve">PHI </v>
          </cell>
          <cell r="D845">
            <v>1194</v>
          </cell>
          <cell r="E845" t="str">
            <v>AgentL</v>
          </cell>
          <cell r="F845">
            <v>700</v>
          </cell>
          <cell r="G845" t="str">
            <v/>
          </cell>
          <cell r="H845" t="str">
            <v/>
          </cell>
          <cell r="J845">
            <v>700</v>
          </cell>
        </row>
        <row r="846">
          <cell r="B846" t="str">
            <v xml:space="preserve"> Sean Monahan </v>
          </cell>
          <cell r="C846" t="str">
            <v xml:space="preserve">CGY </v>
          </cell>
          <cell r="D846">
            <v>1088</v>
          </cell>
          <cell r="E846" t="str">
            <v>AgentL</v>
          </cell>
          <cell r="F846">
            <v>700</v>
          </cell>
          <cell r="G846">
            <v>100</v>
          </cell>
          <cell r="H846" t="str">
            <v/>
          </cell>
          <cell r="J846">
            <v>100</v>
          </cell>
        </row>
        <row r="847">
          <cell r="B847" t="str">
            <v xml:space="preserve"> Semyon Varlamov </v>
          </cell>
          <cell r="C847" t="str">
            <v xml:space="preserve">COL </v>
          </cell>
          <cell r="D847">
            <v>1797</v>
          </cell>
          <cell r="E847" t="str">
            <v>Julien</v>
          </cell>
          <cell r="F847">
            <v>450</v>
          </cell>
          <cell r="G847" t="str">
            <v/>
          </cell>
          <cell r="H847" t="str">
            <v/>
          </cell>
          <cell r="J847">
            <v>450</v>
          </cell>
        </row>
        <row r="848">
          <cell r="B848" t="str">
            <v xml:space="preserve"> Sergei Bobrovsky </v>
          </cell>
          <cell r="C848" t="str">
            <v xml:space="preserve">COB </v>
          </cell>
          <cell r="D848">
            <v>1804</v>
          </cell>
          <cell r="E848" t="str">
            <v>Nadeau</v>
          </cell>
          <cell r="F848">
            <v>400</v>
          </cell>
          <cell r="G848" t="str">
            <v/>
          </cell>
          <cell r="H848" t="str">
            <v/>
          </cell>
          <cell r="J848">
            <v>400</v>
          </cell>
        </row>
        <row r="849">
          <cell r="B849" t="str">
            <v xml:space="preserve"> Sergei Gonchar </v>
          </cell>
          <cell r="C849" t="str">
            <v xml:space="preserve">DAL </v>
          </cell>
          <cell r="D849">
            <v>1650</v>
          </cell>
          <cell r="E849" t="str">
            <v>AgentL</v>
          </cell>
          <cell r="F849">
            <v>700</v>
          </cell>
          <cell r="G849">
            <v>350</v>
          </cell>
          <cell r="H849" t="str">
            <v/>
          </cell>
          <cell r="J849">
            <v>350</v>
          </cell>
        </row>
        <row r="850">
          <cell r="B850" t="str">
            <v xml:space="preserve"> Seth Griffith </v>
          </cell>
          <cell r="D850">
            <v>1869</v>
          </cell>
          <cell r="E850" t="str">
            <v>AgentL</v>
          </cell>
          <cell r="F850">
            <v>700</v>
          </cell>
          <cell r="G850" t="str">
            <v/>
          </cell>
          <cell r="H850" t="str">
            <v/>
          </cell>
          <cell r="J850">
            <v>700</v>
          </cell>
        </row>
        <row r="851">
          <cell r="B851" t="str">
            <v xml:space="preserve"> Seth Helgeson </v>
          </cell>
          <cell r="D851">
            <v>1913</v>
          </cell>
          <cell r="E851" t="str">
            <v>AgentL</v>
          </cell>
          <cell r="F851">
            <v>700</v>
          </cell>
          <cell r="G851" t="str">
            <v/>
          </cell>
          <cell r="H851" t="str">
            <v/>
          </cell>
          <cell r="J851">
            <v>700</v>
          </cell>
        </row>
        <row r="852">
          <cell r="B852" t="str">
            <v xml:space="preserve"> Seth Jones </v>
          </cell>
          <cell r="C852" t="str">
            <v xml:space="preserve">NAS </v>
          </cell>
          <cell r="D852">
            <v>1563</v>
          </cell>
          <cell r="E852" t="str">
            <v>Nicola</v>
          </cell>
          <cell r="F852">
            <v>550</v>
          </cell>
          <cell r="G852" t="str">
            <v/>
          </cell>
          <cell r="H852" t="str">
            <v/>
          </cell>
          <cell r="J852">
            <v>550</v>
          </cell>
        </row>
        <row r="853">
          <cell r="B853" t="str">
            <v xml:space="preserve"> Shane Doan </v>
          </cell>
          <cell r="C853" t="str">
            <v xml:space="preserve">PHO </v>
          </cell>
          <cell r="D853">
            <v>1039</v>
          </cell>
          <cell r="E853" t="str">
            <v>AgentL</v>
          </cell>
          <cell r="F853">
            <v>700</v>
          </cell>
          <cell r="G853">
            <v>150</v>
          </cell>
          <cell r="H853">
            <v>500</v>
          </cell>
          <cell r="J853">
            <v>500</v>
          </cell>
        </row>
        <row r="854">
          <cell r="B854" t="str">
            <v xml:space="preserve"> Shane O'Brien </v>
          </cell>
          <cell r="C854" t="str">
            <v xml:space="preserve">CGY </v>
          </cell>
          <cell r="D854">
            <v>1695</v>
          </cell>
          <cell r="E854" t="str">
            <v>AgentL</v>
          </cell>
          <cell r="F854">
            <v>700</v>
          </cell>
          <cell r="G854" t="str">
            <v/>
          </cell>
          <cell r="H854" t="str">
            <v/>
          </cell>
          <cell r="J854">
            <v>700</v>
          </cell>
        </row>
        <row r="855">
          <cell r="B855" t="str">
            <v xml:space="preserve"> Shawn Horcoff </v>
          </cell>
          <cell r="C855" t="str">
            <v xml:space="preserve">DAL </v>
          </cell>
          <cell r="D855">
            <v>1269</v>
          </cell>
          <cell r="E855" t="str">
            <v>AgentL</v>
          </cell>
          <cell r="F855">
            <v>700</v>
          </cell>
          <cell r="G855" t="str">
            <v/>
          </cell>
          <cell r="H855" t="str">
            <v/>
          </cell>
          <cell r="J855">
            <v>700</v>
          </cell>
        </row>
        <row r="856">
          <cell r="B856" t="str">
            <v xml:space="preserve"> Shawn Matthias </v>
          </cell>
          <cell r="C856" t="str">
            <v xml:space="preserve">FLA </v>
          </cell>
          <cell r="D856">
            <v>1272</v>
          </cell>
          <cell r="E856" t="str">
            <v>AgentL</v>
          </cell>
          <cell r="F856">
            <v>700</v>
          </cell>
          <cell r="G856" t="str">
            <v/>
          </cell>
          <cell r="H856" t="str">
            <v/>
          </cell>
          <cell r="J856">
            <v>700</v>
          </cell>
        </row>
        <row r="857">
          <cell r="B857" t="str">
            <v xml:space="preserve"> Shawn Thornton </v>
          </cell>
          <cell r="C857" t="str">
            <v xml:space="preserve">BOS </v>
          </cell>
          <cell r="D857">
            <v>1334</v>
          </cell>
          <cell r="E857" t="str">
            <v>AgentL</v>
          </cell>
          <cell r="F857">
            <v>700</v>
          </cell>
          <cell r="G857" t="str">
            <v/>
          </cell>
          <cell r="H857" t="str">
            <v/>
          </cell>
          <cell r="J857">
            <v>700</v>
          </cell>
        </row>
        <row r="858">
          <cell r="B858" t="str">
            <v xml:space="preserve"> Shayne Gostisbehere </v>
          </cell>
          <cell r="D858">
            <v>1930</v>
          </cell>
          <cell r="E858" t="str">
            <v>AgentL</v>
          </cell>
          <cell r="F858">
            <v>700</v>
          </cell>
          <cell r="G858" t="str">
            <v/>
          </cell>
          <cell r="H858" t="str">
            <v/>
          </cell>
          <cell r="J858">
            <v>700</v>
          </cell>
        </row>
        <row r="859">
          <cell r="B859" t="str">
            <v xml:space="preserve"> Shea Weber </v>
          </cell>
          <cell r="C859" t="str">
            <v xml:space="preserve">NAS </v>
          </cell>
          <cell r="D859">
            <v>1543</v>
          </cell>
          <cell r="E859" t="str">
            <v>SimonT</v>
          </cell>
          <cell r="F859" t="e">
            <v>#N/A</v>
          </cell>
          <cell r="G859" t="str">
            <v/>
          </cell>
          <cell r="H859" t="str">
            <v/>
          </cell>
          <cell r="J859" t="e">
            <v>#N/A</v>
          </cell>
        </row>
        <row r="860">
          <cell r="B860" t="str">
            <v xml:space="preserve"> Sheldon Brookbank </v>
          </cell>
          <cell r="C860" t="str">
            <v xml:space="preserve">CHI </v>
          </cell>
          <cell r="D860">
            <v>1699</v>
          </cell>
          <cell r="E860" t="str">
            <v>AgentL</v>
          </cell>
          <cell r="F860">
            <v>700</v>
          </cell>
          <cell r="G860" t="str">
            <v/>
          </cell>
          <cell r="H860" t="str">
            <v/>
          </cell>
          <cell r="J860">
            <v>700</v>
          </cell>
        </row>
        <row r="861">
          <cell r="B861" t="str">
            <v xml:space="preserve"> Sheldon Sourra </v>
          </cell>
          <cell r="C861" t="str">
            <v xml:space="preserve">ANA </v>
          </cell>
          <cell r="D861">
            <v>1771</v>
          </cell>
          <cell r="E861" t="str">
            <v>AgentL</v>
          </cell>
          <cell r="F861">
            <v>700</v>
          </cell>
          <cell r="G861" t="str">
            <v/>
          </cell>
          <cell r="H861" t="str">
            <v/>
          </cell>
          <cell r="J861">
            <v>700</v>
          </cell>
        </row>
        <row r="862">
          <cell r="B862" t="str">
            <v xml:space="preserve"> Sidney Crosby </v>
          </cell>
          <cell r="C862" t="str">
            <v xml:space="preserve">PIT </v>
          </cell>
          <cell r="D862">
            <v>1000</v>
          </cell>
          <cell r="E862" t="str">
            <v>EvansH</v>
          </cell>
          <cell r="F862">
            <v>100</v>
          </cell>
          <cell r="G862" t="str">
            <v/>
          </cell>
          <cell r="H862" t="str">
            <v/>
          </cell>
          <cell r="J862">
            <v>100</v>
          </cell>
        </row>
        <row r="863">
          <cell r="B863" t="str">
            <v xml:space="preserve"> Simon Despres </v>
          </cell>
          <cell r="D863">
            <v>1763</v>
          </cell>
          <cell r="E863" t="str">
            <v>AgentL</v>
          </cell>
          <cell r="F863">
            <v>700</v>
          </cell>
          <cell r="G863" t="str">
            <v/>
          </cell>
          <cell r="H863" t="str">
            <v/>
          </cell>
          <cell r="J863">
            <v>700</v>
          </cell>
        </row>
        <row r="864">
          <cell r="B864" t="str">
            <v xml:space="preserve"> Simon Gagne </v>
          </cell>
          <cell r="D864">
            <v>1921</v>
          </cell>
          <cell r="E864" t="str">
            <v>AgentL</v>
          </cell>
          <cell r="F864">
            <v>700</v>
          </cell>
          <cell r="G864" t="str">
            <v/>
          </cell>
          <cell r="H864" t="str">
            <v/>
          </cell>
          <cell r="J864">
            <v>700</v>
          </cell>
        </row>
        <row r="865">
          <cell r="B865" t="str">
            <v xml:space="preserve"> Slava Voynov </v>
          </cell>
          <cell r="C865" t="str">
            <v xml:space="preserve">LOS </v>
          </cell>
          <cell r="D865">
            <v>1551</v>
          </cell>
          <cell r="E865" t="str">
            <v>AgentL</v>
          </cell>
          <cell r="F865">
            <v>700</v>
          </cell>
          <cell r="G865">
            <v>400</v>
          </cell>
          <cell r="H865" t="str">
            <v/>
          </cell>
          <cell r="J865">
            <v>400</v>
          </cell>
        </row>
        <row r="866">
          <cell r="B866" t="str">
            <v xml:space="preserve"> Spencer Abbott </v>
          </cell>
          <cell r="C866" t="str">
            <v xml:space="preserve">TOR </v>
          </cell>
          <cell r="D866">
            <v>1425</v>
          </cell>
          <cell r="E866" t="str">
            <v>AgentL</v>
          </cell>
          <cell r="F866">
            <v>700</v>
          </cell>
          <cell r="G866" t="str">
            <v/>
          </cell>
          <cell r="H866" t="str">
            <v/>
          </cell>
          <cell r="J866">
            <v>700</v>
          </cell>
        </row>
        <row r="867">
          <cell r="B867" t="str">
            <v xml:space="preserve"> Stephane Da Costa </v>
          </cell>
          <cell r="C867" t="str">
            <v xml:space="preserve">OTT </v>
          </cell>
          <cell r="D867">
            <v>1470</v>
          </cell>
          <cell r="E867" t="str">
            <v>AgentL</v>
          </cell>
          <cell r="F867">
            <v>700</v>
          </cell>
          <cell r="G867" t="str">
            <v/>
          </cell>
          <cell r="H867" t="str">
            <v/>
          </cell>
          <cell r="J867">
            <v>700</v>
          </cell>
        </row>
        <row r="868">
          <cell r="B868" t="str">
            <v xml:space="preserve"> Stephane Robidas </v>
          </cell>
          <cell r="C868" t="str">
            <v xml:space="preserve">DAL </v>
          </cell>
          <cell r="D868">
            <v>1651</v>
          </cell>
          <cell r="E868" t="str">
            <v>AgentL</v>
          </cell>
          <cell r="F868">
            <v>700</v>
          </cell>
          <cell r="G868" t="str">
            <v/>
          </cell>
          <cell r="H868" t="str">
            <v/>
          </cell>
          <cell r="J868">
            <v>700</v>
          </cell>
        </row>
        <row r="869">
          <cell r="B869" t="str">
            <v xml:space="preserve"> Stephane Veilleux </v>
          </cell>
          <cell r="C869" t="str">
            <v xml:space="preserve">MIN </v>
          </cell>
          <cell r="D869">
            <v>1451</v>
          </cell>
          <cell r="E869" t="str">
            <v>AgentL</v>
          </cell>
          <cell r="F869">
            <v>700</v>
          </cell>
          <cell r="G869" t="str">
            <v/>
          </cell>
          <cell r="H869" t="str">
            <v/>
          </cell>
          <cell r="J869">
            <v>700</v>
          </cell>
        </row>
        <row r="870">
          <cell r="B870" t="str">
            <v xml:space="preserve"> Stephen Gionta </v>
          </cell>
          <cell r="C870" t="str">
            <v xml:space="preserve">NJD </v>
          </cell>
          <cell r="D870">
            <v>1365</v>
          </cell>
          <cell r="E870" t="str">
            <v>AgentL</v>
          </cell>
          <cell r="F870">
            <v>700</v>
          </cell>
          <cell r="G870" t="str">
            <v/>
          </cell>
          <cell r="H870" t="str">
            <v/>
          </cell>
          <cell r="J870">
            <v>700</v>
          </cell>
        </row>
        <row r="871">
          <cell r="B871" t="str">
            <v xml:space="preserve"> Stephen Weiss </v>
          </cell>
          <cell r="C871" t="str">
            <v xml:space="preserve">DET </v>
          </cell>
          <cell r="D871">
            <v>1322</v>
          </cell>
          <cell r="E871" t="str">
            <v>AgentL</v>
          </cell>
          <cell r="F871">
            <v>700</v>
          </cell>
          <cell r="G871" t="str">
            <v/>
          </cell>
          <cell r="H871" t="str">
            <v/>
          </cell>
          <cell r="J871">
            <v>700</v>
          </cell>
        </row>
        <row r="872">
          <cell r="B872" t="str">
            <v xml:space="preserve"> Steve Bernier </v>
          </cell>
          <cell r="C872" t="str">
            <v xml:space="preserve">NJD </v>
          </cell>
          <cell r="D872">
            <v>1319</v>
          </cell>
          <cell r="E872" t="str">
            <v>AgentL</v>
          </cell>
          <cell r="F872">
            <v>700</v>
          </cell>
          <cell r="G872" t="str">
            <v/>
          </cell>
          <cell r="H872" t="str">
            <v/>
          </cell>
          <cell r="J872">
            <v>700</v>
          </cell>
        </row>
        <row r="873">
          <cell r="B873" t="str">
            <v xml:space="preserve"> Steve Downie </v>
          </cell>
          <cell r="C873" t="str">
            <v xml:space="preserve">PHI </v>
          </cell>
          <cell r="D873">
            <v>1103</v>
          </cell>
          <cell r="E873" t="str">
            <v>AgentL</v>
          </cell>
          <cell r="F873">
            <v>700</v>
          </cell>
          <cell r="G873" t="str">
            <v/>
          </cell>
          <cell r="H873" t="str">
            <v/>
          </cell>
          <cell r="J873">
            <v>700</v>
          </cell>
        </row>
        <row r="874">
          <cell r="B874" t="str">
            <v xml:space="preserve"> Steve Mason </v>
          </cell>
          <cell r="C874" t="str">
            <v xml:space="preserve">PHI </v>
          </cell>
          <cell r="D874">
            <v>1805</v>
          </cell>
          <cell r="E874" t="str">
            <v>Frank1</v>
          </cell>
          <cell r="F874">
            <v>200</v>
          </cell>
          <cell r="G874" t="str">
            <v/>
          </cell>
          <cell r="H874" t="str">
            <v/>
          </cell>
          <cell r="J874">
            <v>200</v>
          </cell>
        </row>
        <row r="875">
          <cell r="B875" t="str">
            <v xml:space="preserve"> Steve Oleksy </v>
          </cell>
          <cell r="C875" t="str">
            <v xml:space="preserve">WAS </v>
          </cell>
          <cell r="D875">
            <v>1598</v>
          </cell>
          <cell r="E875" t="str">
            <v>AgentL</v>
          </cell>
          <cell r="F875">
            <v>700</v>
          </cell>
          <cell r="G875" t="str">
            <v/>
          </cell>
          <cell r="H875" t="str">
            <v/>
          </cell>
          <cell r="J875">
            <v>700</v>
          </cell>
        </row>
        <row r="876">
          <cell r="B876" t="str">
            <v xml:space="preserve"> Steve Ott </v>
          </cell>
          <cell r="C876" t="str">
            <v xml:space="preserve">BUF </v>
          </cell>
          <cell r="D876">
            <v>1222</v>
          </cell>
          <cell r="E876" t="str">
            <v>AgentL</v>
          </cell>
          <cell r="F876">
            <v>700</v>
          </cell>
          <cell r="G876">
            <v>250</v>
          </cell>
          <cell r="H876" t="str">
            <v/>
          </cell>
          <cell r="J876">
            <v>250</v>
          </cell>
        </row>
        <row r="877">
          <cell r="B877" t="str">
            <v xml:space="preserve"> Steven Pinizzotto </v>
          </cell>
          <cell r="C877" t="str">
            <v xml:space="preserve">EDM </v>
          </cell>
          <cell r="E877" t="str">
            <v>AgentL</v>
          </cell>
          <cell r="F877">
            <v>700</v>
          </cell>
          <cell r="H877" t="str">
            <v/>
          </cell>
          <cell r="J877">
            <v>700</v>
          </cell>
        </row>
        <row r="878">
          <cell r="B878" t="str">
            <v xml:space="preserve"> Steven Stamkos </v>
          </cell>
          <cell r="C878" t="str">
            <v xml:space="preserve">TAM </v>
          </cell>
          <cell r="D878">
            <v>1019</v>
          </cell>
          <cell r="E878" t="str">
            <v>Nadeau</v>
          </cell>
          <cell r="F878">
            <v>400</v>
          </cell>
          <cell r="G878" t="str">
            <v/>
          </cell>
          <cell r="H878" t="str">
            <v/>
          </cell>
          <cell r="J878">
            <v>400</v>
          </cell>
        </row>
        <row r="879">
          <cell r="B879" t="str">
            <v xml:space="preserve"> Stu Bickel </v>
          </cell>
          <cell r="D879">
            <v>1935</v>
          </cell>
          <cell r="E879" t="str">
            <v>AgentL</v>
          </cell>
          <cell r="F879">
            <v>700</v>
          </cell>
          <cell r="G879" t="str">
            <v/>
          </cell>
          <cell r="H879" t="str">
            <v/>
          </cell>
          <cell r="J879">
            <v>700</v>
          </cell>
        </row>
        <row r="880">
          <cell r="B880" t="str">
            <v xml:space="preserve"> Stuart Percy </v>
          </cell>
          <cell r="D880">
            <v>1781</v>
          </cell>
          <cell r="E880" t="str">
            <v>AgentL</v>
          </cell>
          <cell r="F880">
            <v>700</v>
          </cell>
          <cell r="G880" t="str">
            <v/>
          </cell>
          <cell r="H880" t="str">
            <v/>
          </cell>
          <cell r="J880">
            <v>700</v>
          </cell>
        </row>
        <row r="881">
          <cell r="B881" t="str">
            <v xml:space="preserve"> Sven Andrighetto </v>
          </cell>
          <cell r="C881" t="str">
            <v xml:space="preserve">MON </v>
          </cell>
          <cell r="E881" t="str">
            <v>AgentL</v>
          </cell>
          <cell r="F881">
            <v>700</v>
          </cell>
          <cell r="H881" t="str">
            <v/>
          </cell>
          <cell r="J881">
            <v>700</v>
          </cell>
        </row>
        <row r="882">
          <cell r="B882" t="str">
            <v xml:space="preserve"> Sven Baertschi </v>
          </cell>
          <cell r="C882" t="str">
            <v xml:space="preserve">CGY </v>
          </cell>
          <cell r="D882">
            <v>1182</v>
          </cell>
          <cell r="E882" t="str">
            <v>AgentL</v>
          </cell>
          <cell r="F882">
            <v>700</v>
          </cell>
          <cell r="G882" t="str">
            <v/>
          </cell>
          <cell r="H882" t="str">
            <v/>
          </cell>
          <cell r="J882">
            <v>700</v>
          </cell>
        </row>
        <row r="883">
          <cell r="B883" t="str">
            <v xml:space="preserve"> T.J. Brodie </v>
          </cell>
          <cell r="C883" t="str">
            <v xml:space="preserve">CGY </v>
          </cell>
          <cell r="D883">
            <v>1585</v>
          </cell>
          <cell r="E883" t="str">
            <v>AgentL</v>
          </cell>
          <cell r="F883">
            <v>700</v>
          </cell>
          <cell r="G883" t="str">
            <v/>
          </cell>
          <cell r="H883" t="str">
            <v/>
          </cell>
          <cell r="J883">
            <v>700</v>
          </cell>
        </row>
        <row r="884">
          <cell r="B884" t="str">
            <v xml:space="preserve"> T.J. Galiardi </v>
          </cell>
          <cell r="C884" t="str">
            <v xml:space="preserve">CGY </v>
          </cell>
          <cell r="D884">
            <v>1251</v>
          </cell>
          <cell r="E884" t="str">
            <v>AgentL</v>
          </cell>
          <cell r="F884">
            <v>700</v>
          </cell>
          <cell r="G884" t="str">
            <v/>
          </cell>
          <cell r="H884" t="str">
            <v/>
          </cell>
          <cell r="J884">
            <v>700</v>
          </cell>
        </row>
        <row r="885">
          <cell r="B885" t="str">
            <v xml:space="preserve"> T.J. Oshie </v>
          </cell>
          <cell r="C885" t="str">
            <v xml:space="preserve">STL </v>
          </cell>
          <cell r="D885">
            <v>1035</v>
          </cell>
          <cell r="E885" t="str">
            <v>EvansH</v>
          </cell>
          <cell r="F885">
            <v>100</v>
          </cell>
          <cell r="G885" t="str">
            <v/>
          </cell>
          <cell r="H885" t="str">
            <v/>
          </cell>
          <cell r="J885">
            <v>100</v>
          </cell>
        </row>
        <row r="886">
          <cell r="B886" t="str">
            <v xml:space="preserve"> Tanner Glass </v>
          </cell>
          <cell r="C886" t="str">
            <v xml:space="preserve">PIT </v>
          </cell>
          <cell r="D886">
            <v>1238</v>
          </cell>
          <cell r="E886" t="str">
            <v>AgentL</v>
          </cell>
          <cell r="F886">
            <v>700</v>
          </cell>
          <cell r="G886" t="str">
            <v/>
          </cell>
          <cell r="H886" t="str">
            <v/>
          </cell>
          <cell r="J886">
            <v>700</v>
          </cell>
        </row>
        <row r="887">
          <cell r="B887" t="str">
            <v xml:space="preserve"> Tanner Pearson </v>
          </cell>
          <cell r="C887" t="str">
            <v xml:space="preserve">LOS </v>
          </cell>
          <cell r="D887">
            <v>1404</v>
          </cell>
          <cell r="E887" t="str">
            <v>AgentL</v>
          </cell>
          <cell r="F887">
            <v>700</v>
          </cell>
          <cell r="G887">
            <v>350</v>
          </cell>
          <cell r="H887" t="str">
            <v/>
          </cell>
          <cell r="J887">
            <v>350</v>
          </cell>
        </row>
        <row r="888">
          <cell r="B888" t="str">
            <v xml:space="preserve"> Taylor Beck </v>
          </cell>
          <cell r="C888" t="str">
            <v xml:space="preserve">NAS </v>
          </cell>
          <cell r="D888">
            <v>1472</v>
          </cell>
          <cell r="E888" t="str">
            <v>AgentL</v>
          </cell>
          <cell r="F888">
            <v>700</v>
          </cell>
          <cell r="G888" t="str">
            <v/>
          </cell>
          <cell r="H888" t="str">
            <v/>
          </cell>
          <cell r="J888">
            <v>700</v>
          </cell>
        </row>
        <row r="889">
          <cell r="B889" t="str">
            <v xml:space="preserve"> Taylor Fedun </v>
          </cell>
          <cell r="C889" t="str">
            <v xml:space="preserve">EDM </v>
          </cell>
          <cell r="D889">
            <v>1688</v>
          </cell>
          <cell r="E889" t="str">
            <v>AgentL</v>
          </cell>
          <cell r="F889">
            <v>700</v>
          </cell>
          <cell r="G889" t="str">
            <v/>
          </cell>
          <cell r="H889" t="str">
            <v/>
          </cell>
          <cell r="J889">
            <v>700</v>
          </cell>
        </row>
        <row r="890">
          <cell r="B890" t="str">
            <v xml:space="preserve"> Taylor Hall </v>
          </cell>
          <cell r="C890" t="str">
            <v xml:space="preserve">EDM </v>
          </cell>
          <cell r="D890">
            <v>1068</v>
          </cell>
          <cell r="E890" t="str">
            <v>Julien</v>
          </cell>
          <cell r="F890">
            <v>450</v>
          </cell>
          <cell r="G890" t="str">
            <v/>
          </cell>
          <cell r="H890" t="str">
            <v/>
          </cell>
          <cell r="J890">
            <v>450</v>
          </cell>
        </row>
        <row r="891">
          <cell r="B891" t="str">
            <v xml:space="preserve"> Taylor Pyatt </v>
          </cell>
          <cell r="C891" t="str">
            <v xml:space="preserve">NYR </v>
          </cell>
          <cell r="D891">
            <v>1392</v>
          </cell>
          <cell r="E891" t="str">
            <v>AgentL</v>
          </cell>
          <cell r="F891">
            <v>700</v>
          </cell>
          <cell r="G891" t="str">
            <v/>
          </cell>
          <cell r="H891" t="str">
            <v/>
          </cell>
          <cell r="J891">
            <v>700</v>
          </cell>
        </row>
        <row r="892">
          <cell r="B892" t="str">
            <v xml:space="preserve"> Teddy Purcell </v>
          </cell>
          <cell r="C892" t="str">
            <v xml:space="preserve">TAM </v>
          </cell>
          <cell r="D892">
            <v>1115</v>
          </cell>
          <cell r="E892" t="str">
            <v>Michae</v>
          </cell>
          <cell r="F892">
            <v>650</v>
          </cell>
          <cell r="G892" t="str">
            <v/>
          </cell>
          <cell r="H892" t="str">
            <v/>
          </cell>
          <cell r="J892">
            <v>650</v>
          </cell>
        </row>
        <row r="893">
          <cell r="B893" t="str">
            <v xml:space="preserve"> Teemu Selanne </v>
          </cell>
          <cell r="C893" t="str">
            <v xml:space="preserve">ANA </v>
          </cell>
          <cell r="D893">
            <v>1224</v>
          </cell>
          <cell r="E893" t="str">
            <v>AgentL</v>
          </cell>
          <cell r="F893">
            <v>700</v>
          </cell>
          <cell r="G893" t="str">
            <v/>
          </cell>
          <cell r="H893" t="str">
            <v/>
          </cell>
          <cell r="J893">
            <v>700</v>
          </cell>
        </row>
        <row r="894">
          <cell r="B894" t="str">
            <v xml:space="preserve"> Teuvo Teravainen </v>
          </cell>
          <cell r="D894">
            <v>1503</v>
          </cell>
          <cell r="E894" t="str">
            <v>AgentL</v>
          </cell>
          <cell r="F894">
            <v>700</v>
          </cell>
          <cell r="G894" t="str">
            <v/>
          </cell>
          <cell r="H894" t="str">
            <v/>
          </cell>
          <cell r="J894">
            <v>700</v>
          </cell>
        </row>
        <row r="895">
          <cell r="B895" t="str">
            <v xml:space="preserve"> Thomas Greiss </v>
          </cell>
          <cell r="C895" t="str">
            <v xml:space="preserve">PHO </v>
          </cell>
          <cell r="D895">
            <v>1840</v>
          </cell>
          <cell r="E895" t="str">
            <v>AgentL</v>
          </cell>
          <cell r="F895">
            <v>700</v>
          </cell>
          <cell r="G895" t="str">
            <v/>
          </cell>
          <cell r="H895" t="str">
            <v/>
          </cell>
          <cell r="J895">
            <v>700</v>
          </cell>
        </row>
        <row r="896">
          <cell r="B896" t="str">
            <v xml:space="preserve"> Thomas Hickey </v>
          </cell>
          <cell r="C896" t="str">
            <v xml:space="preserve">NYI </v>
          </cell>
          <cell r="D896">
            <v>1645</v>
          </cell>
          <cell r="E896" t="str">
            <v>AgentL</v>
          </cell>
          <cell r="F896">
            <v>700</v>
          </cell>
          <cell r="G896" t="str">
            <v/>
          </cell>
          <cell r="H896" t="str">
            <v/>
          </cell>
          <cell r="J896">
            <v>700</v>
          </cell>
        </row>
        <row r="897">
          <cell r="B897" t="str">
            <v xml:space="preserve"> Thomas Vanek </v>
          </cell>
          <cell r="C897" t="str">
            <v xml:space="preserve">NYI </v>
          </cell>
          <cell r="D897">
            <v>1079</v>
          </cell>
          <cell r="E897" t="str">
            <v>FredLa</v>
          </cell>
          <cell r="F897">
            <v>500</v>
          </cell>
          <cell r="G897" t="str">
            <v/>
          </cell>
          <cell r="H897">
            <v>500</v>
          </cell>
          <cell r="J897">
            <v>500</v>
          </cell>
        </row>
        <row r="898">
          <cell r="B898" t="str">
            <v xml:space="preserve"> Tim Erixon </v>
          </cell>
          <cell r="C898" t="str">
            <v xml:space="preserve">COB </v>
          </cell>
          <cell r="D898">
            <v>1745</v>
          </cell>
          <cell r="E898" t="str">
            <v>AgentL</v>
          </cell>
          <cell r="F898">
            <v>700</v>
          </cell>
          <cell r="G898" t="str">
            <v/>
          </cell>
          <cell r="H898" t="str">
            <v/>
          </cell>
          <cell r="J898">
            <v>700</v>
          </cell>
        </row>
        <row r="899">
          <cell r="B899" t="str">
            <v xml:space="preserve"> Tim Gleason </v>
          </cell>
          <cell r="C899" t="str">
            <v xml:space="preserve">CAR </v>
          </cell>
          <cell r="D899">
            <v>1738</v>
          </cell>
          <cell r="E899" t="str">
            <v>AgentL</v>
          </cell>
          <cell r="F899">
            <v>700</v>
          </cell>
          <cell r="G899" t="str">
            <v/>
          </cell>
          <cell r="H899" t="str">
            <v/>
          </cell>
          <cell r="J899">
            <v>700</v>
          </cell>
        </row>
        <row r="900">
          <cell r="B900" t="str">
            <v xml:space="preserve"> Tim Jackman </v>
          </cell>
          <cell r="C900" t="str">
            <v xml:space="preserve">ANA </v>
          </cell>
          <cell r="D900">
            <v>1379</v>
          </cell>
          <cell r="E900" t="str">
            <v>AgentL</v>
          </cell>
          <cell r="F900">
            <v>700</v>
          </cell>
          <cell r="G900" t="str">
            <v/>
          </cell>
          <cell r="H900" t="str">
            <v/>
          </cell>
          <cell r="J900">
            <v>700</v>
          </cell>
        </row>
        <row r="901">
          <cell r="B901" t="str">
            <v xml:space="preserve"> Tim Kennedy </v>
          </cell>
          <cell r="C901" t="str">
            <v xml:space="preserve">PHO </v>
          </cell>
          <cell r="D901">
            <v>1290</v>
          </cell>
          <cell r="E901" t="str">
            <v>AgentL</v>
          </cell>
          <cell r="F901">
            <v>700</v>
          </cell>
          <cell r="G901" t="str">
            <v/>
          </cell>
          <cell r="H901" t="str">
            <v/>
          </cell>
          <cell r="J901">
            <v>700</v>
          </cell>
        </row>
        <row r="902">
          <cell r="B902" t="str">
            <v xml:space="preserve"> Tim Schaller </v>
          </cell>
          <cell r="C902" t="str">
            <v xml:space="preserve">BUF </v>
          </cell>
          <cell r="E902" t="str">
            <v>AgentL</v>
          </cell>
          <cell r="F902">
            <v>700</v>
          </cell>
          <cell r="H902" t="str">
            <v/>
          </cell>
          <cell r="J902">
            <v>700</v>
          </cell>
        </row>
        <row r="903">
          <cell r="B903" t="str">
            <v xml:space="preserve"> Tim Sestito </v>
          </cell>
          <cell r="D903">
            <v>1489</v>
          </cell>
          <cell r="E903" t="str">
            <v>AgentL</v>
          </cell>
          <cell r="F903">
            <v>700</v>
          </cell>
          <cell r="G903" t="str">
            <v/>
          </cell>
          <cell r="H903" t="str">
            <v/>
          </cell>
          <cell r="J903">
            <v>700</v>
          </cell>
        </row>
        <row r="904">
          <cell r="B904" t="str">
            <v xml:space="preserve"> Tim Thomas </v>
          </cell>
          <cell r="C904" t="str">
            <v xml:space="preserve">FLA </v>
          </cell>
          <cell r="D904">
            <v>1814</v>
          </cell>
          <cell r="E904" t="str">
            <v>AgentL</v>
          </cell>
          <cell r="F904">
            <v>700</v>
          </cell>
          <cell r="G904" t="str">
            <v/>
          </cell>
          <cell r="H904" t="str">
            <v/>
          </cell>
          <cell r="J904">
            <v>700</v>
          </cell>
        </row>
        <row r="905">
          <cell r="B905" t="str">
            <v xml:space="preserve"> Tobias Enstrom </v>
          </cell>
          <cell r="C905" t="str">
            <v xml:space="preserve">WPG </v>
          </cell>
          <cell r="D905">
            <v>1558</v>
          </cell>
          <cell r="E905" t="str">
            <v>Frank1</v>
          </cell>
          <cell r="F905">
            <v>200</v>
          </cell>
          <cell r="G905" t="str">
            <v/>
          </cell>
          <cell r="H905">
            <v>200</v>
          </cell>
          <cell r="J905">
            <v>200</v>
          </cell>
        </row>
        <row r="906">
          <cell r="B906" t="str">
            <v xml:space="preserve"> Tobias Rieder </v>
          </cell>
          <cell r="D906">
            <v>1899</v>
          </cell>
          <cell r="E906" t="str">
            <v>AgentL</v>
          </cell>
          <cell r="F906">
            <v>700</v>
          </cell>
          <cell r="G906" t="str">
            <v/>
          </cell>
          <cell r="H906" t="str">
            <v/>
          </cell>
          <cell r="J906">
            <v>700</v>
          </cell>
        </row>
        <row r="907">
          <cell r="B907" t="str">
            <v xml:space="preserve"> Toby Enstrom </v>
          </cell>
          <cell r="D907">
            <v>1868</v>
          </cell>
          <cell r="E907" t="str">
            <v>AgentL</v>
          </cell>
          <cell r="F907">
            <v>700</v>
          </cell>
          <cell r="G907" t="str">
            <v/>
          </cell>
          <cell r="H907" t="str">
            <v/>
          </cell>
          <cell r="J907">
            <v>700</v>
          </cell>
        </row>
        <row r="908">
          <cell r="B908" t="str">
            <v xml:space="preserve"> Todd Bertuzzi </v>
          </cell>
          <cell r="C908" t="str">
            <v xml:space="preserve">DET </v>
          </cell>
          <cell r="D908">
            <v>1175</v>
          </cell>
          <cell r="E908" t="str">
            <v>AgentL</v>
          </cell>
          <cell r="F908">
            <v>700</v>
          </cell>
          <cell r="G908" t="str">
            <v/>
          </cell>
          <cell r="H908" t="str">
            <v/>
          </cell>
          <cell r="J908">
            <v>700</v>
          </cell>
        </row>
        <row r="909">
          <cell r="B909" t="str">
            <v xml:space="preserve"> Tom Gilbert </v>
          </cell>
          <cell r="C909" t="str">
            <v xml:space="preserve">FLA </v>
          </cell>
          <cell r="D909">
            <v>1568</v>
          </cell>
          <cell r="E909" t="str">
            <v>AgentL</v>
          </cell>
          <cell r="F909">
            <v>700</v>
          </cell>
          <cell r="G909" t="str">
            <v/>
          </cell>
          <cell r="H909" t="str">
            <v/>
          </cell>
          <cell r="J909">
            <v>700</v>
          </cell>
        </row>
        <row r="910">
          <cell r="B910" t="str">
            <v xml:space="preserve"> Tom Pyatt </v>
          </cell>
          <cell r="C910" t="str">
            <v xml:space="preserve">TAM </v>
          </cell>
          <cell r="D910">
            <v>1437</v>
          </cell>
          <cell r="E910" t="str">
            <v>AgentL</v>
          </cell>
          <cell r="F910">
            <v>700</v>
          </cell>
          <cell r="G910" t="str">
            <v/>
          </cell>
          <cell r="H910" t="str">
            <v/>
          </cell>
          <cell r="J910">
            <v>700</v>
          </cell>
        </row>
        <row r="911">
          <cell r="B911" t="str">
            <v xml:space="preserve"> Tom Sestito </v>
          </cell>
          <cell r="C911" t="str">
            <v xml:space="preserve">VAN </v>
          </cell>
          <cell r="D911">
            <v>1411</v>
          </cell>
          <cell r="E911" t="str">
            <v>AgentL</v>
          </cell>
          <cell r="F911">
            <v>700</v>
          </cell>
          <cell r="G911" t="str">
            <v/>
          </cell>
          <cell r="H911" t="str">
            <v/>
          </cell>
          <cell r="J911">
            <v>700</v>
          </cell>
        </row>
        <row r="912">
          <cell r="B912" t="str">
            <v xml:space="preserve"> Tom Wilson </v>
          </cell>
          <cell r="C912" t="str">
            <v xml:space="preserve">WAS </v>
          </cell>
          <cell r="D912">
            <v>1327</v>
          </cell>
          <cell r="E912" t="str">
            <v>AgentL</v>
          </cell>
          <cell r="F912">
            <v>700</v>
          </cell>
          <cell r="G912" t="str">
            <v/>
          </cell>
          <cell r="H912" t="str">
            <v/>
          </cell>
          <cell r="J912">
            <v>700</v>
          </cell>
        </row>
        <row r="913">
          <cell r="B913" t="str">
            <v xml:space="preserve"> Tomas Fleischmann </v>
          </cell>
          <cell r="D913">
            <v>1507</v>
          </cell>
          <cell r="E913" t="str">
            <v>AgentL</v>
          </cell>
          <cell r="F913">
            <v>700</v>
          </cell>
          <cell r="G913">
            <v>250</v>
          </cell>
          <cell r="H913" t="str">
            <v/>
          </cell>
          <cell r="J913">
            <v>250</v>
          </cell>
        </row>
        <row r="914">
          <cell r="B914" t="str">
            <v xml:space="preserve"> Tomas Hertl </v>
          </cell>
          <cell r="C914" t="str">
            <v xml:space="preserve">SAN </v>
          </cell>
          <cell r="D914">
            <v>1048</v>
          </cell>
          <cell r="E914" t="str">
            <v>JoelCa</v>
          </cell>
          <cell r="F914">
            <v>300</v>
          </cell>
          <cell r="G914" t="str">
            <v/>
          </cell>
          <cell r="H914" t="str">
            <v/>
          </cell>
          <cell r="J914">
            <v>300</v>
          </cell>
        </row>
        <row r="915">
          <cell r="B915" t="str">
            <v xml:space="preserve"> Tomas Jurco </v>
          </cell>
          <cell r="D915">
            <v>1900</v>
          </cell>
          <cell r="E915" t="str">
            <v>AgentL</v>
          </cell>
          <cell r="F915">
            <v>700</v>
          </cell>
          <cell r="G915" t="str">
            <v/>
          </cell>
          <cell r="H915" t="str">
            <v/>
          </cell>
          <cell r="J915">
            <v>700</v>
          </cell>
        </row>
        <row r="916">
          <cell r="B916" t="str">
            <v xml:space="preserve"> Tomas Kopecky </v>
          </cell>
          <cell r="C916" t="str">
            <v xml:space="preserve">FLA </v>
          </cell>
          <cell r="D916">
            <v>1300</v>
          </cell>
          <cell r="E916" t="str">
            <v>AgentL</v>
          </cell>
          <cell r="F916">
            <v>700</v>
          </cell>
          <cell r="G916" t="str">
            <v/>
          </cell>
          <cell r="H916" t="str">
            <v/>
          </cell>
          <cell r="J916">
            <v>700</v>
          </cell>
        </row>
        <row r="917">
          <cell r="B917" t="str">
            <v xml:space="preserve"> Tomas Plekanec </v>
          </cell>
          <cell r="C917" t="str">
            <v xml:space="preserve">MON </v>
          </cell>
          <cell r="D917">
            <v>1086</v>
          </cell>
          <cell r="E917" t="str">
            <v>AgentL</v>
          </cell>
          <cell r="F917">
            <v>700</v>
          </cell>
          <cell r="G917">
            <v>400</v>
          </cell>
          <cell r="H917" t="str">
            <v/>
          </cell>
          <cell r="J917">
            <v>400</v>
          </cell>
        </row>
        <row r="918">
          <cell r="B918" t="str">
            <v xml:space="preserve"> Tomas Tatar </v>
          </cell>
          <cell r="C918" t="str">
            <v xml:space="preserve">DET </v>
          </cell>
          <cell r="D918">
            <v>1243</v>
          </cell>
          <cell r="E918" t="str">
            <v>AgentL</v>
          </cell>
          <cell r="F918">
            <v>700</v>
          </cell>
          <cell r="G918">
            <v>250</v>
          </cell>
          <cell r="H918" t="str">
            <v/>
          </cell>
          <cell r="J918">
            <v>250</v>
          </cell>
        </row>
        <row r="919">
          <cell r="B919" t="str">
            <v xml:space="preserve"> Tomas Vincour </v>
          </cell>
          <cell r="C919" t="str">
            <v xml:space="preserve">COL </v>
          </cell>
          <cell r="E919" t="str">
            <v>AgentL</v>
          </cell>
          <cell r="F919">
            <v>700</v>
          </cell>
          <cell r="H919" t="str">
            <v/>
          </cell>
          <cell r="J919">
            <v>700</v>
          </cell>
        </row>
        <row r="920">
          <cell r="B920" t="str">
            <v xml:space="preserve"> Tommy Wingels </v>
          </cell>
          <cell r="C920" t="str">
            <v xml:space="preserve">SAN </v>
          </cell>
          <cell r="D920">
            <v>1069</v>
          </cell>
          <cell r="E920" t="str">
            <v>AgentL</v>
          </cell>
          <cell r="F920">
            <v>700</v>
          </cell>
          <cell r="G920">
            <v>100</v>
          </cell>
          <cell r="H920" t="str">
            <v/>
          </cell>
          <cell r="J920">
            <v>100</v>
          </cell>
        </row>
        <row r="921">
          <cell r="B921" t="str">
            <v xml:space="preserve"> Torey Krug </v>
          </cell>
          <cell r="C921" t="str">
            <v xml:space="preserve">BOS </v>
          </cell>
          <cell r="D921">
            <v>1528</v>
          </cell>
          <cell r="E921" t="str">
            <v>JoelCa</v>
          </cell>
          <cell r="F921">
            <v>300</v>
          </cell>
          <cell r="G921" t="str">
            <v/>
          </cell>
          <cell r="H921" t="str">
            <v/>
          </cell>
          <cell r="J921">
            <v>300</v>
          </cell>
        </row>
        <row r="922">
          <cell r="B922" t="str">
            <v xml:space="preserve"> Torrey Mitchell </v>
          </cell>
          <cell r="C922" t="str">
            <v xml:space="preserve">MIN </v>
          </cell>
          <cell r="D922">
            <v>1302</v>
          </cell>
          <cell r="E922" t="str">
            <v>AgentL</v>
          </cell>
          <cell r="F922">
            <v>700</v>
          </cell>
          <cell r="G922" t="str">
            <v/>
          </cell>
          <cell r="H922" t="str">
            <v/>
          </cell>
          <cell r="J922">
            <v>700</v>
          </cell>
        </row>
        <row r="923">
          <cell r="B923" t="str">
            <v xml:space="preserve"> Travis Hamonic </v>
          </cell>
          <cell r="C923" t="str">
            <v xml:space="preserve">NYI </v>
          </cell>
          <cell r="D923">
            <v>1595</v>
          </cell>
          <cell r="E923" t="str">
            <v>AgentL</v>
          </cell>
          <cell r="F923">
            <v>700</v>
          </cell>
          <cell r="G923" t="str">
            <v/>
          </cell>
          <cell r="H923">
            <v>400</v>
          </cell>
          <cell r="J923">
            <v>400</v>
          </cell>
        </row>
        <row r="924">
          <cell r="B924" t="str">
            <v xml:space="preserve"> Travis Moen </v>
          </cell>
          <cell r="C924" t="str">
            <v xml:space="preserve">MON </v>
          </cell>
          <cell r="D924">
            <v>1310</v>
          </cell>
          <cell r="E924" t="str">
            <v>AgentL</v>
          </cell>
          <cell r="F924">
            <v>700</v>
          </cell>
          <cell r="G924" t="str">
            <v/>
          </cell>
          <cell r="H924" t="str">
            <v/>
          </cell>
          <cell r="J924">
            <v>700</v>
          </cell>
        </row>
        <row r="925">
          <cell r="B925" t="str">
            <v xml:space="preserve"> Travis Morin </v>
          </cell>
          <cell r="C925" t="str">
            <v xml:space="preserve">DAL </v>
          </cell>
          <cell r="D925">
            <v>1443</v>
          </cell>
          <cell r="E925" t="str">
            <v>AgentL</v>
          </cell>
          <cell r="F925">
            <v>700</v>
          </cell>
          <cell r="G925" t="str">
            <v/>
          </cell>
          <cell r="H925" t="str">
            <v/>
          </cell>
          <cell r="J925">
            <v>700</v>
          </cell>
        </row>
        <row r="926">
          <cell r="B926" t="str">
            <v xml:space="preserve"> Travis Zajac </v>
          </cell>
          <cell r="C926" t="str">
            <v xml:space="preserve">NJD </v>
          </cell>
          <cell r="D926">
            <v>1201</v>
          </cell>
          <cell r="E926" t="str">
            <v>Nicola</v>
          </cell>
          <cell r="F926">
            <v>550</v>
          </cell>
          <cell r="G926" t="str">
            <v/>
          </cell>
          <cell r="H926" t="str">
            <v/>
          </cell>
          <cell r="J926">
            <v>550</v>
          </cell>
        </row>
        <row r="927">
          <cell r="B927" t="str">
            <v xml:space="preserve"> Trevor Daley </v>
          </cell>
          <cell r="C927" t="str">
            <v xml:space="preserve">DAL </v>
          </cell>
          <cell r="D927">
            <v>1632</v>
          </cell>
          <cell r="E927" t="str">
            <v>AgentL</v>
          </cell>
          <cell r="F927">
            <v>700</v>
          </cell>
          <cell r="G927">
            <v>550</v>
          </cell>
          <cell r="H927" t="str">
            <v/>
          </cell>
          <cell r="J927">
            <v>550</v>
          </cell>
        </row>
        <row r="928">
          <cell r="B928" t="str">
            <v xml:space="preserve"> Trevor Lewis </v>
          </cell>
          <cell r="C928" t="str">
            <v xml:space="preserve">LOS </v>
          </cell>
          <cell r="D928">
            <v>1436</v>
          </cell>
          <cell r="E928" t="str">
            <v>AgentL</v>
          </cell>
          <cell r="F928">
            <v>700</v>
          </cell>
          <cell r="G928" t="str">
            <v/>
          </cell>
          <cell r="H928" t="str">
            <v/>
          </cell>
          <cell r="J928">
            <v>700</v>
          </cell>
        </row>
        <row r="929">
          <cell r="B929" t="str">
            <v xml:space="preserve"> Trevor Smith </v>
          </cell>
          <cell r="C929" t="str">
            <v xml:space="preserve">TOR </v>
          </cell>
          <cell r="D929">
            <v>1234</v>
          </cell>
          <cell r="E929" t="str">
            <v>AgentL</v>
          </cell>
          <cell r="F929">
            <v>700</v>
          </cell>
          <cell r="G929" t="str">
            <v/>
          </cell>
          <cell r="H929" t="str">
            <v/>
          </cell>
          <cell r="J929">
            <v>700</v>
          </cell>
        </row>
        <row r="930">
          <cell r="B930" t="str">
            <v xml:space="preserve"> Trevor van Riemsdyk </v>
          </cell>
          <cell r="D930">
            <v>1914</v>
          </cell>
          <cell r="E930" t="str">
            <v>AgentL</v>
          </cell>
          <cell r="F930">
            <v>700</v>
          </cell>
          <cell r="G930" t="str">
            <v/>
          </cell>
          <cell r="H930" t="str">
            <v/>
          </cell>
          <cell r="J930">
            <v>700</v>
          </cell>
        </row>
        <row r="931">
          <cell r="B931" t="str">
            <v xml:space="preserve"> Troy Bodie </v>
          </cell>
          <cell r="C931" t="str">
            <v xml:space="preserve">TOR </v>
          </cell>
          <cell r="D931">
            <v>1349</v>
          </cell>
          <cell r="E931" t="str">
            <v>AgentL</v>
          </cell>
          <cell r="F931">
            <v>700</v>
          </cell>
          <cell r="G931" t="str">
            <v/>
          </cell>
          <cell r="H931" t="str">
            <v/>
          </cell>
          <cell r="J931">
            <v>700</v>
          </cell>
        </row>
        <row r="932">
          <cell r="B932" t="str">
            <v xml:space="preserve"> Troy Brouwer </v>
          </cell>
          <cell r="C932" t="str">
            <v xml:space="preserve">WAS </v>
          </cell>
          <cell r="D932">
            <v>1225</v>
          </cell>
          <cell r="E932" t="str">
            <v>AgentL</v>
          </cell>
          <cell r="F932">
            <v>700</v>
          </cell>
          <cell r="G932">
            <v>650</v>
          </cell>
          <cell r="H932" t="str">
            <v/>
          </cell>
          <cell r="J932">
            <v>650</v>
          </cell>
        </row>
        <row r="933">
          <cell r="B933" t="str">
            <v xml:space="preserve"> Tuomo Ruutu </v>
          </cell>
          <cell r="C933" t="str">
            <v xml:space="preserve">CAR </v>
          </cell>
          <cell r="D933">
            <v>1288</v>
          </cell>
          <cell r="E933" t="str">
            <v>AgentL</v>
          </cell>
          <cell r="F933">
            <v>700</v>
          </cell>
          <cell r="G933" t="str">
            <v/>
          </cell>
          <cell r="H933" t="str">
            <v/>
          </cell>
          <cell r="J933">
            <v>700</v>
          </cell>
        </row>
        <row r="934">
          <cell r="B934" t="str">
            <v xml:space="preserve"> Tuukka Rask </v>
          </cell>
          <cell r="C934" t="str">
            <v xml:space="preserve">BOS </v>
          </cell>
          <cell r="D934">
            <v>1790</v>
          </cell>
          <cell r="E934" t="str">
            <v>FredLa</v>
          </cell>
          <cell r="F934">
            <v>500</v>
          </cell>
          <cell r="G934" t="str">
            <v/>
          </cell>
          <cell r="H934" t="str">
            <v/>
          </cell>
          <cell r="J934">
            <v>500</v>
          </cell>
        </row>
        <row r="935">
          <cell r="B935" t="str">
            <v xml:space="preserve"> Tye McGinn </v>
          </cell>
          <cell r="C935" t="str">
            <v xml:space="preserve">PHI </v>
          </cell>
          <cell r="D935">
            <v>1314</v>
          </cell>
          <cell r="E935" t="str">
            <v>AgentL</v>
          </cell>
          <cell r="F935">
            <v>700</v>
          </cell>
          <cell r="G935" t="str">
            <v/>
          </cell>
          <cell r="H935" t="str">
            <v/>
          </cell>
          <cell r="J935">
            <v>700</v>
          </cell>
        </row>
        <row r="936">
          <cell r="B936" t="str">
            <v xml:space="preserve"> Tyler Bozak </v>
          </cell>
          <cell r="C936" t="str">
            <v xml:space="preserve">TOR </v>
          </cell>
          <cell r="D936">
            <v>1245</v>
          </cell>
          <cell r="E936" t="str">
            <v>Nicola</v>
          </cell>
          <cell r="F936">
            <v>550</v>
          </cell>
          <cell r="G936" t="str">
            <v/>
          </cell>
          <cell r="H936" t="str">
            <v/>
          </cell>
          <cell r="J936">
            <v>550</v>
          </cell>
        </row>
        <row r="937">
          <cell r="B937" t="str">
            <v xml:space="preserve"> Tyler Ennis </v>
          </cell>
          <cell r="C937" t="str">
            <v xml:space="preserve">BUF </v>
          </cell>
          <cell r="D937">
            <v>1165</v>
          </cell>
          <cell r="E937" t="str">
            <v>AgentL</v>
          </cell>
          <cell r="F937">
            <v>700</v>
          </cell>
          <cell r="G937">
            <v>200</v>
          </cell>
          <cell r="H937" t="str">
            <v/>
          </cell>
          <cell r="J937">
            <v>200</v>
          </cell>
        </row>
        <row r="938">
          <cell r="B938" t="str">
            <v xml:space="preserve"> Tyler Johnson </v>
          </cell>
          <cell r="C938" t="str">
            <v xml:space="preserve">TAM </v>
          </cell>
          <cell r="D938">
            <v>1134</v>
          </cell>
          <cell r="E938" t="str">
            <v>AgentL</v>
          </cell>
          <cell r="F938">
            <v>700</v>
          </cell>
          <cell r="G938">
            <v>300</v>
          </cell>
          <cell r="H938" t="str">
            <v/>
          </cell>
          <cell r="J938">
            <v>300</v>
          </cell>
        </row>
        <row r="939">
          <cell r="B939" t="str">
            <v xml:space="preserve"> Tyler Kennedy </v>
          </cell>
          <cell r="C939" t="str">
            <v xml:space="preserve">SAN </v>
          </cell>
          <cell r="D939">
            <v>1152</v>
          </cell>
          <cell r="E939" t="str">
            <v>AgentL</v>
          </cell>
          <cell r="F939">
            <v>700</v>
          </cell>
          <cell r="G939" t="str">
            <v/>
          </cell>
          <cell r="H939" t="str">
            <v/>
          </cell>
          <cell r="J939">
            <v>700</v>
          </cell>
        </row>
        <row r="940">
          <cell r="B940" t="str">
            <v xml:space="preserve"> Tyler Myers </v>
          </cell>
          <cell r="C940" t="str">
            <v xml:space="preserve">BUF </v>
          </cell>
          <cell r="D940">
            <v>1604</v>
          </cell>
          <cell r="E940" t="str">
            <v>AgentL</v>
          </cell>
          <cell r="F940">
            <v>700</v>
          </cell>
          <cell r="G940">
            <v>650</v>
          </cell>
          <cell r="H940" t="str">
            <v/>
          </cell>
          <cell r="J940">
            <v>650</v>
          </cell>
        </row>
        <row r="941">
          <cell r="B941" t="str">
            <v xml:space="preserve"> Tyler Pitlick </v>
          </cell>
          <cell r="C941" t="str">
            <v xml:space="preserve">EDM </v>
          </cell>
          <cell r="D941">
            <v>1415</v>
          </cell>
          <cell r="E941" t="str">
            <v>AgentL</v>
          </cell>
          <cell r="F941">
            <v>700</v>
          </cell>
          <cell r="G941" t="str">
            <v/>
          </cell>
          <cell r="H941" t="str">
            <v/>
          </cell>
          <cell r="J941">
            <v>700</v>
          </cell>
        </row>
        <row r="942">
          <cell r="B942" t="str">
            <v xml:space="preserve"> Tyler Seguin </v>
          </cell>
          <cell r="C942" t="str">
            <v xml:space="preserve">DAL </v>
          </cell>
          <cell r="D942">
            <v>1016</v>
          </cell>
          <cell r="E942" t="str">
            <v>Michae</v>
          </cell>
          <cell r="F942">
            <v>650</v>
          </cell>
          <cell r="G942" t="str">
            <v/>
          </cell>
          <cell r="H942" t="str">
            <v/>
          </cell>
          <cell r="J942">
            <v>650</v>
          </cell>
        </row>
        <row r="943">
          <cell r="B943" t="str">
            <v xml:space="preserve"> Tyler Toffoli </v>
          </cell>
          <cell r="C943" t="str">
            <v xml:space="preserve">LOS </v>
          </cell>
          <cell r="D943">
            <v>1190</v>
          </cell>
          <cell r="E943" t="str">
            <v>Frank2</v>
          </cell>
          <cell r="F943">
            <v>150</v>
          </cell>
          <cell r="G943" t="str">
            <v/>
          </cell>
          <cell r="H943" t="str">
            <v/>
          </cell>
          <cell r="J943">
            <v>150</v>
          </cell>
        </row>
        <row r="944">
          <cell r="B944" t="str">
            <v xml:space="preserve"> Tyson Barrie </v>
          </cell>
          <cell r="C944" t="str">
            <v xml:space="preserve">COL </v>
          </cell>
          <cell r="D944">
            <v>1654</v>
          </cell>
          <cell r="E944" t="str">
            <v>AgentL</v>
          </cell>
          <cell r="F944">
            <v>700</v>
          </cell>
          <cell r="G944">
            <v>400</v>
          </cell>
          <cell r="H944" t="str">
            <v/>
          </cell>
          <cell r="J944">
            <v>400</v>
          </cell>
        </row>
        <row r="945">
          <cell r="B945" t="str">
            <v xml:space="preserve"> Tyson Strachan </v>
          </cell>
          <cell r="C945" t="str">
            <v xml:space="preserve">WAS </v>
          </cell>
          <cell r="D945">
            <v>1761</v>
          </cell>
          <cell r="E945" t="str">
            <v>AgentL</v>
          </cell>
          <cell r="F945">
            <v>700</v>
          </cell>
          <cell r="G945" t="str">
            <v/>
          </cell>
          <cell r="H945" t="str">
            <v/>
          </cell>
          <cell r="J945">
            <v>700</v>
          </cell>
        </row>
        <row r="946">
          <cell r="B946" t="str">
            <v xml:space="preserve"> Valeri Nichushkin </v>
          </cell>
          <cell r="C946" t="str">
            <v xml:space="preserve">DAL </v>
          </cell>
          <cell r="D946">
            <v>1202</v>
          </cell>
          <cell r="E946" t="str">
            <v>Nadeau</v>
          </cell>
          <cell r="F946">
            <v>400</v>
          </cell>
          <cell r="G946" t="str">
            <v/>
          </cell>
          <cell r="H946" t="str">
            <v/>
          </cell>
          <cell r="J946">
            <v>400</v>
          </cell>
        </row>
        <row r="947">
          <cell r="B947" t="str">
            <v xml:space="preserve"> Valtteri Filppula </v>
          </cell>
          <cell r="C947" t="str">
            <v xml:space="preserve">TAM </v>
          </cell>
          <cell r="D947">
            <v>1075</v>
          </cell>
          <cell r="E947" t="str">
            <v>SimonT</v>
          </cell>
          <cell r="F947" t="e">
            <v>#N/A</v>
          </cell>
          <cell r="G947" t="str">
            <v/>
          </cell>
          <cell r="H947" t="str">
            <v/>
          </cell>
          <cell r="J947" t="e">
            <v>#N/A</v>
          </cell>
        </row>
        <row r="948">
          <cell r="B948" t="str">
            <v xml:space="preserve"> Vernon Fiddler </v>
          </cell>
          <cell r="C948" t="str">
            <v xml:space="preserve">DAL </v>
          </cell>
          <cell r="D948">
            <v>1264</v>
          </cell>
          <cell r="E948" t="str">
            <v>AgentL</v>
          </cell>
          <cell r="F948">
            <v>700</v>
          </cell>
          <cell r="G948" t="str">
            <v/>
          </cell>
          <cell r="H948" t="str">
            <v/>
          </cell>
          <cell r="J948">
            <v>700</v>
          </cell>
        </row>
        <row r="949">
          <cell r="B949" t="str">
            <v xml:space="preserve"> Victor Bartley </v>
          </cell>
          <cell r="C949" t="str">
            <v xml:space="preserve">NAS </v>
          </cell>
          <cell r="D949">
            <v>1759</v>
          </cell>
          <cell r="E949" t="str">
            <v>AgentL</v>
          </cell>
          <cell r="F949">
            <v>700</v>
          </cell>
          <cell r="G949" t="str">
            <v/>
          </cell>
          <cell r="H949" t="str">
            <v/>
          </cell>
          <cell r="J949">
            <v>700</v>
          </cell>
        </row>
        <row r="950">
          <cell r="B950" t="str">
            <v xml:space="preserve"> Victor Hedman </v>
          </cell>
          <cell r="C950" t="str">
            <v xml:space="preserve">TAM </v>
          </cell>
          <cell r="D950">
            <v>1540</v>
          </cell>
          <cell r="E950" t="str">
            <v>EvansH</v>
          </cell>
          <cell r="F950">
            <v>100</v>
          </cell>
          <cell r="G950" t="str">
            <v/>
          </cell>
          <cell r="H950" t="str">
            <v/>
          </cell>
          <cell r="J950">
            <v>100</v>
          </cell>
        </row>
        <row r="951">
          <cell r="B951" t="str">
            <v xml:space="preserve"> Victor Rask </v>
          </cell>
          <cell r="D951">
            <v>1880</v>
          </cell>
          <cell r="E951" t="str">
            <v>AgentL</v>
          </cell>
          <cell r="F951">
            <v>700</v>
          </cell>
          <cell r="G951" t="str">
            <v/>
          </cell>
          <cell r="H951" t="str">
            <v/>
          </cell>
          <cell r="J951">
            <v>700</v>
          </cell>
        </row>
        <row r="952">
          <cell r="B952" t="str">
            <v xml:space="preserve"> Viktor Fasth </v>
          </cell>
          <cell r="C952" t="str">
            <v xml:space="preserve">ANA </v>
          </cell>
          <cell r="D952">
            <v>1832</v>
          </cell>
          <cell r="E952" t="str">
            <v>AgentL</v>
          </cell>
          <cell r="F952">
            <v>700</v>
          </cell>
          <cell r="G952" t="str">
            <v/>
          </cell>
          <cell r="H952" t="str">
            <v/>
          </cell>
          <cell r="J952">
            <v>700</v>
          </cell>
        </row>
        <row r="953">
          <cell r="B953" t="str">
            <v xml:space="preserve"> Viktor Stalberg </v>
          </cell>
          <cell r="C953" t="str">
            <v xml:space="preserve">NAS </v>
          </cell>
          <cell r="D953">
            <v>1311</v>
          </cell>
          <cell r="E953" t="str">
            <v>AgentL</v>
          </cell>
          <cell r="F953">
            <v>700</v>
          </cell>
          <cell r="G953" t="str">
            <v/>
          </cell>
          <cell r="H953" t="str">
            <v/>
          </cell>
          <cell r="J953">
            <v>700</v>
          </cell>
        </row>
        <row r="954">
          <cell r="B954" t="str">
            <v xml:space="preserve"> Ville Leino </v>
          </cell>
          <cell r="C954" t="str">
            <v xml:space="preserve">BUF </v>
          </cell>
          <cell r="D954">
            <v>1341</v>
          </cell>
          <cell r="E954" t="str">
            <v>AgentL</v>
          </cell>
          <cell r="F954">
            <v>700</v>
          </cell>
          <cell r="G954" t="str">
            <v/>
          </cell>
          <cell r="H954" t="str">
            <v/>
          </cell>
          <cell r="J954">
            <v>700</v>
          </cell>
        </row>
        <row r="955">
          <cell r="B955" t="str">
            <v xml:space="preserve"> Vincent Lecavalier </v>
          </cell>
          <cell r="C955" t="str">
            <v xml:space="preserve">PHI </v>
          </cell>
          <cell r="D955">
            <v>1108</v>
          </cell>
          <cell r="E955" t="str">
            <v>AgentL</v>
          </cell>
          <cell r="F955">
            <v>700</v>
          </cell>
          <cell r="G955" t="str">
            <v/>
          </cell>
          <cell r="H955" t="str">
            <v/>
          </cell>
          <cell r="J955">
            <v>700</v>
          </cell>
        </row>
        <row r="956">
          <cell r="B956" t="str">
            <v xml:space="preserve"> Vincent Trocheck </v>
          </cell>
          <cell r="D956">
            <v>1879</v>
          </cell>
          <cell r="E956" t="str">
            <v>AgentL</v>
          </cell>
          <cell r="F956">
            <v>700</v>
          </cell>
          <cell r="G956" t="str">
            <v/>
          </cell>
          <cell r="H956" t="str">
            <v/>
          </cell>
          <cell r="J956">
            <v>700</v>
          </cell>
        </row>
        <row r="957">
          <cell r="B957" t="str">
            <v xml:space="preserve"> Vladimir Sobotka </v>
          </cell>
          <cell r="C957" t="str">
            <v xml:space="preserve">STL </v>
          </cell>
          <cell r="D957">
            <v>1155</v>
          </cell>
          <cell r="E957" t="str">
            <v>AgentL</v>
          </cell>
          <cell r="F957">
            <v>700</v>
          </cell>
          <cell r="G957" t="str">
            <v/>
          </cell>
          <cell r="H957" t="str">
            <v/>
          </cell>
          <cell r="J957">
            <v>700</v>
          </cell>
        </row>
        <row r="958">
          <cell r="B958" t="str">
            <v xml:space="preserve"> Vladimir Tarasenko </v>
          </cell>
          <cell r="C958" t="str">
            <v xml:space="preserve">STL </v>
          </cell>
          <cell r="D958">
            <v>1118</v>
          </cell>
          <cell r="E958" t="str">
            <v>JoelCa</v>
          </cell>
          <cell r="F958">
            <v>300</v>
          </cell>
          <cell r="G958" t="str">
            <v/>
          </cell>
          <cell r="H958" t="str">
            <v/>
          </cell>
          <cell r="J958">
            <v>300</v>
          </cell>
        </row>
        <row r="959">
          <cell r="B959" t="str">
            <v xml:space="preserve"> Vladislav Namestnikov </v>
          </cell>
          <cell r="D959">
            <v>1871</v>
          </cell>
          <cell r="E959" t="str">
            <v>AgentL</v>
          </cell>
          <cell r="F959">
            <v>700</v>
          </cell>
          <cell r="G959" t="str">
            <v/>
          </cell>
          <cell r="H959" t="str">
            <v/>
          </cell>
          <cell r="J959">
            <v>700</v>
          </cell>
        </row>
        <row r="960">
          <cell r="B960" t="str">
            <v xml:space="preserve"> Wayne Simmonds </v>
          </cell>
          <cell r="C960" t="str">
            <v xml:space="preserve">PHI </v>
          </cell>
          <cell r="D960">
            <v>1131</v>
          </cell>
          <cell r="E960" t="str">
            <v>Julien</v>
          </cell>
          <cell r="F960">
            <v>450</v>
          </cell>
          <cell r="G960" t="str">
            <v/>
          </cell>
          <cell r="H960">
            <v>450</v>
          </cell>
          <cell r="J960">
            <v>450</v>
          </cell>
        </row>
        <row r="961">
          <cell r="B961" t="str">
            <v xml:space="preserve"> Will Acton </v>
          </cell>
          <cell r="C961" t="str">
            <v xml:space="preserve">EDM </v>
          </cell>
          <cell r="D961">
            <v>1332</v>
          </cell>
          <cell r="E961" t="str">
            <v>AgentL</v>
          </cell>
          <cell r="F961">
            <v>700</v>
          </cell>
          <cell r="G961" t="str">
            <v/>
          </cell>
          <cell r="H961" t="str">
            <v/>
          </cell>
          <cell r="J961">
            <v>700</v>
          </cell>
        </row>
        <row r="962">
          <cell r="B962" t="str">
            <v xml:space="preserve"> William Karlsson </v>
          </cell>
          <cell r="D962">
            <v>1886</v>
          </cell>
          <cell r="E962" t="str">
            <v>AgentL</v>
          </cell>
          <cell r="F962">
            <v>700</v>
          </cell>
          <cell r="G962" t="str">
            <v/>
          </cell>
          <cell r="H962" t="str">
            <v/>
          </cell>
          <cell r="J962">
            <v>700</v>
          </cell>
        </row>
        <row r="963">
          <cell r="B963" t="str">
            <v xml:space="preserve"> Willie Mitchell </v>
          </cell>
          <cell r="C963" t="str">
            <v xml:space="preserve">LOS </v>
          </cell>
          <cell r="D963">
            <v>1681</v>
          </cell>
          <cell r="E963" t="str">
            <v>AgentL</v>
          </cell>
          <cell r="F963">
            <v>700</v>
          </cell>
          <cell r="G963" t="str">
            <v/>
          </cell>
          <cell r="H963" t="str">
            <v/>
          </cell>
          <cell r="J963">
            <v>700</v>
          </cell>
        </row>
        <row r="964">
          <cell r="B964" t="str">
            <v xml:space="preserve"> Xavier Ouellet </v>
          </cell>
          <cell r="C964" t="str">
            <v xml:space="preserve">DET </v>
          </cell>
          <cell r="D964">
            <v>1778</v>
          </cell>
          <cell r="E964" t="str">
            <v>AgentL</v>
          </cell>
          <cell r="F964">
            <v>700</v>
          </cell>
          <cell r="G964" t="str">
            <v/>
          </cell>
          <cell r="H964" t="str">
            <v/>
          </cell>
          <cell r="J964">
            <v>700</v>
          </cell>
        </row>
        <row r="965">
          <cell r="B965" t="str">
            <v xml:space="preserve"> Yannick Weber </v>
          </cell>
          <cell r="C965" t="str">
            <v xml:space="preserve">VAN </v>
          </cell>
          <cell r="D965">
            <v>1762</v>
          </cell>
          <cell r="E965" t="str">
            <v>AgentL</v>
          </cell>
          <cell r="F965">
            <v>700</v>
          </cell>
          <cell r="G965" t="str">
            <v/>
          </cell>
          <cell r="H965" t="str">
            <v/>
          </cell>
          <cell r="J965">
            <v>700</v>
          </cell>
        </row>
        <row r="966">
          <cell r="B966" t="str">
            <v xml:space="preserve"> Zac Dalpe </v>
          </cell>
          <cell r="C966" t="str">
            <v xml:space="preserve">VAN </v>
          </cell>
          <cell r="D966">
            <v>1474</v>
          </cell>
          <cell r="E966" t="str">
            <v>AgentL</v>
          </cell>
          <cell r="F966">
            <v>700</v>
          </cell>
          <cell r="G966" t="str">
            <v/>
          </cell>
          <cell r="H966" t="str">
            <v/>
          </cell>
          <cell r="J966">
            <v>700</v>
          </cell>
        </row>
        <row r="967">
          <cell r="B967" t="str">
            <v xml:space="preserve"> Zac Rinaldo </v>
          </cell>
          <cell r="C967" t="str">
            <v xml:space="preserve">PHI </v>
          </cell>
          <cell r="D967">
            <v>1413</v>
          </cell>
          <cell r="E967" t="str">
            <v>AgentL</v>
          </cell>
          <cell r="F967">
            <v>700</v>
          </cell>
          <cell r="G967" t="str">
            <v/>
          </cell>
          <cell r="H967" t="str">
            <v/>
          </cell>
          <cell r="J967">
            <v>700</v>
          </cell>
        </row>
        <row r="968">
          <cell r="B968" t="str">
            <v xml:space="preserve"> Zach Bogosian </v>
          </cell>
          <cell r="C968" t="str">
            <v xml:space="preserve">WPG </v>
          </cell>
          <cell r="D968">
            <v>1635</v>
          </cell>
          <cell r="E968" t="str">
            <v>AgentL</v>
          </cell>
          <cell r="F968">
            <v>700</v>
          </cell>
          <cell r="G968" t="str">
            <v/>
          </cell>
          <cell r="H968" t="str">
            <v/>
          </cell>
          <cell r="J968">
            <v>700</v>
          </cell>
        </row>
        <row r="969">
          <cell r="B969" t="str">
            <v xml:space="preserve"> Zach Boychuk </v>
          </cell>
          <cell r="D969">
            <v>1490</v>
          </cell>
          <cell r="E969" t="str">
            <v>AgentL</v>
          </cell>
          <cell r="F969">
            <v>700</v>
          </cell>
          <cell r="G969" t="str">
            <v/>
          </cell>
          <cell r="H969" t="str">
            <v/>
          </cell>
          <cell r="J969">
            <v>700</v>
          </cell>
        </row>
        <row r="970">
          <cell r="B970" t="str">
            <v xml:space="preserve"> Zach Parise </v>
          </cell>
          <cell r="C970" t="str">
            <v xml:space="preserve">MIN </v>
          </cell>
          <cell r="D970">
            <v>1021</v>
          </cell>
          <cell r="E970" t="str">
            <v>Michae</v>
          </cell>
          <cell r="F970">
            <v>650</v>
          </cell>
          <cell r="G970" t="str">
            <v/>
          </cell>
          <cell r="H970" t="str">
            <v/>
          </cell>
          <cell r="J970">
            <v>650</v>
          </cell>
        </row>
        <row r="971">
          <cell r="B971" t="str">
            <v xml:space="preserve"> Zach Redmond </v>
          </cell>
          <cell r="C971" t="str">
            <v xml:space="preserve">WPG </v>
          </cell>
          <cell r="D971">
            <v>1760</v>
          </cell>
          <cell r="E971" t="str">
            <v>AgentL</v>
          </cell>
          <cell r="F971">
            <v>700</v>
          </cell>
          <cell r="G971" t="str">
            <v/>
          </cell>
          <cell r="H971" t="str">
            <v/>
          </cell>
          <cell r="J971">
            <v>700</v>
          </cell>
        </row>
        <row r="972">
          <cell r="B972" t="str">
            <v xml:space="preserve"> Zach Sill </v>
          </cell>
          <cell r="C972" t="str">
            <v xml:space="preserve">PIT </v>
          </cell>
          <cell r="D972">
            <v>1483</v>
          </cell>
          <cell r="E972" t="str">
            <v>AgentL</v>
          </cell>
          <cell r="F972">
            <v>700</v>
          </cell>
          <cell r="G972" t="str">
            <v/>
          </cell>
          <cell r="H972" t="str">
            <v/>
          </cell>
          <cell r="J972">
            <v>700</v>
          </cell>
        </row>
        <row r="973">
          <cell r="B973" t="str">
            <v xml:space="preserve"> Zach Trotman </v>
          </cell>
          <cell r="D973">
            <v>1896</v>
          </cell>
          <cell r="E973" t="str">
            <v>AgentL</v>
          </cell>
          <cell r="F973">
            <v>700</v>
          </cell>
          <cell r="G973" t="str">
            <v/>
          </cell>
          <cell r="H973" t="str">
            <v/>
          </cell>
          <cell r="J973">
            <v>700</v>
          </cell>
        </row>
        <row r="974">
          <cell r="B974" t="str">
            <v xml:space="preserve"> Zack Kassian </v>
          </cell>
          <cell r="C974" t="str">
            <v xml:space="preserve">VAN </v>
          </cell>
          <cell r="D974">
            <v>1237</v>
          </cell>
          <cell r="E974" t="str">
            <v>AgentL</v>
          </cell>
          <cell r="F974">
            <v>700</v>
          </cell>
          <cell r="G974" t="str">
            <v/>
          </cell>
          <cell r="H974" t="str">
            <v/>
          </cell>
          <cell r="J974">
            <v>700</v>
          </cell>
        </row>
        <row r="975">
          <cell r="B975" t="str">
            <v xml:space="preserve"> Zack Smith </v>
          </cell>
          <cell r="C975" t="str">
            <v xml:space="preserve">OTT </v>
          </cell>
          <cell r="D975">
            <v>1266</v>
          </cell>
          <cell r="E975" t="str">
            <v>AgentL</v>
          </cell>
          <cell r="F975">
            <v>700</v>
          </cell>
          <cell r="G975" t="str">
            <v/>
          </cell>
          <cell r="H975" t="str">
            <v/>
          </cell>
          <cell r="J975">
            <v>700</v>
          </cell>
        </row>
        <row r="976">
          <cell r="B976" t="str">
            <v xml:space="preserve"> Zbynek Michalek </v>
          </cell>
          <cell r="C976" t="str">
            <v xml:space="preserve">PHO </v>
          </cell>
          <cell r="D976">
            <v>1641</v>
          </cell>
          <cell r="E976" t="str">
            <v>AgentL</v>
          </cell>
          <cell r="F976">
            <v>700</v>
          </cell>
          <cell r="G976" t="str">
            <v/>
          </cell>
          <cell r="H976" t="str">
            <v/>
          </cell>
          <cell r="J976">
            <v>700</v>
          </cell>
        </row>
        <row r="977">
          <cell r="B977" t="str">
            <v xml:space="preserve"> Zdeno Chara </v>
          </cell>
          <cell r="C977" t="str">
            <v xml:space="preserve">BOS </v>
          </cell>
          <cell r="D977">
            <v>1569</v>
          </cell>
          <cell r="E977" t="str">
            <v>Martin</v>
          </cell>
          <cell r="F977">
            <v>250</v>
          </cell>
          <cell r="G977" t="str">
            <v/>
          </cell>
          <cell r="H977" t="str">
            <v/>
          </cell>
          <cell r="J977">
            <v>250</v>
          </cell>
        </row>
        <row r="978">
          <cell r="B978" t="str">
            <v xml:space="preserve"> Zemgus Girgensons </v>
          </cell>
          <cell r="C978" t="str">
            <v xml:space="preserve">BUF </v>
          </cell>
          <cell r="D978">
            <v>1247</v>
          </cell>
          <cell r="E978" t="str">
            <v>AgentL</v>
          </cell>
          <cell r="F978">
            <v>700</v>
          </cell>
          <cell r="G978" t="str">
            <v/>
          </cell>
          <cell r="H978" t="str">
            <v/>
          </cell>
          <cell r="J978">
            <v>700</v>
          </cell>
        </row>
        <row r="979">
          <cell r="B979" t="str">
            <v xml:space="preserve"> Zenon Konopka </v>
          </cell>
          <cell r="C979" t="str">
            <v xml:space="preserve">MIN </v>
          </cell>
          <cell r="D979">
            <v>1398</v>
          </cell>
          <cell r="E979" t="str">
            <v>AgentL</v>
          </cell>
          <cell r="F979">
            <v>700</v>
          </cell>
          <cell r="G979" t="str">
            <v/>
          </cell>
          <cell r="H979" t="str">
            <v/>
          </cell>
          <cell r="J979">
            <v>700</v>
          </cell>
        </row>
        <row r="980">
          <cell r="B980" t="str">
            <v>Alexander Semin</v>
          </cell>
          <cell r="C980" t="str">
            <v xml:space="preserve">CAR </v>
          </cell>
          <cell r="D980">
            <v>1188</v>
          </cell>
          <cell r="E980" t="str">
            <v>SimonT</v>
          </cell>
          <cell r="F980" t="e">
            <v>#N/A</v>
          </cell>
          <cell r="G980" t="str">
            <v/>
          </cell>
          <cell r="H980" t="str">
            <v/>
          </cell>
          <cell r="J980" t="e">
            <v>#N/A</v>
          </cell>
        </row>
        <row r="981">
          <cell r="B981" t="str">
            <v>Curtis Glencross</v>
          </cell>
          <cell r="C981" t="str">
            <v xml:space="preserve">CGY </v>
          </cell>
          <cell r="D981">
            <v>1189</v>
          </cell>
          <cell r="E981" t="str">
            <v>AgentL</v>
          </cell>
          <cell r="F981">
            <v>700</v>
          </cell>
          <cell r="G981" t="str">
            <v/>
          </cell>
          <cell r="H981" t="str">
            <v/>
          </cell>
          <cell r="J981">
            <v>700</v>
          </cell>
        </row>
        <row r="982">
          <cell r="B982" t="str">
            <v>Emerson Etem</v>
          </cell>
          <cell r="C982" t="str">
            <v xml:space="preserve">ANA </v>
          </cell>
          <cell r="D982">
            <v>1186</v>
          </cell>
          <cell r="E982" t="str">
            <v>AgentL</v>
          </cell>
          <cell r="F982">
            <v>700</v>
          </cell>
          <cell r="G982" t="str">
            <v/>
          </cell>
          <cell r="H982" t="str">
            <v/>
          </cell>
          <cell r="J982">
            <v>700</v>
          </cell>
        </row>
        <row r="983">
          <cell r="B983" t="str">
            <v>Matt Stajan</v>
          </cell>
          <cell r="C983" t="str">
            <v xml:space="preserve">CGY </v>
          </cell>
          <cell r="D983">
            <v>1187</v>
          </cell>
          <cell r="E983" t="str">
            <v>AgentL</v>
          </cell>
          <cell r="F983">
            <v>700</v>
          </cell>
          <cell r="G983" t="str">
            <v/>
          </cell>
          <cell r="H983" t="str">
            <v/>
          </cell>
          <cell r="J983">
            <v>700</v>
          </cell>
        </row>
        <row r="984">
          <cell r="B984" t="str">
            <v xml:space="preserve">Pierre-Marc Bouchard </v>
          </cell>
          <cell r="C984" t="str">
            <v xml:space="preserve">NYI </v>
          </cell>
          <cell r="D984">
            <v>1185</v>
          </cell>
          <cell r="E984" t="str">
            <v>AgentL</v>
          </cell>
          <cell r="F984">
            <v>700</v>
          </cell>
          <cell r="G984" t="str">
            <v/>
          </cell>
          <cell r="H984" t="str">
            <v/>
          </cell>
          <cell r="J984">
            <v>700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91"/>
  <sheetViews>
    <sheetView workbookViewId="0">
      <pane ySplit="3" topLeftCell="A631" activePane="bottomLeft" state="frozen"/>
      <selection activeCell="I35" sqref="I35"/>
      <selection pane="bottomLeft" activeCell="D665" sqref="D665"/>
    </sheetView>
  </sheetViews>
  <sheetFormatPr baseColWidth="10" defaultColWidth="11.42578125" defaultRowHeight="15" x14ac:dyDescent="0.25"/>
  <cols>
    <col min="1" max="1" width="5.7109375" style="55" bestFit="1" customWidth="1"/>
    <col min="2" max="2" width="21.28515625" bestFit="1" customWidth="1"/>
    <col min="3" max="3" width="8.140625" bestFit="1" customWidth="1"/>
    <col min="4" max="4" width="6.140625" style="30" bestFit="1" customWidth="1"/>
    <col min="5" max="5" width="3.7109375" style="30" hidden="1" customWidth="1"/>
    <col min="6" max="6" width="5" style="30" customWidth="1"/>
    <col min="7" max="7" width="3.7109375" style="30" hidden="1" customWidth="1"/>
    <col min="8" max="8" width="5" style="30" bestFit="1" customWidth="1"/>
    <col min="9" max="9" width="3.7109375" style="30" hidden="1" customWidth="1"/>
    <col min="10" max="10" width="6.42578125" style="56" customWidth="1"/>
    <col min="11" max="11" width="3.7109375" hidden="1" customWidth="1"/>
    <col min="12" max="12" width="6.28515625" style="30" customWidth="1"/>
    <col min="13" max="13" width="3.7109375" hidden="1" customWidth="1"/>
    <col min="14" max="14" width="7.140625" hidden="1" customWidth="1"/>
    <col min="15" max="15" width="3.7109375" hidden="1" customWidth="1"/>
    <col min="16" max="16" width="7.140625" hidden="1" customWidth="1"/>
    <col min="17" max="17" width="3.7109375" hidden="1" customWidth="1"/>
    <col min="18" max="18" width="6.85546875" hidden="1" customWidth="1"/>
    <col min="19" max="19" width="3.7109375" hidden="1" customWidth="1"/>
    <col min="20" max="20" width="6.5703125" hidden="1" customWidth="1"/>
    <col min="21" max="21" width="3.7109375" hidden="1" customWidth="1"/>
    <col min="22" max="22" width="5.5703125" hidden="1" customWidth="1"/>
    <col min="23" max="23" width="3.7109375" hidden="1" customWidth="1"/>
    <col min="24" max="24" width="7.7109375" hidden="1" customWidth="1"/>
    <col min="25" max="25" width="3.7109375" hidden="1" customWidth="1"/>
    <col min="26" max="26" width="7.28515625" hidden="1" customWidth="1"/>
    <col min="27" max="27" width="3.7109375" hidden="1" customWidth="1"/>
    <col min="28" max="28" width="7.28515625" hidden="1" customWidth="1"/>
    <col min="29" max="29" width="3.7109375" hidden="1" customWidth="1"/>
    <col min="30" max="30" width="7.28515625" hidden="1" customWidth="1"/>
    <col min="31" max="31" width="3.7109375" hidden="1" customWidth="1"/>
    <col min="32" max="32" width="7.28515625" hidden="1" customWidth="1"/>
    <col min="33" max="33" width="3.7109375" hidden="1" customWidth="1"/>
    <col min="34" max="34" width="6.85546875" hidden="1" customWidth="1"/>
    <col min="35" max="35" width="3.7109375" hidden="1" customWidth="1"/>
    <col min="36" max="36" width="7.42578125" hidden="1" customWidth="1"/>
    <col min="37" max="37" width="3.7109375" hidden="1" customWidth="1"/>
    <col min="38" max="38" width="6.42578125" hidden="1" customWidth="1"/>
    <col min="39" max="40" width="3.7109375" hidden="1" customWidth="1"/>
    <col min="41" max="41" width="3.7109375" customWidth="1"/>
    <col min="42" max="42" width="8.28515625" style="57" bestFit="1" customWidth="1"/>
    <col min="44" max="44" width="27.42578125" bestFit="1" customWidth="1"/>
    <col min="45" max="45" width="14.5703125" customWidth="1"/>
  </cols>
  <sheetData>
    <row r="1" spans="1:51" x14ac:dyDescent="0.25">
      <c r="AR1" s="30"/>
      <c r="AS1" s="12" t="s">
        <v>958</v>
      </c>
    </row>
    <row r="2" spans="1:51" x14ac:dyDescent="0.25">
      <c r="B2" t="s">
        <v>954</v>
      </c>
      <c r="AR2" s="30" t="s">
        <v>956</v>
      </c>
      <c r="AS2" s="12" t="s">
        <v>957</v>
      </c>
    </row>
    <row r="3" spans="1:51" x14ac:dyDescent="0.25">
      <c r="A3" s="58" t="s">
        <v>826</v>
      </c>
      <c r="B3" t="s">
        <v>827</v>
      </c>
      <c r="C3" t="s">
        <v>828</v>
      </c>
      <c r="D3" s="30" t="s">
        <v>829</v>
      </c>
      <c r="F3" s="30" t="s">
        <v>830</v>
      </c>
      <c r="H3" s="30" t="s">
        <v>831</v>
      </c>
      <c r="J3" s="56" t="s">
        <v>832</v>
      </c>
      <c r="L3" s="30" t="s">
        <v>833</v>
      </c>
      <c r="N3" t="s">
        <v>834</v>
      </c>
      <c r="P3" t="s">
        <v>835</v>
      </c>
      <c r="R3" t="s">
        <v>836</v>
      </c>
      <c r="T3" t="s">
        <v>837</v>
      </c>
      <c r="V3" t="s">
        <v>838</v>
      </c>
      <c r="X3" t="s">
        <v>839</v>
      </c>
      <c r="Z3" t="s">
        <v>840</v>
      </c>
      <c r="AB3" t="s">
        <v>841</v>
      </c>
      <c r="AD3" t="s">
        <v>842</v>
      </c>
      <c r="AF3" t="s">
        <v>843</v>
      </c>
      <c r="AH3" t="s">
        <v>844</v>
      </c>
      <c r="AJ3" t="s">
        <v>845</v>
      </c>
      <c r="AL3" t="s">
        <v>846</v>
      </c>
      <c r="AP3" s="57" t="s">
        <v>9</v>
      </c>
      <c r="AR3" s="30" t="s">
        <v>955</v>
      </c>
    </row>
    <row r="4" spans="1:51" x14ac:dyDescent="0.25">
      <c r="A4" s="55">
        <v>1</v>
      </c>
      <c r="B4" t="s">
        <v>23</v>
      </c>
      <c r="C4" t="s">
        <v>847</v>
      </c>
      <c r="D4" s="59">
        <v>7</v>
      </c>
      <c r="E4" s="59"/>
      <c r="F4" s="59">
        <v>4</v>
      </c>
      <c r="G4" s="59"/>
      <c r="H4" s="59">
        <v>7</v>
      </c>
      <c r="I4" s="59"/>
      <c r="J4" s="59">
        <v>11</v>
      </c>
      <c r="K4" s="59"/>
      <c r="L4" s="59">
        <v>7</v>
      </c>
      <c r="M4" s="59"/>
      <c r="N4" s="59">
        <v>6</v>
      </c>
      <c r="O4" s="59"/>
      <c r="P4" s="59">
        <v>1</v>
      </c>
      <c r="Q4" s="59"/>
      <c r="R4" s="59">
        <v>2</v>
      </c>
      <c r="S4" s="59"/>
      <c r="T4" s="59">
        <v>42</v>
      </c>
      <c r="U4" s="59"/>
      <c r="V4" s="59">
        <v>48</v>
      </c>
      <c r="W4" s="59"/>
      <c r="X4" s="59">
        <v>0.46700000000000003</v>
      </c>
      <c r="Y4" s="59"/>
      <c r="Z4" s="59">
        <v>0</v>
      </c>
      <c r="AA4" s="59"/>
      <c r="AB4" s="59">
        <v>3</v>
      </c>
      <c r="AC4" s="59"/>
      <c r="AD4" s="59">
        <v>0</v>
      </c>
      <c r="AE4" s="59"/>
      <c r="AF4" s="59">
        <v>0</v>
      </c>
      <c r="AG4" s="59"/>
      <c r="AH4" s="59">
        <v>1</v>
      </c>
      <c r="AI4" s="59"/>
      <c r="AJ4" s="59">
        <v>17</v>
      </c>
      <c r="AK4" s="59"/>
      <c r="AL4" s="59">
        <v>0.23499999999999999</v>
      </c>
      <c r="AM4" s="59"/>
      <c r="AP4" s="57" t="e">
        <f>VLOOKUP(B4,[1]PlayersList!$B$4:$J$1000,9,FALSE)</f>
        <v>#N/A</v>
      </c>
      <c r="AR4" t="str">
        <f>SUBSTITUTE(B4," ","")</f>
        <v>Connor McDavid</v>
      </c>
    </row>
    <row r="5" spans="1:51" x14ac:dyDescent="0.25">
      <c r="A5" s="55">
        <v>2</v>
      </c>
      <c r="B5" t="s">
        <v>30</v>
      </c>
      <c r="C5" t="s">
        <v>848</v>
      </c>
      <c r="D5" s="59">
        <v>7</v>
      </c>
      <c r="E5" s="59"/>
      <c r="F5" s="59">
        <v>6</v>
      </c>
      <c r="G5" s="59"/>
      <c r="H5" s="59">
        <v>4</v>
      </c>
      <c r="I5" s="59"/>
      <c r="J5" s="59">
        <v>10</v>
      </c>
      <c r="K5" s="59"/>
      <c r="L5" s="59">
        <v>0</v>
      </c>
      <c r="M5" s="59"/>
      <c r="N5" s="59">
        <v>0</v>
      </c>
      <c r="O5" s="59"/>
      <c r="P5" s="59">
        <v>0</v>
      </c>
      <c r="Q5" s="59"/>
      <c r="R5" s="59">
        <v>5</v>
      </c>
      <c r="S5" s="59"/>
      <c r="T5" s="59">
        <v>42</v>
      </c>
      <c r="U5" s="59"/>
      <c r="V5" s="59">
        <v>38</v>
      </c>
      <c r="W5" s="59"/>
      <c r="X5" s="59">
        <v>0.52500000000000002</v>
      </c>
      <c r="Y5" s="59"/>
      <c r="Z5" s="59">
        <v>1</v>
      </c>
      <c r="AA5" s="59"/>
      <c r="AB5" s="59">
        <v>3</v>
      </c>
      <c r="AC5" s="59"/>
      <c r="AD5" s="59">
        <v>0</v>
      </c>
      <c r="AE5" s="59"/>
      <c r="AF5" s="59">
        <v>0</v>
      </c>
      <c r="AG5" s="59"/>
      <c r="AH5" s="59">
        <v>0</v>
      </c>
      <c r="AI5" s="59"/>
      <c r="AJ5" s="59">
        <v>30</v>
      </c>
      <c r="AK5" s="59"/>
      <c r="AL5" s="59">
        <v>0.2</v>
      </c>
      <c r="AM5" s="59"/>
      <c r="AP5" s="57" t="e">
        <f>VLOOKUP(B5,[1]PlayersList!$B$4:$J$1000,9,FALSE)</f>
        <v>#N/A</v>
      </c>
      <c r="AR5" t="str">
        <f>SUBSTITUTE(B5," ","")</f>
        <v>Auston Matthews</v>
      </c>
    </row>
    <row r="6" spans="1:51" x14ac:dyDescent="0.25">
      <c r="A6" s="55">
        <v>3</v>
      </c>
      <c r="B6" t="s">
        <v>37</v>
      </c>
      <c r="C6" t="s">
        <v>849</v>
      </c>
      <c r="D6" s="59">
        <v>7</v>
      </c>
      <c r="E6" s="59"/>
      <c r="F6" s="59">
        <v>5</v>
      </c>
      <c r="G6" s="59"/>
      <c r="H6" s="59">
        <v>5</v>
      </c>
      <c r="I6" s="59"/>
      <c r="J6" s="59">
        <v>10</v>
      </c>
      <c r="K6" s="59"/>
      <c r="L6" s="59">
        <v>5</v>
      </c>
      <c r="M6" s="59"/>
      <c r="N6" s="59">
        <v>0</v>
      </c>
      <c r="O6" s="59"/>
      <c r="P6" s="59">
        <v>10</v>
      </c>
      <c r="Q6" s="59"/>
      <c r="R6" s="59">
        <v>1</v>
      </c>
      <c r="S6" s="59"/>
      <c r="T6" s="59">
        <v>22</v>
      </c>
      <c r="U6" s="59"/>
      <c r="V6" s="59">
        <v>19</v>
      </c>
      <c r="W6" s="59"/>
      <c r="X6" s="59">
        <v>0.53700000000000003</v>
      </c>
      <c r="Y6" s="59"/>
      <c r="Z6" s="59">
        <v>1</v>
      </c>
      <c r="AA6" s="59"/>
      <c r="AB6" s="59">
        <v>2</v>
      </c>
      <c r="AC6" s="59"/>
      <c r="AD6" s="59">
        <v>0</v>
      </c>
      <c r="AE6" s="59"/>
      <c r="AF6" s="59">
        <v>0</v>
      </c>
      <c r="AG6" s="59"/>
      <c r="AH6" s="59">
        <v>1</v>
      </c>
      <c r="AI6" s="59"/>
      <c r="AJ6" s="59">
        <v>23</v>
      </c>
      <c r="AK6" s="59"/>
      <c r="AL6" s="59">
        <v>0.217</v>
      </c>
      <c r="AM6" s="59"/>
      <c r="AP6" s="57" t="e">
        <f>VLOOKUP(B6,[1]PlayersList!$B$4:$J$1000,9,FALSE)</f>
        <v>#N/A</v>
      </c>
      <c r="AR6" t="str">
        <f t="shared" ref="AR6:AR69" si="0">SUBSTITUTE(B6," ","")</f>
        <v>Jonathan Marchessault</v>
      </c>
      <c r="AW6" s="62"/>
      <c r="AY6" s="60"/>
    </row>
    <row r="7" spans="1:51" x14ac:dyDescent="0.25">
      <c r="A7" s="55">
        <v>4</v>
      </c>
      <c r="B7" t="s">
        <v>24</v>
      </c>
      <c r="C7" t="s">
        <v>850</v>
      </c>
      <c r="D7" s="59">
        <v>7</v>
      </c>
      <c r="E7" s="59"/>
      <c r="F7" s="59">
        <v>3</v>
      </c>
      <c r="G7" s="59"/>
      <c r="H7" s="59">
        <v>7</v>
      </c>
      <c r="I7" s="59"/>
      <c r="J7" s="59">
        <v>10</v>
      </c>
      <c r="K7" s="59"/>
      <c r="L7" s="59">
        <v>7</v>
      </c>
      <c r="M7" s="59"/>
      <c r="N7" s="59">
        <v>8</v>
      </c>
      <c r="O7" s="59"/>
      <c r="P7" s="59">
        <v>5</v>
      </c>
      <c r="Q7" s="59"/>
      <c r="R7" s="59">
        <v>3</v>
      </c>
      <c r="S7" s="59"/>
      <c r="T7" s="59">
        <v>3</v>
      </c>
      <c r="U7" s="59"/>
      <c r="V7" s="59">
        <v>1</v>
      </c>
      <c r="W7" s="59"/>
      <c r="X7" s="59">
        <v>0.75</v>
      </c>
      <c r="Y7" s="59"/>
      <c r="Z7" s="59">
        <v>0</v>
      </c>
      <c r="AA7" s="59"/>
      <c r="AB7" s="59">
        <v>1</v>
      </c>
      <c r="AC7" s="59"/>
      <c r="AD7" s="59">
        <v>0</v>
      </c>
      <c r="AE7" s="59"/>
      <c r="AF7" s="59">
        <v>0</v>
      </c>
      <c r="AG7" s="59"/>
      <c r="AH7" s="59">
        <v>1</v>
      </c>
      <c r="AI7" s="59"/>
      <c r="AJ7" s="59">
        <v>15</v>
      </c>
      <c r="AK7" s="59"/>
      <c r="AL7" s="59">
        <v>0.2</v>
      </c>
      <c r="AM7" s="59"/>
      <c r="AP7" s="57" t="e">
        <f>VLOOKUP(B7,[1]PlayersList!$B$4:$J$1000,9,FALSE)</f>
        <v>#N/A</v>
      </c>
      <c r="AR7" t="str">
        <f t="shared" si="0"/>
        <v>Brad Marchand</v>
      </c>
      <c r="AS7" s="4"/>
      <c r="AY7" s="60"/>
    </row>
    <row r="8" spans="1:51" x14ac:dyDescent="0.25">
      <c r="A8" s="55">
        <v>5</v>
      </c>
      <c r="B8" t="s">
        <v>102</v>
      </c>
      <c r="C8" t="s">
        <v>851</v>
      </c>
      <c r="D8" s="59">
        <v>8</v>
      </c>
      <c r="E8" s="59"/>
      <c r="F8" s="59">
        <v>3</v>
      </c>
      <c r="G8" s="59"/>
      <c r="H8" s="59">
        <v>6</v>
      </c>
      <c r="I8" s="59"/>
      <c r="J8" s="59">
        <v>9</v>
      </c>
      <c r="K8" s="59"/>
      <c r="L8" s="59">
        <v>4</v>
      </c>
      <c r="M8" s="59"/>
      <c r="N8" s="59">
        <v>2</v>
      </c>
      <c r="O8" s="59"/>
      <c r="P8" s="59">
        <v>10</v>
      </c>
      <c r="Q8" s="59"/>
      <c r="R8" s="59">
        <v>7</v>
      </c>
      <c r="S8" s="59"/>
      <c r="T8" s="59">
        <v>0</v>
      </c>
      <c r="U8" s="59"/>
      <c r="V8" s="59">
        <v>0</v>
      </c>
      <c r="W8" s="59"/>
      <c r="X8" s="59" t="s">
        <v>852</v>
      </c>
      <c r="Y8" s="59"/>
      <c r="Z8" s="59">
        <v>1</v>
      </c>
      <c r="AA8" s="59"/>
      <c r="AB8" s="59">
        <v>1</v>
      </c>
      <c r="AC8" s="59"/>
      <c r="AD8" s="59">
        <v>0</v>
      </c>
      <c r="AE8" s="59"/>
      <c r="AF8" s="59">
        <v>0</v>
      </c>
      <c r="AG8" s="59"/>
      <c r="AH8" s="59">
        <v>0</v>
      </c>
      <c r="AI8" s="59"/>
      <c r="AJ8" s="59">
        <v>19</v>
      </c>
      <c r="AK8" s="59"/>
      <c r="AL8" s="59">
        <v>0.158</v>
      </c>
      <c r="AM8" s="59"/>
      <c r="AP8" s="57" t="e">
        <f>VLOOKUP(B8,[1]PlayersList!$B$4:$J$1000,9,FALSE)</f>
        <v>#N/A</v>
      </c>
      <c r="AR8" t="str">
        <f t="shared" si="0"/>
        <v>Ryan Suter</v>
      </c>
      <c r="AS8" s="4"/>
      <c r="AY8" s="60"/>
    </row>
    <row r="9" spans="1:51" x14ac:dyDescent="0.25">
      <c r="A9" s="55">
        <v>6</v>
      </c>
      <c r="B9" t="s">
        <v>89</v>
      </c>
      <c r="C9" t="s">
        <v>853</v>
      </c>
      <c r="D9" s="59">
        <v>7</v>
      </c>
      <c r="E9" s="59"/>
      <c r="F9" s="59">
        <v>5</v>
      </c>
      <c r="G9" s="59"/>
      <c r="H9" s="59">
        <v>4</v>
      </c>
      <c r="I9" s="59"/>
      <c r="J9" s="59">
        <v>9</v>
      </c>
      <c r="K9" s="59"/>
      <c r="L9" s="59">
        <v>0</v>
      </c>
      <c r="M9" s="59"/>
      <c r="N9" s="59">
        <v>8</v>
      </c>
      <c r="O9" s="59"/>
      <c r="P9" s="59">
        <v>10</v>
      </c>
      <c r="Q9" s="59"/>
      <c r="R9" s="59">
        <v>0</v>
      </c>
      <c r="S9" s="59"/>
      <c r="T9" s="59">
        <v>44</v>
      </c>
      <c r="U9" s="59"/>
      <c r="V9" s="59">
        <v>45</v>
      </c>
      <c r="W9" s="59"/>
      <c r="X9" s="59">
        <v>0.49399999999999999</v>
      </c>
      <c r="Y9" s="59"/>
      <c r="Z9" s="59">
        <v>1</v>
      </c>
      <c r="AA9" s="59"/>
      <c r="AB9" s="59">
        <v>1</v>
      </c>
      <c r="AC9" s="59"/>
      <c r="AD9" s="59">
        <v>0</v>
      </c>
      <c r="AE9" s="59"/>
      <c r="AF9" s="59">
        <v>0</v>
      </c>
      <c r="AG9" s="59"/>
      <c r="AH9" s="59">
        <v>1</v>
      </c>
      <c r="AI9" s="59"/>
      <c r="AJ9" s="59">
        <v>25</v>
      </c>
      <c r="AK9" s="59"/>
      <c r="AL9" s="59">
        <v>0.2</v>
      </c>
      <c r="AM9" s="59"/>
      <c r="AP9" s="57" t="e">
        <f>VLOOKUP(B9,[1]PlayersList!$B$4:$J$1000,9,FALSE)</f>
        <v>#N/A</v>
      </c>
      <c r="AR9" t="str">
        <f t="shared" si="0"/>
        <v>Steven Stamkos</v>
      </c>
      <c r="AS9" s="4"/>
      <c r="AY9" s="60"/>
    </row>
    <row r="10" spans="1:51" x14ac:dyDescent="0.25">
      <c r="A10" s="55">
        <v>7</v>
      </c>
      <c r="B10" t="s">
        <v>34</v>
      </c>
      <c r="C10" t="s">
        <v>848</v>
      </c>
      <c r="D10" s="59">
        <v>7</v>
      </c>
      <c r="E10" s="59"/>
      <c r="F10" s="59">
        <v>4</v>
      </c>
      <c r="G10" s="59"/>
      <c r="H10" s="59">
        <v>5</v>
      </c>
      <c r="I10" s="59"/>
      <c r="J10" s="59">
        <v>9</v>
      </c>
      <c r="K10" s="59"/>
      <c r="L10" s="59">
        <v>1</v>
      </c>
      <c r="M10" s="59"/>
      <c r="N10" s="59">
        <v>4</v>
      </c>
      <c r="O10" s="59"/>
      <c r="P10" s="59">
        <v>2</v>
      </c>
      <c r="Q10" s="59"/>
      <c r="R10" s="59">
        <v>3</v>
      </c>
      <c r="S10" s="59"/>
      <c r="T10" s="59">
        <v>13</v>
      </c>
      <c r="U10" s="59"/>
      <c r="V10" s="59">
        <v>15</v>
      </c>
      <c r="W10" s="59"/>
      <c r="X10" s="59">
        <v>0.46400000000000002</v>
      </c>
      <c r="Y10" s="59"/>
      <c r="Z10" s="59">
        <v>3</v>
      </c>
      <c r="AA10" s="59"/>
      <c r="AB10" s="59">
        <v>2</v>
      </c>
      <c r="AC10" s="59"/>
      <c r="AD10" s="59">
        <v>0</v>
      </c>
      <c r="AE10" s="59"/>
      <c r="AF10" s="59">
        <v>0</v>
      </c>
      <c r="AG10" s="59"/>
      <c r="AH10" s="59">
        <v>0</v>
      </c>
      <c r="AI10" s="59"/>
      <c r="AJ10" s="59">
        <v>27</v>
      </c>
      <c r="AK10" s="59"/>
      <c r="AL10" s="59">
        <v>0.14799999999999999</v>
      </c>
      <c r="AM10" s="59"/>
      <c r="AP10" s="57" t="e">
        <f>VLOOKUP(B10,[1]PlayersList!$B$4:$J$1000,9,FALSE)</f>
        <v>#N/A</v>
      </c>
      <c r="AR10" t="str">
        <f t="shared" si="0"/>
        <v>William Nylander</v>
      </c>
      <c r="AS10" s="4"/>
      <c r="AY10" s="60"/>
    </row>
    <row r="11" spans="1:51" x14ac:dyDescent="0.25">
      <c r="A11" s="55">
        <v>8</v>
      </c>
      <c r="B11" t="s">
        <v>41</v>
      </c>
      <c r="C11" t="s">
        <v>854</v>
      </c>
      <c r="D11" s="59">
        <v>8</v>
      </c>
      <c r="E11" s="59"/>
      <c r="F11" s="59">
        <v>3</v>
      </c>
      <c r="G11" s="59"/>
      <c r="H11" s="59">
        <v>6</v>
      </c>
      <c r="I11" s="59"/>
      <c r="J11" s="59">
        <v>9</v>
      </c>
      <c r="K11" s="59"/>
      <c r="L11" s="59">
        <v>12</v>
      </c>
      <c r="M11" s="59"/>
      <c r="N11" s="59">
        <v>8</v>
      </c>
      <c r="O11" s="59"/>
      <c r="P11" s="59">
        <v>22</v>
      </c>
      <c r="Q11" s="59"/>
      <c r="R11" s="59">
        <v>16</v>
      </c>
      <c r="S11" s="59"/>
      <c r="T11" s="59">
        <v>0</v>
      </c>
      <c r="U11" s="59"/>
      <c r="V11" s="59">
        <v>0</v>
      </c>
      <c r="W11" s="59"/>
      <c r="X11" s="59" t="s">
        <v>852</v>
      </c>
      <c r="Y11" s="59"/>
      <c r="Z11" s="59">
        <v>2</v>
      </c>
      <c r="AA11" s="59"/>
      <c r="AB11" s="59">
        <v>1</v>
      </c>
      <c r="AC11" s="59"/>
      <c r="AD11" s="59">
        <v>0</v>
      </c>
      <c r="AE11" s="59"/>
      <c r="AF11" s="59">
        <v>1</v>
      </c>
      <c r="AG11" s="59"/>
      <c r="AH11" s="59">
        <v>2</v>
      </c>
      <c r="AI11" s="59"/>
      <c r="AJ11" s="59">
        <v>17</v>
      </c>
      <c r="AK11" s="59"/>
      <c r="AL11" s="59">
        <v>0.17599999999999999</v>
      </c>
      <c r="AM11" s="59"/>
      <c r="AP11" s="57" t="e">
        <f>VLOOKUP(B11,[1]PlayersList!$B$4:$J$1000,9,FALSE)</f>
        <v>#N/A</v>
      </c>
      <c r="AR11" t="str">
        <f t="shared" si="0"/>
        <v>Shea Weber</v>
      </c>
      <c r="AS11" s="4"/>
      <c r="AY11" s="60"/>
    </row>
    <row r="12" spans="1:51" x14ac:dyDescent="0.25">
      <c r="A12" s="55">
        <v>9</v>
      </c>
      <c r="B12" t="s">
        <v>32</v>
      </c>
      <c r="C12" t="s">
        <v>855</v>
      </c>
      <c r="D12" s="59">
        <v>8</v>
      </c>
      <c r="E12" s="59"/>
      <c r="F12" s="59">
        <v>3</v>
      </c>
      <c r="G12" s="59"/>
      <c r="H12" s="59">
        <v>6</v>
      </c>
      <c r="I12" s="59"/>
      <c r="J12" s="59">
        <v>9</v>
      </c>
      <c r="K12" s="59"/>
      <c r="L12" s="59">
        <v>4</v>
      </c>
      <c r="M12" s="59"/>
      <c r="N12" s="59">
        <v>10</v>
      </c>
      <c r="O12" s="59"/>
      <c r="P12" s="59">
        <v>15</v>
      </c>
      <c r="Q12" s="59"/>
      <c r="R12" s="59">
        <v>12</v>
      </c>
      <c r="S12" s="59"/>
      <c r="T12" s="59">
        <v>44</v>
      </c>
      <c r="U12" s="59"/>
      <c r="V12" s="59">
        <v>45</v>
      </c>
      <c r="W12" s="59"/>
      <c r="X12" s="59">
        <v>0.49399999999999999</v>
      </c>
      <c r="Y12" s="59"/>
      <c r="Z12" s="59">
        <v>1</v>
      </c>
      <c r="AA12" s="59"/>
      <c r="AB12" s="59">
        <v>2</v>
      </c>
      <c r="AC12" s="59"/>
      <c r="AD12" s="59">
        <v>0</v>
      </c>
      <c r="AE12" s="59"/>
      <c r="AF12" s="59">
        <v>0</v>
      </c>
      <c r="AG12" s="59"/>
      <c r="AH12" s="59">
        <v>1</v>
      </c>
      <c r="AI12" s="59"/>
      <c r="AJ12" s="59">
        <v>28</v>
      </c>
      <c r="AK12" s="59"/>
      <c r="AL12" s="59">
        <v>0.107</v>
      </c>
      <c r="AM12" s="59"/>
      <c r="AP12" s="57" t="e">
        <f>VLOOKUP(B12,[1]PlayersList!$B$4:$J$1000,9,FALSE)</f>
        <v>#N/A</v>
      </c>
      <c r="AR12" t="str">
        <f t="shared" si="0"/>
        <v>Joe Pavelski</v>
      </c>
      <c r="AY12" s="60"/>
    </row>
    <row r="13" spans="1:51" x14ac:dyDescent="0.25">
      <c r="A13" s="55">
        <v>10</v>
      </c>
      <c r="B13" t="s">
        <v>25</v>
      </c>
      <c r="C13" t="s">
        <v>856</v>
      </c>
      <c r="D13" s="59">
        <v>7</v>
      </c>
      <c r="E13" s="59"/>
      <c r="F13" s="59">
        <v>4</v>
      </c>
      <c r="G13" s="59"/>
      <c r="H13" s="59">
        <v>5</v>
      </c>
      <c r="I13" s="59"/>
      <c r="J13" s="59">
        <v>9</v>
      </c>
      <c r="K13" s="59"/>
      <c r="L13" s="59">
        <v>6</v>
      </c>
      <c r="M13" s="59"/>
      <c r="N13" s="59">
        <v>8</v>
      </c>
      <c r="O13" s="59"/>
      <c r="P13" s="59">
        <v>2</v>
      </c>
      <c r="Q13" s="59"/>
      <c r="R13" s="59">
        <v>1</v>
      </c>
      <c r="S13" s="59"/>
      <c r="T13" s="59">
        <v>35</v>
      </c>
      <c r="U13" s="59"/>
      <c r="V13" s="59">
        <v>65</v>
      </c>
      <c r="W13" s="59"/>
      <c r="X13" s="59">
        <v>0.35</v>
      </c>
      <c r="Y13" s="59"/>
      <c r="Z13" s="59">
        <v>0</v>
      </c>
      <c r="AA13" s="59"/>
      <c r="AB13" s="59">
        <v>2</v>
      </c>
      <c r="AC13" s="59"/>
      <c r="AD13" s="59">
        <v>0</v>
      </c>
      <c r="AE13" s="59"/>
      <c r="AF13" s="59">
        <v>0</v>
      </c>
      <c r="AG13" s="59"/>
      <c r="AH13" s="59">
        <v>1</v>
      </c>
      <c r="AI13" s="59"/>
      <c r="AJ13" s="59">
        <v>12</v>
      </c>
      <c r="AK13" s="59"/>
      <c r="AL13" s="59">
        <v>0.33300000000000002</v>
      </c>
      <c r="AM13" s="59"/>
      <c r="AP13" s="57" t="e">
        <f>VLOOKUP(B13,[1]PlayersList!$B$4:$J$1000,9,FALSE)</f>
        <v>#N/A</v>
      </c>
      <c r="AR13" t="str">
        <f t="shared" si="0"/>
        <v>Artem Anisimov</v>
      </c>
      <c r="AY13" s="60"/>
    </row>
    <row r="14" spans="1:51" x14ac:dyDescent="0.25">
      <c r="A14" s="55">
        <v>11</v>
      </c>
      <c r="B14" t="s">
        <v>22</v>
      </c>
      <c r="C14" t="s">
        <v>855</v>
      </c>
      <c r="D14" s="59">
        <v>8</v>
      </c>
      <c r="E14" s="59"/>
      <c r="F14" s="59">
        <v>3</v>
      </c>
      <c r="G14" s="59"/>
      <c r="H14" s="59">
        <v>6</v>
      </c>
      <c r="I14" s="59"/>
      <c r="J14" s="59">
        <v>9</v>
      </c>
      <c r="K14" s="59"/>
      <c r="L14" s="59">
        <v>1</v>
      </c>
      <c r="M14" s="59"/>
      <c r="N14" s="59">
        <v>4</v>
      </c>
      <c r="O14" s="59"/>
      <c r="P14" s="59">
        <v>6</v>
      </c>
      <c r="Q14" s="59"/>
      <c r="R14" s="59">
        <v>23</v>
      </c>
      <c r="S14" s="59"/>
      <c r="T14" s="59">
        <v>0</v>
      </c>
      <c r="U14" s="59"/>
      <c r="V14" s="59">
        <v>0</v>
      </c>
      <c r="W14" s="59"/>
      <c r="X14" s="59" t="s">
        <v>852</v>
      </c>
      <c r="Y14" s="59"/>
      <c r="Z14" s="59">
        <v>0</v>
      </c>
      <c r="AA14" s="59"/>
      <c r="AB14" s="59">
        <v>1</v>
      </c>
      <c r="AC14" s="59"/>
      <c r="AD14" s="59">
        <v>0</v>
      </c>
      <c r="AE14" s="59"/>
      <c r="AF14" s="59">
        <v>0</v>
      </c>
      <c r="AG14" s="59"/>
      <c r="AH14" s="59">
        <v>1</v>
      </c>
      <c r="AI14" s="59"/>
      <c r="AJ14" s="59">
        <v>40</v>
      </c>
      <c r="AK14" s="59"/>
      <c r="AL14" s="59">
        <v>7.4999999999999997E-2</v>
      </c>
      <c r="AM14" s="59"/>
      <c r="AP14" s="57" t="e">
        <f>VLOOKUP(B14,[1]PlayersList!$B$4:$J$1000,9,FALSE)</f>
        <v>#N/A</v>
      </c>
      <c r="AR14" t="str">
        <f t="shared" si="0"/>
        <v>Brent Burns</v>
      </c>
      <c r="AY14" s="60"/>
    </row>
    <row r="15" spans="1:51" x14ac:dyDescent="0.25">
      <c r="A15" s="55">
        <v>12</v>
      </c>
      <c r="B15" t="s">
        <v>44</v>
      </c>
      <c r="C15" t="s">
        <v>857</v>
      </c>
      <c r="D15" s="59">
        <v>8</v>
      </c>
      <c r="E15" s="59"/>
      <c r="F15" s="59">
        <v>0</v>
      </c>
      <c r="G15" s="59"/>
      <c r="H15" s="59">
        <v>9</v>
      </c>
      <c r="I15" s="59"/>
      <c r="J15" s="59">
        <v>9</v>
      </c>
      <c r="K15" s="59"/>
      <c r="L15" s="59">
        <v>-6</v>
      </c>
      <c r="M15" s="59"/>
      <c r="N15" s="59">
        <v>2</v>
      </c>
      <c r="O15" s="59"/>
      <c r="P15" s="59">
        <v>7</v>
      </c>
      <c r="Q15" s="59"/>
      <c r="R15" s="59">
        <v>1</v>
      </c>
      <c r="S15" s="59"/>
      <c r="T15" s="59">
        <v>95</v>
      </c>
      <c r="U15" s="59"/>
      <c r="V15" s="59">
        <v>88</v>
      </c>
      <c r="W15" s="59"/>
      <c r="X15" s="59">
        <v>0.51900000000000002</v>
      </c>
      <c r="Y15" s="59"/>
      <c r="Z15" s="59">
        <v>0</v>
      </c>
      <c r="AA15" s="59"/>
      <c r="AB15" s="59">
        <v>6</v>
      </c>
      <c r="AC15" s="59"/>
      <c r="AD15" s="59">
        <v>0</v>
      </c>
      <c r="AE15" s="59"/>
      <c r="AF15" s="59">
        <v>0</v>
      </c>
      <c r="AG15" s="59"/>
      <c r="AH15" s="59">
        <v>0</v>
      </c>
      <c r="AI15" s="59"/>
      <c r="AJ15" s="59">
        <v>20</v>
      </c>
      <c r="AK15" s="59"/>
      <c r="AL15" s="59">
        <v>0</v>
      </c>
      <c r="AM15" s="59"/>
      <c r="AP15" s="57" t="e">
        <f>VLOOKUP(B15,[1]PlayersList!$B$4:$J$1000,9,FALSE)</f>
        <v>#N/A</v>
      </c>
      <c r="AR15" t="str">
        <f t="shared" si="0"/>
        <v>Claude Giroux</v>
      </c>
      <c r="AY15" s="60"/>
    </row>
    <row r="16" spans="1:51" x14ac:dyDescent="0.25">
      <c r="A16" s="55">
        <v>13</v>
      </c>
      <c r="B16" t="s">
        <v>42</v>
      </c>
      <c r="C16" t="s">
        <v>858</v>
      </c>
      <c r="D16" s="59">
        <v>7</v>
      </c>
      <c r="E16" s="59"/>
      <c r="F16" s="59">
        <v>4</v>
      </c>
      <c r="G16" s="59"/>
      <c r="H16" s="59">
        <v>4</v>
      </c>
      <c r="I16" s="59"/>
      <c r="J16" s="59">
        <v>8</v>
      </c>
      <c r="K16" s="59"/>
      <c r="L16" s="59">
        <v>5</v>
      </c>
      <c r="M16" s="59"/>
      <c r="N16" s="59">
        <v>4</v>
      </c>
      <c r="O16" s="59"/>
      <c r="P16" s="59">
        <v>3</v>
      </c>
      <c r="Q16" s="59"/>
      <c r="R16" s="59">
        <v>1</v>
      </c>
      <c r="S16" s="59"/>
      <c r="T16" s="59">
        <v>0</v>
      </c>
      <c r="U16" s="59"/>
      <c r="V16" s="59">
        <v>1</v>
      </c>
      <c r="W16" s="59"/>
      <c r="X16" s="59">
        <v>0</v>
      </c>
      <c r="Y16" s="59"/>
      <c r="Z16" s="59">
        <v>2</v>
      </c>
      <c r="AA16" s="59"/>
      <c r="AB16" s="59">
        <v>2</v>
      </c>
      <c r="AC16" s="59"/>
      <c r="AD16" s="59">
        <v>0</v>
      </c>
      <c r="AE16" s="59"/>
      <c r="AF16" s="59">
        <v>0</v>
      </c>
      <c r="AG16" s="59"/>
      <c r="AH16" s="59">
        <v>0</v>
      </c>
      <c r="AI16" s="59"/>
      <c r="AJ16" s="59">
        <v>13</v>
      </c>
      <c r="AK16" s="59"/>
      <c r="AL16" s="59">
        <v>0.308</v>
      </c>
      <c r="AM16" s="59"/>
      <c r="AP16" s="57" t="e">
        <f>VLOOKUP(B16,[1]PlayersList!$B$4:$J$1000,9,FALSE)</f>
        <v>#N/A</v>
      </c>
      <c r="AR16" t="str">
        <f t="shared" si="0"/>
        <v>Thomas Vanek</v>
      </c>
      <c r="AY16" s="60"/>
    </row>
    <row r="17" spans="1:51" x14ac:dyDescent="0.25">
      <c r="A17" s="55">
        <v>14</v>
      </c>
      <c r="B17" t="s">
        <v>35</v>
      </c>
      <c r="C17" t="s">
        <v>859</v>
      </c>
      <c r="D17" s="59">
        <v>8</v>
      </c>
      <c r="E17" s="59"/>
      <c r="F17" s="59">
        <v>4</v>
      </c>
      <c r="G17" s="59"/>
      <c r="H17" s="59">
        <v>4</v>
      </c>
      <c r="I17" s="59"/>
      <c r="J17" s="59">
        <v>8</v>
      </c>
      <c r="K17" s="59"/>
      <c r="L17" s="59">
        <v>-1</v>
      </c>
      <c r="M17" s="59"/>
      <c r="N17" s="59">
        <v>0</v>
      </c>
      <c r="O17" s="59"/>
      <c r="P17" s="59">
        <v>3</v>
      </c>
      <c r="Q17" s="59"/>
      <c r="R17" s="59">
        <v>5</v>
      </c>
      <c r="S17" s="59"/>
      <c r="T17" s="59">
        <v>0</v>
      </c>
      <c r="U17" s="59"/>
      <c r="V17" s="59">
        <v>1</v>
      </c>
      <c r="W17" s="59"/>
      <c r="X17" s="59">
        <v>0</v>
      </c>
      <c r="Y17" s="59"/>
      <c r="Z17" s="59">
        <v>1</v>
      </c>
      <c r="AA17" s="59"/>
      <c r="AB17" s="59">
        <v>3</v>
      </c>
      <c r="AC17" s="59"/>
      <c r="AD17" s="59">
        <v>0</v>
      </c>
      <c r="AE17" s="59"/>
      <c r="AF17" s="59">
        <v>0</v>
      </c>
      <c r="AG17" s="59"/>
      <c r="AH17" s="59">
        <v>0</v>
      </c>
      <c r="AI17" s="59"/>
      <c r="AJ17" s="59">
        <v>40</v>
      </c>
      <c r="AK17" s="59"/>
      <c r="AL17" s="59">
        <v>0.1</v>
      </c>
      <c r="AM17" s="59"/>
      <c r="AP17" s="57" t="e">
        <f>VLOOKUP(B17,[1]PlayersList!$B$4:$J$1000,9,FALSE)</f>
        <v>#N/A</v>
      </c>
      <c r="AR17" t="str">
        <f t="shared" si="0"/>
        <v>Vladimir Tarasenko</v>
      </c>
      <c r="AY17" s="60"/>
    </row>
    <row r="18" spans="1:51" x14ac:dyDescent="0.25">
      <c r="A18" s="55">
        <v>15</v>
      </c>
      <c r="B18" t="s">
        <v>43</v>
      </c>
      <c r="C18" t="s">
        <v>858</v>
      </c>
      <c r="D18" s="59">
        <v>8</v>
      </c>
      <c r="E18" s="59"/>
      <c r="F18" s="59">
        <v>3</v>
      </c>
      <c r="G18" s="59"/>
      <c r="H18" s="59">
        <v>5</v>
      </c>
      <c r="I18" s="59"/>
      <c r="J18" s="59">
        <v>8</v>
      </c>
      <c r="K18" s="59"/>
      <c r="L18" s="59">
        <v>5</v>
      </c>
      <c r="M18" s="59"/>
      <c r="N18" s="59">
        <v>2</v>
      </c>
      <c r="O18" s="59"/>
      <c r="P18" s="59">
        <v>5</v>
      </c>
      <c r="Q18" s="59"/>
      <c r="R18" s="59">
        <v>0</v>
      </c>
      <c r="S18" s="59"/>
      <c r="T18" s="59">
        <v>1</v>
      </c>
      <c r="U18" s="59"/>
      <c r="V18" s="59">
        <v>0</v>
      </c>
      <c r="W18" s="59"/>
      <c r="X18" s="59">
        <v>1</v>
      </c>
      <c r="Y18" s="59"/>
      <c r="Z18" s="59">
        <v>0</v>
      </c>
      <c r="AA18" s="59"/>
      <c r="AB18" s="59">
        <v>1</v>
      </c>
      <c r="AC18" s="59"/>
      <c r="AD18" s="59">
        <v>0</v>
      </c>
      <c r="AE18" s="59"/>
      <c r="AF18" s="59">
        <v>0</v>
      </c>
      <c r="AG18" s="59"/>
      <c r="AH18" s="59">
        <v>2</v>
      </c>
      <c r="AI18" s="59"/>
      <c r="AJ18" s="59">
        <v>15</v>
      </c>
      <c r="AK18" s="59"/>
      <c r="AL18" s="59">
        <v>0.2</v>
      </c>
      <c r="AM18" s="59"/>
      <c r="AP18" s="57" t="e">
        <f>VLOOKUP(B18,[1]PlayersList!$B$4:$J$1000,9,FALSE)</f>
        <v>#N/A</v>
      </c>
      <c r="AR18" t="str">
        <f t="shared" si="0"/>
        <v>Gustav Nyquist</v>
      </c>
      <c r="AY18" s="60"/>
    </row>
    <row r="19" spans="1:51" x14ac:dyDescent="0.25">
      <c r="A19" s="55">
        <v>16</v>
      </c>
      <c r="B19" t="s">
        <v>59</v>
      </c>
      <c r="C19" t="s">
        <v>860</v>
      </c>
      <c r="D19" s="59">
        <v>8</v>
      </c>
      <c r="E19" s="59"/>
      <c r="F19" s="59">
        <v>3</v>
      </c>
      <c r="G19" s="59"/>
      <c r="H19" s="59">
        <v>5</v>
      </c>
      <c r="I19" s="59"/>
      <c r="J19" s="59">
        <v>8</v>
      </c>
      <c r="K19" s="59"/>
      <c r="L19" s="59">
        <v>0</v>
      </c>
      <c r="M19" s="59"/>
      <c r="N19" s="59">
        <v>14</v>
      </c>
      <c r="O19" s="59"/>
      <c r="P19" s="59">
        <v>5</v>
      </c>
      <c r="Q19" s="59"/>
      <c r="R19" s="59">
        <v>4</v>
      </c>
      <c r="S19" s="59"/>
      <c r="T19" s="59">
        <v>65</v>
      </c>
      <c r="U19" s="59"/>
      <c r="V19" s="59">
        <v>87</v>
      </c>
      <c r="W19" s="59"/>
      <c r="X19" s="59">
        <v>0.42799999999999999</v>
      </c>
      <c r="Y19" s="59"/>
      <c r="Z19" s="59">
        <v>0</v>
      </c>
      <c r="AA19" s="59"/>
      <c r="AB19" s="59">
        <v>4</v>
      </c>
      <c r="AC19" s="59"/>
      <c r="AD19" s="59">
        <v>0</v>
      </c>
      <c r="AE19" s="59"/>
      <c r="AF19" s="59">
        <v>0</v>
      </c>
      <c r="AG19" s="59"/>
      <c r="AH19" s="59">
        <v>0</v>
      </c>
      <c r="AI19" s="59"/>
      <c r="AJ19" s="59">
        <v>19</v>
      </c>
      <c r="AK19" s="59"/>
      <c r="AL19" s="59">
        <v>0.158</v>
      </c>
      <c r="AM19" s="59"/>
      <c r="AP19" s="57" t="e">
        <f>VLOOKUP(B19,[1]PlayersList!$B$4:$J$1000,9,FALSE)</f>
        <v>#N/A</v>
      </c>
      <c r="AR19" t="str">
        <f t="shared" si="0"/>
        <v>Evgeni Malkin</v>
      </c>
      <c r="AY19" s="60"/>
    </row>
    <row r="20" spans="1:51" x14ac:dyDescent="0.25">
      <c r="A20" s="55">
        <v>17</v>
      </c>
      <c r="B20" t="s">
        <v>26</v>
      </c>
      <c r="C20" t="s">
        <v>856</v>
      </c>
      <c r="D20" s="59">
        <v>7</v>
      </c>
      <c r="E20" s="59"/>
      <c r="F20" s="59">
        <v>6</v>
      </c>
      <c r="G20" s="59"/>
      <c r="H20" s="59">
        <v>2</v>
      </c>
      <c r="I20" s="59"/>
      <c r="J20" s="59">
        <v>8</v>
      </c>
      <c r="K20" s="59"/>
      <c r="L20" s="59">
        <v>4</v>
      </c>
      <c r="M20" s="59"/>
      <c r="N20" s="59">
        <v>4</v>
      </c>
      <c r="O20" s="59"/>
      <c r="P20" s="59">
        <v>17</v>
      </c>
      <c r="Q20" s="59"/>
      <c r="R20" s="59">
        <v>0</v>
      </c>
      <c r="S20" s="59"/>
      <c r="T20" s="59">
        <v>0</v>
      </c>
      <c r="U20" s="59"/>
      <c r="V20" s="59">
        <v>2</v>
      </c>
      <c r="W20" s="59"/>
      <c r="X20" s="59">
        <v>0</v>
      </c>
      <c r="Y20" s="59"/>
      <c r="Z20" s="59">
        <v>2</v>
      </c>
      <c r="AA20" s="59"/>
      <c r="AB20" s="59">
        <v>0</v>
      </c>
      <c r="AC20" s="59"/>
      <c r="AD20" s="59">
        <v>0</v>
      </c>
      <c r="AE20" s="59"/>
      <c r="AF20" s="59">
        <v>0</v>
      </c>
      <c r="AG20" s="59"/>
      <c r="AH20" s="59">
        <v>1</v>
      </c>
      <c r="AI20" s="59"/>
      <c r="AJ20" s="59">
        <v>11</v>
      </c>
      <c r="AK20" s="59"/>
      <c r="AL20" s="59">
        <v>0.54500000000000004</v>
      </c>
      <c r="AM20" s="59"/>
      <c r="AP20" s="57" t="e">
        <f>VLOOKUP(B20,[1]PlayersList!$B$4:$J$1000,9,FALSE)</f>
        <v>#N/A</v>
      </c>
      <c r="AR20" t="str">
        <f t="shared" si="0"/>
        <v>Richard Panik</v>
      </c>
      <c r="AY20" s="60"/>
    </row>
    <row r="21" spans="1:51" x14ac:dyDescent="0.25">
      <c r="A21" s="55">
        <v>18</v>
      </c>
      <c r="B21" t="s">
        <v>29</v>
      </c>
      <c r="C21" t="s">
        <v>861</v>
      </c>
      <c r="D21" s="59">
        <v>7</v>
      </c>
      <c r="E21" s="59"/>
      <c r="F21" s="59">
        <v>1</v>
      </c>
      <c r="G21" s="59"/>
      <c r="H21" s="59">
        <v>7</v>
      </c>
      <c r="I21" s="59"/>
      <c r="J21" s="59">
        <v>8</v>
      </c>
      <c r="K21" s="59"/>
      <c r="L21" s="59">
        <v>0</v>
      </c>
      <c r="M21" s="59"/>
      <c r="N21" s="59">
        <v>6</v>
      </c>
      <c r="O21" s="59"/>
      <c r="P21" s="59">
        <v>6</v>
      </c>
      <c r="Q21" s="59"/>
      <c r="R21" s="59">
        <v>5</v>
      </c>
      <c r="S21" s="59"/>
      <c r="T21" s="59">
        <v>60</v>
      </c>
      <c r="U21" s="59"/>
      <c r="V21" s="59">
        <v>45</v>
      </c>
      <c r="W21" s="59"/>
      <c r="X21" s="59">
        <v>0.57099999999999995</v>
      </c>
      <c r="Y21" s="59"/>
      <c r="Z21" s="59">
        <v>0</v>
      </c>
      <c r="AA21" s="59"/>
      <c r="AB21" s="59">
        <v>2</v>
      </c>
      <c r="AC21" s="59"/>
      <c r="AD21" s="59">
        <v>0</v>
      </c>
      <c r="AE21" s="59"/>
      <c r="AF21" s="59">
        <v>0</v>
      </c>
      <c r="AG21" s="59"/>
      <c r="AH21" s="59">
        <v>0</v>
      </c>
      <c r="AI21" s="59"/>
      <c r="AJ21" s="59">
        <v>22</v>
      </c>
      <c r="AK21" s="59"/>
      <c r="AL21" s="59">
        <v>4.4999999999999998E-2</v>
      </c>
      <c r="AM21" s="59"/>
      <c r="AP21" s="57" t="e">
        <f>VLOOKUP(B21,[1]PlayersList!$B$4:$J$1000,9,FALSE)</f>
        <v>#N/A</v>
      </c>
      <c r="AR21" t="str">
        <f t="shared" si="0"/>
        <v>Ryan Getzlaf</v>
      </c>
      <c r="AY21" s="60"/>
    </row>
    <row r="22" spans="1:51" x14ac:dyDescent="0.25">
      <c r="A22" s="55">
        <v>19</v>
      </c>
      <c r="B22" t="s">
        <v>38</v>
      </c>
      <c r="C22" t="s">
        <v>850</v>
      </c>
      <c r="D22" s="59">
        <v>7</v>
      </c>
      <c r="E22" s="59"/>
      <c r="F22" s="59">
        <v>5</v>
      </c>
      <c r="G22" s="59"/>
      <c r="H22" s="59">
        <v>3</v>
      </c>
      <c r="I22" s="59"/>
      <c r="J22" s="59">
        <v>8</v>
      </c>
      <c r="K22" s="59"/>
      <c r="L22" s="59">
        <v>7</v>
      </c>
      <c r="M22" s="59"/>
      <c r="N22" s="59">
        <v>2</v>
      </c>
      <c r="O22" s="59"/>
      <c r="P22" s="59">
        <v>6</v>
      </c>
      <c r="Q22" s="59"/>
      <c r="R22" s="59">
        <v>3</v>
      </c>
      <c r="S22" s="59"/>
      <c r="T22" s="59">
        <v>0</v>
      </c>
      <c r="U22" s="59"/>
      <c r="V22" s="59">
        <v>1</v>
      </c>
      <c r="W22" s="59"/>
      <c r="X22" s="59">
        <v>0</v>
      </c>
      <c r="Y22" s="59"/>
      <c r="Z22" s="59">
        <v>1</v>
      </c>
      <c r="AA22" s="59"/>
      <c r="AB22" s="59">
        <v>0</v>
      </c>
      <c r="AC22" s="59"/>
      <c r="AD22" s="59">
        <v>0</v>
      </c>
      <c r="AE22" s="59"/>
      <c r="AF22" s="59">
        <v>0</v>
      </c>
      <c r="AG22" s="59"/>
      <c r="AH22" s="59">
        <v>1</v>
      </c>
      <c r="AI22" s="59"/>
      <c r="AJ22" s="59">
        <v>26</v>
      </c>
      <c r="AK22" s="59"/>
      <c r="AL22" s="59">
        <v>0.192</v>
      </c>
      <c r="AM22" s="59"/>
      <c r="AP22" s="57" t="e">
        <f>VLOOKUP(B22,[1]PlayersList!$B$4:$J$1000,9,FALSE)</f>
        <v>#N/A</v>
      </c>
      <c r="AR22" t="str">
        <f t="shared" si="0"/>
        <v>David Pastrnak</v>
      </c>
      <c r="AY22" s="60"/>
    </row>
    <row r="23" spans="1:51" x14ac:dyDescent="0.25">
      <c r="A23" s="55">
        <v>20</v>
      </c>
      <c r="B23" t="s">
        <v>48</v>
      </c>
      <c r="C23" t="s">
        <v>862</v>
      </c>
      <c r="D23" s="59">
        <v>7</v>
      </c>
      <c r="E23" s="59"/>
      <c r="F23" s="59">
        <v>4</v>
      </c>
      <c r="G23" s="59"/>
      <c r="H23" s="59">
        <v>4</v>
      </c>
      <c r="I23" s="59"/>
      <c r="J23" s="59">
        <v>8</v>
      </c>
      <c r="K23" s="59"/>
      <c r="L23" s="59">
        <v>1</v>
      </c>
      <c r="M23" s="59"/>
      <c r="N23" s="59">
        <v>4</v>
      </c>
      <c r="O23" s="59"/>
      <c r="P23" s="59">
        <v>6</v>
      </c>
      <c r="Q23" s="59"/>
      <c r="R23" s="59">
        <v>6</v>
      </c>
      <c r="S23" s="59"/>
      <c r="T23" s="59">
        <v>65</v>
      </c>
      <c r="U23" s="59"/>
      <c r="V23" s="59">
        <v>90</v>
      </c>
      <c r="W23" s="59"/>
      <c r="X23" s="59">
        <v>0.41899999999999998</v>
      </c>
      <c r="Y23" s="59"/>
      <c r="Z23" s="59">
        <v>1</v>
      </c>
      <c r="AA23" s="59"/>
      <c r="AB23" s="59">
        <v>1</v>
      </c>
      <c r="AC23" s="59"/>
      <c r="AD23" s="59">
        <v>0</v>
      </c>
      <c r="AE23" s="59"/>
      <c r="AF23" s="59">
        <v>0</v>
      </c>
      <c r="AG23" s="59"/>
      <c r="AH23" s="59">
        <v>1</v>
      </c>
      <c r="AI23" s="59"/>
      <c r="AJ23" s="59">
        <v>21</v>
      </c>
      <c r="AK23" s="59"/>
      <c r="AL23" s="59">
        <v>0.19</v>
      </c>
      <c r="AM23" s="59"/>
      <c r="AP23" s="57" t="e">
        <f>VLOOKUP(B23,[1]PlayersList!$B$4:$J$1000,9,FALSE)</f>
        <v>#N/A</v>
      </c>
      <c r="AR23" t="str">
        <f t="shared" si="0"/>
        <v>Mark Scheifele</v>
      </c>
      <c r="AY23" s="60"/>
    </row>
    <row r="24" spans="1:51" x14ac:dyDescent="0.25">
      <c r="A24" s="55">
        <v>21</v>
      </c>
      <c r="B24" t="s">
        <v>28</v>
      </c>
      <c r="C24" t="s">
        <v>856</v>
      </c>
      <c r="D24" s="59">
        <v>7</v>
      </c>
      <c r="E24" s="59"/>
      <c r="F24" s="59">
        <v>2</v>
      </c>
      <c r="G24" s="59"/>
      <c r="H24" s="59">
        <v>6</v>
      </c>
      <c r="I24" s="59"/>
      <c r="J24" s="59">
        <v>8</v>
      </c>
      <c r="K24" s="59"/>
      <c r="L24" s="59">
        <v>7</v>
      </c>
      <c r="M24" s="59"/>
      <c r="N24" s="59">
        <v>4</v>
      </c>
      <c r="O24" s="59"/>
      <c r="P24" s="59">
        <v>3</v>
      </c>
      <c r="Q24" s="59"/>
      <c r="R24" s="59">
        <v>1</v>
      </c>
      <c r="S24" s="59"/>
      <c r="T24" s="59">
        <v>1</v>
      </c>
      <c r="U24" s="59"/>
      <c r="V24" s="59">
        <v>10</v>
      </c>
      <c r="W24" s="59"/>
      <c r="X24" s="59">
        <v>9.0999999999999998E-2</v>
      </c>
      <c r="Y24" s="59"/>
      <c r="Z24" s="59">
        <v>0</v>
      </c>
      <c r="AA24" s="59"/>
      <c r="AB24" s="59">
        <v>1</v>
      </c>
      <c r="AC24" s="59"/>
      <c r="AD24" s="59">
        <v>0</v>
      </c>
      <c r="AE24" s="59"/>
      <c r="AF24" s="59">
        <v>0</v>
      </c>
      <c r="AG24" s="59"/>
      <c r="AH24" s="59">
        <v>0</v>
      </c>
      <c r="AI24" s="59"/>
      <c r="AJ24" s="59">
        <v>22</v>
      </c>
      <c r="AK24" s="59"/>
      <c r="AL24" s="59">
        <v>9.0999999999999998E-2</v>
      </c>
      <c r="AM24" s="59"/>
      <c r="AP24" s="57" t="e">
        <f>VLOOKUP(B24,[1]PlayersList!$B$4:$J$1000,9,FALSE)</f>
        <v>#N/A</v>
      </c>
      <c r="AR24" t="str">
        <f t="shared" si="0"/>
        <v>Patrick Kane</v>
      </c>
      <c r="AY24" s="60"/>
    </row>
    <row r="25" spans="1:51" x14ac:dyDescent="0.25">
      <c r="A25" s="55">
        <v>22</v>
      </c>
      <c r="B25" t="s">
        <v>27</v>
      </c>
      <c r="C25" t="s">
        <v>857</v>
      </c>
      <c r="D25" s="59">
        <v>8</v>
      </c>
      <c r="E25" s="59"/>
      <c r="F25" s="59">
        <v>3</v>
      </c>
      <c r="G25" s="59"/>
      <c r="H25" s="59">
        <v>5</v>
      </c>
      <c r="I25" s="59"/>
      <c r="J25" s="59">
        <v>8</v>
      </c>
      <c r="K25" s="59"/>
      <c r="L25" s="59">
        <v>-3</v>
      </c>
      <c r="M25" s="59"/>
      <c r="N25" s="59">
        <v>24</v>
      </c>
      <c r="O25" s="59"/>
      <c r="P25" s="59">
        <v>1</v>
      </c>
      <c r="Q25" s="59"/>
      <c r="R25" s="59">
        <v>1</v>
      </c>
      <c r="S25" s="59"/>
      <c r="T25" s="59">
        <v>0</v>
      </c>
      <c r="U25" s="59"/>
      <c r="V25" s="59">
        <v>2</v>
      </c>
      <c r="W25" s="59"/>
      <c r="X25" s="59">
        <v>0</v>
      </c>
      <c r="Y25" s="59"/>
      <c r="Z25" s="59">
        <v>0</v>
      </c>
      <c r="AA25" s="59"/>
      <c r="AB25" s="59">
        <v>3</v>
      </c>
      <c r="AC25" s="59"/>
      <c r="AD25" s="59">
        <v>0</v>
      </c>
      <c r="AE25" s="59"/>
      <c r="AF25" s="59">
        <v>0</v>
      </c>
      <c r="AG25" s="59"/>
      <c r="AH25" s="59">
        <v>0</v>
      </c>
      <c r="AI25" s="59"/>
      <c r="AJ25" s="59">
        <v>33</v>
      </c>
      <c r="AK25" s="59"/>
      <c r="AL25" s="59">
        <v>9.0999999999999998E-2</v>
      </c>
      <c r="AM25" s="59"/>
      <c r="AP25" s="57" t="e">
        <f>VLOOKUP(B25,[1]PlayersList!$B$4:$J$1000,9,FALSE)</f>
        <v>#N/A</v>
      </c>
      <c r="AR25" t="str">
        <f t="shared" si="0"/>
        <v>Jakub Voracek</v>
      </c>
      <c r="AS25" s="23"/>
      <c r="AY25" s="60"/>
    </row>
    <row r="26" spans="1:51" x14ac:dyDescent="0.25">
      <c r="A26" s="55">
        <v>23</v>
      </c>
      <c r="B26" t="s">
        <v>93</v>
      </c>
      <c r="C26" t="s">
        <v>862</v>
      </c>
      <c r="D26" s="59">
        <v>7</v>
      </c>
      <c r="E26" s="59"/>
      <c r="F26" s="59">
        <v>6</v>
      </c>
      <c r="G26" s="59"/>
      <c r="H26" s="59">
        <v>2</v>
      </c>
      <c r="I26" s="59"/>
      <c r="J26" s="59">
        <v>8</v>
      </c>
      <c r="K26" s="59"/>
      <c r="L26" s="59">
        <v>0</v>
      </c>
      <c r="M26" s="59"/>
      <c r="N26" s="59">
        <v>2</v>
      </c>
      <c r="O26" s="59"/>
      <c r="P26" s="59">
        <v>8</v>
      </c>
      <c r="Q26" s="59"/>
      <c r="R26" s="59">
        <v>3</v>
      </c>
      <c r="S26" s="59"/>
      <c r="T26" s="59">
        <v>0</v>
      </c>
      <c r="U26" s="59"/>
      <c r="V26" s="59">
        <v>1</v>
      </c>
      <c r="W26" s="59"/>
      <c r="X26" s="59">
        <v>0</v>
      </c>
      <c r="Y26" s="59"/>
      <c r="Z26" s="59">
        <v>4</v>
      </c>
      <c r="AA26" s="59"/>
      <c r="AB26" s="59">
        <v>1</v>
      </c>
      <c r="AC26" s="59"/>
      <c r="AD26" s="59">
        <v>0</v>
      </c>
      <c r="AE26" s="59"/>
      <c r="AF26" s="59">
        <v>0</v>
      </c>
      <c r="AG26" s="59"/>
      <c r="AH26" s="59">
        <v>1</v>
      </c>
      <c r="AI26" s="59"/>
      <c r="AJ26" s="59">
        <v>23</v>
      </c>
      <c r="AK26" s="59"/>
      <c r="AL26" s="59">
        <v>0.26100000000000001</v>
      </c>
      <c r="AM26" s="59"/>
      <c r="AP26" s="57" t="e">
        <f>VLOOKUP(B26,[1]PlayersList!$B$4:$J$1000,9,FALSE)</f>
        <v>#N/A</v>
      </c>
      <c r="AR26" t="str">
        <f t="shared" si="0"/>
        <v>Patrik Laine</v>
      </c>
      <c r="AS26" s="21"/>
      <c r="AY26" s="60"/>
    </row>
    <row r="27" spans="1:51" x14ac:dyDescent="0.25">
      <c r="A27" s="55">
        <v>24</v>
      </c>
      <c r="B27" t="s">
        <v>39</v>
      </c>
      <c r="C27" t="s">
        <v>859</v>
      </c>
      <c r="D27" s="59">
        <v>8</v>
      </c>
      <c r="E27" s="59"/>
      <c r="F27" s="59">
        <v>2</v>
      </c>
      <c r="G27" s="59"/>
      <c r="H27" s="59">
        <v>5</v>
      </c>
      <c r="I27" s="59"/>
      <c r="J27" s="59">
        <v>7</v>
      </c>
      <c r="K27" s="59"/>
      <c r="L27" s="59">
        <v>-1</v>
      </c>
      <c r="M27" s="59"/>
      <c r="N27" s="59">
        <v>2</v>
      </c>
      <c r="O27" s="59"/>
      <c r="P27" s="59">
        <v>5</v>
      </c>
      <c r="Q27" s="59"/>
      <c r="R27" s="59">
        <v>7</v>
      </c>
      <c r="S27" s="59"/>
      <c r="T27" s="59">
        <v>17</v>
      </c>
      <c r="U27" s="59"/>
      <c r="V27" s="59">
        <v>36</v>
      </c>
      <c r="W27" s="59"/>
      <c r="X27" s="59">
        <v>0.32100000000000001</v>
      </c>
      <c r="Y27" s="59"/>
      <c r="Z27" s="59">
        <v>0</v>
      </c>
      <c r="AA27" s="59"/>
      <c r="AB27" s="59">
        <v>2</v>
      </c>
      <c r="AC27" s="59"/>
      <c r="AD27" s="59">
        <v>0</v>
      </c>
      <c r="AE27" s="59"/>
      <c r="AF27" s="59">
        <v>0</v>
      </c>
      <c r="AG27" s="59"/>
      <c r="AH27" s="59">
        <v>0</v>
      </c>
      <c r="AI27" s="59"/>
      <c r="AJ27" s="59">
        <v>17</v>
      </c>
      <c r="AK27" s="59"/>
      <c r="AL27" s="59">
        <v>0.11799999999999999</v>
      </c>
      <c r="AM27" s="59"/>
      <c r="AP27" s="57" t="e">
        <f>VLOOKUP(B27,[1]PlayersList!$B$4:$J$1000,9,FALSE)</f>
        <v>#N/A</v>
      </c>
      <c r="AR27" t="str">
        <f t="shared" si="0"/>
        <v>Alexander Steen</v>
      </c>
      <c r="AS27" s="61"/>
      <c r="AY27" s="60"/>
    </row>
    <row r="28" spans="1:51" x14ac:dyDescent="0.25">
      <c r="A28" s="55">
        <v>25</v>
      </c>
      <c r="B28" t="s">
        <v>74</v>
      </c>
      <c r="C28" t="s">
        <v>863</v>
      </c>
      <c r="D28" s="59">
        <v>8</v>
      </c>
      <c r="E28" s="59"/>
      <c r="F28" s="59">
        <v>2</v>
      </c>
      <c r="G28" s="59"/>
      <c r="H28" s="59">
        <v>5</v>
      </c>
      <c r="I28" s="59"/>
      <c r="J28" s="59">
        <v>7</v>
      </c>
      <c r="K28" s="59"/>
      <c r="L28" s="59">
        <v>2</v>
      </c>
      <c r="M28" s="59"/>
      <c r="N28" s="59">
        <v>2</v>
      </c>
      <c r="O28" s="59"/>
      <c r="P28" s="59">
        <v>5</v>
      </c>
      <c r="Q28" s="59"/>
      <c r="R28" s="59">
        <v>10</v>
      </c>
      <c r="S28" s="59"/>
      <c r="T28" s="59">
        <v>50</v>
      </c>
      <c r="U28" s="59"/>
      <c r="V28" s="59">
        <v>54</v>
      </c>
      <c r="W28" s="59"/>
      <c r="X28" s="59">
        <v>0.48099999999999998</v>
      </c>
      <c r="Y28" s="59"/>
      <c r="Z28" s="59">
        <v>0</v>
      </c>
      <c r="AA28" s="59"/>
      <c r="AB28" s="59">
        <v>2</v>
      </c>
      <c r="AC28" s="59"/>
      <c r="AD28" s="59">
        <v>0</v>
      </c>
      <c r="AE28" s="59"/>
      <c r="AF28" s="59">
        <v>1</v>
      </c>
      <c r="AG28" s="59"/>
      <c r="AH28" s="59">
        <v>0</v>
      </c>
      <c r="AI28" s="59"/>
      <c r="AJ28" s="59">
        <v>13</v>
      </c>
      <c r="AK28" s="59"/>
      <c r="AL28" s="59">
        <v>0.154</v>
      </c>
      <c r="AM28" s="59"/>
      <c r="AP28" s="57" t="e">
        <f>VLOOKUP(B28,[1]PlayersList!$B$4:$J$1000,9,FALSE)</f>
        <v>#N/A</v>
      </c>
      <c r="AR28" t="str">
        <f t="shared" si="0"/>
        <v>Brock Nelson</v>
      </c>
    </row>
    <row r="29" spans="1:51" x14ac:dyDescent="0.25">
      <c r="A29" s="55">
        <v>26</v>
      </c>
      <c r="B29" t="s">
        <v>50</v>
      </c>
      <c r="C29" t="s">
        <v>864</v>
      </c>
      <c r="D29" s="59">
        <v>7</v>
      </c>
      <c r="E29" s="59"/>
      <c r="F29" s="59">
        <v>2</v>
      </c>
      <c r="G29" s="59"/>
      <c r="H29" s="59">
        <v>5</v>
      </c>
      <c r="I29" s="59"/>
      <c r="J29" s="59">
        <v>7</v>
      </c>
      <c r="K29" s="59"/>
      <c r="L29" s="59">
        <v>0</v>
      </c>
      <c r="M29" s="59"/>
      <c r="N29" s="59">
        <v>6</v>
      </c>
      <c r="O29" s="59"/>
      <c r="P29" s="59">
        <v>4</v>
      </c>
      <c r="Q29" s="59"/>
      <c r="R29" s="59">
        <v>1</v>
      </c>
      <c r="S29" s="59"/>
      <c r="T29" s="59">
        <v>70</v>
      </c>
      <c r="U29" s="59"/>
      <c r="V29" s="59">
        <v>57</v>
      </c>
      <c r="W29" s="59"/>
      <c r="X29" s="59">
        <v>0.55100000000000005</v>
      </c>
      <c r="Y29" s="59"/>
      <c r="Z29" s="59">
        <v>0</v>
      </c>
      <c r="AA29" s="59"/>
      <c r="AB29" s="59">
        <v>2</v>
      </c>
      <c r="AC29" s="59"/>
      <c r="AD29" s="59">
        <v>0</v>
      </c>
      <c r="AE29" s="59"/>
      <c r="AF29" s="59">
        <v>0</v>
      </c>
      <c r="AG29" s="59"/>
      <c r="AH29" s="59">
        <v>0</v>
      </c>
      <c r="AI29" s="59"/>
      <c r="AJ29" s="59">
        <v>23</v>
      </c>
      <c r="AK29" s="59"/>
      <c r="AL29" s="59">
        <v>8.6999999999999994E-2</v>
      </c>
      <c r="AM29" s="59"/>
      <c r="AP29" s="57" t="e">
        <f>VLOOKUP(B29,[1]PlayersList!$B$4:$J$1000,9,FALSE)</f>
        <v>#N/A</v>
      </c>
      <c r="AR29" t="str">
        <f t="shared" si="0"/>
        <v>Mika Zibanejad</v>
      </c>
    </row>
    <row r="30" spans="1:51" x14ac:dyDescent="0.25">
      <c r="A30" s="55">
        <v>27</v>
      </c>
      <c r="B30" t="s">
        <v>36</v>
      </c>
      <c r="C30" t="s">
        <v>858</v>
      </c>
      <c r="D30" s="59">
        <v>8</v>
      </c>
      <c r="E30" s="59"/>
      <c r="F30" s="59">
        <v>3</v>
      </c>
      <c r="G30" s="59"/>
      <c r="H30" s="59">
        <v>4</v>
      </c>
      <c r="I30" s="59"/>
      <c r="J30" s="59">
        <v>7</v>
      </c>
      <c r="K30" s="59"/>
      <c r="L30" s="59">
        <v>4</v>
      </c>
      <c r="M30" s="59"/>
      <c r="N30" s="59">
        <v>8</v>
      </c>
      <c r="O30" s="59"/>
      <c r="P30" s="59">
        <v>11</v>
      </c>
      <c r="Q30" s="59"/>
      <c r="R30" s="59">
        <v>11</v>
      </c>
      <c r="S30" s="59"/>
      <c r="T30" s="59">
        <v>0</v>
      </c>
      <c r="U30" s="59"/>
      <c r="V30" s="59">
        <v>0</v>
      </c>
      <c r="W30" s="59"/>
      <c r="X30" s="59" t="s">
        <v>852</v>
      </c>
      <c r="Y30" s="59"/>
      <c r="Z30" s="59">
        <v>1</v>
      </c>
      <c r="AA30" s="59"/>
      <c r="AB30" s="59">
        <v>1</v>
      </c>
      <c r="AC30" s="59"/>
      <c r="AD30" s="59">
        <v>0</v>
      </c>
      <c r="AE30" s="59"/>
      <c r="AF30" s="59">
        <v>0</v>
      </c>
      <c r="AG30" s="59"/>
      <c r="AH30" s="59">
        <v>0</v>
      </c>
      <c r="AI30" s="59"/>
      <c r="AJ30" s="59">
        <v>9</v>
      </c>
      <c r="AK30" s="59"/>
      <c r="AL30" s="59">
        <v>0.33300000000000002</v>
      </c>
      <c r="AM30" s="59"/>
      <c r="AP30" s="57" t="e">
        <f>VLOOKUP(B30,[1]PlayersList!$B$4:$J$1000,9,FALSE)</f>
        <v>#N/A</v>
      </c>
      <c r="AR30" t="str">
        <f t="shared" si="0"/>
        <v>Mike Green</v>
      </c>
    </row>
    <row r="31" spans="1:51" x14ac:dyDescent="0.25">
      <c r="A31" s="55">
        <v>28</v>
      </c>
      <c r="B31" t="s">
        <v>46</v>
      </c>
      <c r="C31" t="s">
        <v>854</v>
      </c>
      <c r="D31" s="59">
        <v>8</v>
      </c>
      <c r="E31" s="59"/>
      <c r="F31" s="59">
        <v>4</v>
      </c>
      <c r="G31" s="59"/>
      <c r="H31" s="59">
        <v>3</v>
      </c>
      <c r="I31" s="59"/>
      <c r="J31" s="59">
        <v>7</v>
      </c>
      <c r="K31" s="59"/>
      <c r="L31" s="59">
        <v>6</v>
      </c>
      <c r="M31" s="59"/>
      <c r="N31" s="59">
        <v>6</v>
      </c>
      <c r="O31" s="59"/>
      <c r="P31" s="59">
        <v>7</v>
      </c>
      <c r="Q31" s="59"/>
      <c r="R31" s="59">
        <v>1</v>
      </c>
      <c r="S31" s="59"/>
      <c r="T31" s="59">
        <v>15</v>
      </c>
      <c r="U31" s="59"/>
      <c r="V31" s="59">
        <v>21</v>
      </c>
      <c r="W31" s="59"/>
      <c r="X31" s="59">
        <v>0.41699999999999998</v>
      </c>
      <c r="Y31" s="59"/>
      <c r="Z31" s="59">
        <v>1</v>
      </c>
      <c r="AA31" s="59"/>
      <c r="AB31" s="59">
        <v>0</v>
      </c>
      <c r="AC31" s="59"/>
      <c r="AD31" s="59">
        <v>0</v>
      </c>
      <c r="AE31" s="59"/>
      <c r="AF31" s="59">
        <v>0</v>
      </c>
      <c r="AG31" s="59"/>
      <c r="AH31" s="59">
        <v>1</v>
      </c>
      <c r="AI31" s="59"/>
      <c r="AJ31" s="59">
        <v>28</v>
      </c>
      <c r="AK31" s="59"/>
      <c r="AL31" s="59">
        <v>0.14299999999999999</v>
      </c>
      <c r="AM31" s="59"/>
      <c r="AP31" s="57" t="e">
        <f>VLOOKUP(B31,[1]PlayersList!$B$4:$J$1000,9,FALSE)</f>
        <v>#N/A</v>
      </c>
      <c r="AR31" t="str">
        <f t="shared" si="0"/>
        <v>Brendan Gallagher</v>
      </c>
    </row>
    <row r="32" spans="1:51" x14ac:dyDescent="0.25">
      <c r="A32" s="55">
        <v>29</v>
      </c>
      <c r="B32" t="s">
        <v>80</v>
      </c>
      <c r="C32" t="s">
        <v>854</v>
      </c>
      <c r="D32" s="59">
        <v>8</v>
      </c>
      <c r="E32" s="59"/>
      <c r="F32" s="59">
        <v>2</v>
      </c>
      <c r="G32" s="59"/>
      <c r="H32" s="59">
        <v>5</v>
      </c>
      <c r="I32" s="59"/>
      <c r="J32" s="59">
        <v>7</v>
      </c>
      <c r="K32" s="59"/>
      <c r="L32" s="59">
        <v>6</v>
      </c>
      <c r="M32" s="59"/>
      <c r="N32" s="59">
        <v>6</v>
      </c>
      <c r="O32" s="59"/>
      <c r="P32" s="59">
        <v>12</v>
      </c>
      <c r="Q32" s="59"/>
      <c r="R32" s="59">
        <v>2</v>
      </c>
      <c r="S32" s="59"/>
      <c r="T32" s="59">
        <v>0</v>
      </c>
      <c r="U32" s="59"/>
      <c r="V32" s="59">
        <v>0</v>
      </c>
      <c r="W32" s="59"/>
      <c r="X32" s="59" t="s">
        <v>852</v>
      </c>
      <c r="Y32" s="59"/>
      <c r="Z32" s="59">
        <v>0</v>
      </c>
      <c r="AA32" s="59"/>
      <c r="AB32" s="59">
        <v>1</v>
      </c>
      <c r="AC32" s="59"/>
      <c r="AD32" s="59">
        <v>0</v>
      </c>
      <c r="AE32" s="59"/>
      <c r="AF32" s="59">
        <v>0</v>
      </c>
      <c r="AG32" s="59"/>
      <c r="AH32" s="59">
        <v>2</v>
      </c>
      <c r="AI32" s="59"/>
      <c r="AJ32" s="59">
        <v>25</v>
      </c>
      <c r="AK32" s="59"/>
      <c r="AL32" s="59">
        <v>0.08</v>
      </c>
      <c r="AM32" s="59"/>
      <c r="AP32" s="57" t="e">
        <f>VLOOKUP(B32,[1]PlayersList!$B$4:$J$1000,9,FALSE)</f>
        <v>#N/A</v>
      </c>
      <c r="AR32" t="str">
        <f t="shared" si="0"/>
        <v>Max Pacioretty</v>
      </c>
    </row>
    <row r="33" spans="1:44" x14ac:dyDescent="0.25">
      <c r="A33" s="55">
        <v>30</v>
      </c>
      <c r="B33" t="s">
        <v>223</v>
      </c>
      <c r="C33" t="s">
        <v>860</v>
      </c>
      <c r="D33" s="59">
        <v>8</v>
      </c>
      <c r="E33" s="59"/>
      <c r="F33" s="59">
        <v>3</v>
      </c>
      <c r="G33" s="59"/>
      <c r="H33" s="59">
        <v>4</v>
      </c>
      <c r="I33" s="59"/>
      <c r="J33" s="59">
        <v>7</v>
      </c>
      <c r="K33" s="59"/>
      <c r="L33" s="59">
        <v>-3</v>
      </c>
      <c r="M33" s="59"/>
      <c r="N33" s="59">
        <v>2</v>
      </c>
      <c r="O33" s="59"/>
      <c r="P33" s="59">
        <v>2</v>
      </c>
      <c r="Q33" s="59"/>
      <c r="R33" s="59">
        <v>3</v>
      </c>
      <c r="S33" s="59"/>
      <c r="T33" s="59">
        <v>0</v>
      </c>
      <c r="U33" s="59"/>
      <c r="V33" s="59">
        <v>0</v>
      </c>
      <c r="W33" s="59"/>
      <c r="X33" s="59" t="s">
        <v>852</v>
      </c>
      <c r="Y33" s="59"/>
      <c r="Z33" s="59">
        <v>3</v>
      </c>
      <c r="AA33" s="59"/>
      <c r="AB33" s="59">
        <v>3</v>
      </c>
      <c r="AC33" s="59"/>
      <c r="AD33" s="59">
        <v>0</v>
      </c>
      <c r="AE33" s="59"/>
      <c r="AF33" s="59">
        <v>0</v>
      </c>
      <c r="AG33" s="59"/>
      <c r="AH33" s="59">
        <v>1</v>
      </c>
      <c r="AI33" s="59"/>
      <c r="AJ33" s="59">
        <v>18</v>
      </c>
      <c r="AK33" s="59"/>
      <c r="AL33" s="59">
        <v>0.16700000000000001</v>
      </c>
      <c r="AM33" s="59"/>
      <c r="AP33" s="57" t="e">
        <f>VLOOKUP(B33,[1]PlayersList!$B$4:$J$1000,9,FALSE)</f>
        <v>#N/A</v>
      </c>
      <c r="AR33" t="str">
        <f t="shared" si="0"/>
        <v>Phil Kessel</v>
      </c>
    </row>
    <row r="34" spans="1:44" x14ac:dyDescent="0.25">
      <c r="A34" s="55">
        <v>31</v>
      </c>
      <c r="B34" t="s">
        <v>85</v>
      </c>
      <c r="C34" t="s">
        <v>857</v>
      </c>
      <c r="D34" s="59">
        <v>8</v>
      </c>
      <c r="E34" s="59"/>
      <c r="F34" s="59">
        <v>5</v>
      </c>
      <c r="G34" s="59"/>
      <c r="H34" s="59">
        <v>2</v>
      </c>
      <c r="I34" s="59"/>
      <c r="J34" s="59">
        <v>7</v>
      </c>
      <c r="K34" s="59"/>
      <c r="L34" s="59">
        <v>-3</v>
      </c>
      <c r="M34" s="59"/>
      <c r="N34" s="59">
        <v>12</v>
      </c>
      <c r="O34" s="59"/>
      <c r="P34" s="59">
        <v>24</v>
      </c>
      <c r="Q34" s="59"/>
      <c r="R34" s="59">
        <v>5</v>
      </c>
      <c r="S34" s="59"/>
      <c r="T34" s="59">
        <v>0</v>
      </c>
      <c r="U34" s="59"/>
      <c r="V34" s="59">
        <v>1</v>
      </c>
      <c r="W34" s="59"/>
      <c r="X34" s="59">
        <v>0</v>
      </c>
      <c r="Y34" s="59"/>
      <c r="Z34" s="59">
        <v>4</v>
      </c>
      <c r="AA34" s="59"/>
      <c r="AB34" s="59">
        <v>1</v>
      </c>
      <c r="AC34" s="59"/>
      <c r="AD34" s="59">
        <v>0</v>
      </c>
      <c r="AE34" s="59"/>
      <c r="AF34" s="59">
        <v>0</v>
      </c>
      <c r="AG34" s="59"/>
      <c r="AH34" s="59">
        <v>0</v>
      </c>
      <c r="AI34" s="59"/>
      <c r="AJ34" s="59">
        <v>22</v>
      </c>
      <c r="AK34" s="59"/>
      <c r="AL34" s="59">
        <v>0.22700000000000001</v>
      </c>
      <c r="AM34" s="59"/>
      <c r="AP34" s="57" t="e">
        <f>VLOOKUP(B34,[1]PlayersList!$B$4:$J$1000,9,FALSE)</f>
        <v>#N/A</v>
      </c>
      <c r="AR34" t="str">
        <f t="shared" si="0"/>
        <v>Wayne Simmonds</v>
      </c>
    </row>
    <row r="35" spans="1:44" x14ac:dyDescent="0.25">
      <c r="A35" s="55">
        <v>32</v>
      </c>
      <c r="B35" t="s">
        <v>47</v>
      </c>
      <c r="C35" t="s">
        <v>865</v>
      </c>
      <c r="D35" s="59">
        <v>6</v>
      </c>
      <c r="E35" s="59"/>
      <c r="F35" s="59">
        <v>4</v>
      </c>
      <c r="G35" s="59"/>
      <c r="H35" s="59">
        <v>3</v>
      </c>
      <c r="I35" s="59"/>
      <c r="J35" s="59">
        <v>7</v>
      </c>
      <c r="K35" s="59"/>
      <c r="L35" s="59">
        <v>0</v>
      </c>
      <c r="M35" s="59"/>
      <c r="N35" s="59">
        <v>0</v>
      </c>
      <c r="O35" s="59"/>
      <c r="P35" s="59">
        <v>3</v>
      </c>
      <c r="Q35" s="59"/>
      <c r="R35" s="59">
        <v>1</v>
      </c>
      <c r="S35" s="59"/>
      <c r="T35" s="59">
        <v>43</v>
      </c>
      <c r="U35" s="59"/>
      <c r="V35" s="59">
        <v>54</v>
      </c>
      <c r="W35" s="59"/>
      <c r="X35" s="59">
        <v>0.443</v>
      </c>
      <c r="Y35" s="59"/>
      <c r="Z35" s="59">
        <v>2</v>
      </c>
      <c r="AA35" s="59"/>
      <c r="AB35" s="59">
        <v>0</v>
      </c>
      <c r="AC35" s="59"/>
      <c r="AD35" s="59">
        <v>0</v>
      </c>
      <c r="AE35" s="59"/>
      <c r="AF35" s="59">
        <v>0</v>
      </c>
      <c r="AG35" s="59"/>
      <c r="AH35" s="59">
        <v>0</v>
      </c>
      <c r="AI35" s="59"/>
      <c r="AJ35" s="59">
        <v>15</v>
      </c>
      <c r="AK35" s="59"/>
      <c r="AL35" s="59">
        <v>0.26700000000000002</v>
      </c>
      <c r="AM35" s="59"/>
      <c r="AP35" s="57" t="e">
        <f>VLOOKUP(B35,[1]PlayersList!$B$4:$J$1000,9,FALSE)</f>
        <v>#N/A</v>
      </c>
      <c r="AR35" t="str">
        <f t="shared" si="0"/>
        <v>Victor Rask</v>
      </c>
    </row>
    <row r="36" spans="1:44" x14ac:dyDescent="0.25">
      <c r="A36" s="55">
        <v>33</v>
      </c>
      <c r="B36" t="s">
        <v>66</v>
      </c>
      <c r="C36" t="s">
        <v>853</v>
      </c>
      <c r="D36" s="59">
        <v>7</v>
      </c>
      <c r="E36" s="59"/>
      <c r="F36" s="59">
        <v>6</v>
      </c>
      <c r="G36" s="59"/>
      <c r="H36" s="59">
        <v>1</v>
      </c>
      <c r="I36" s="59"/>
      <c r="J36" s="59">
        <v>7</v>
      </c>
      <c r="K36" s="59"/>
      <c r="L36" s="59">
        <v>1</v>
      </c>
      <c r="M36" s="59"/>
      <c r="N36" s="59">
        <v>0</v>
      </c>
      <c r="O36" s="59"/>
      <c r="P36" s="59">
        <v>14</v>
      </c>
      <c r="Q36" s="59"/>
      <c r="R36" s="59">
        <v>2</v>
      </c>
      <c r="S36" s="59"/>
      <c r="T36" s="59">
        <v>0</v>
      </c>
      <c r="U36" s="59"/>
      <c r="V36" s="59">
        <v>1</v>
      </c>
      <c r="W36" s="59"/>
      <c r="X36" s="59">
        <v>0</v>
      </c>
      <c r="Y36" s="59"/>
      <c r="Z36" s="59">
        <v>1</v>
      </c>
      <c r="AA36" s="59"/>
      <c r="AB36" s="59">
        <v>1</v>
      </c>
      <c r="AC36" s="59"/>
      <c r="AD36" s="59">
        <v>0</v>
      </c>
      <c r="AE36" s="59"/>
      <c r="AF36" s="59">
        <v>0</v>
      </c>
      <c r="AG36" s="59"/>
      <c r="AH36" s="59">
        <v>1</v>
      </c>
      <c r="AI36" s="59"/>
      <c r="AJ36" s="59">
        <v>15</v>
      </c>
      <c r="AK36" s="59"/>
      <c r="AL36" s="59">
        <v>0.4</v>
      </c>
      <c r="AM36" s="59"/>
      <c r="AP36" s="57" t="e">
        <f>VLOOKUP(B36,[1]PlayersList!$B$4:$J$1000,9,FALSE)</f>
        <v>#N/A</v>
      </c>
      <c r="AR36" t="str">
        <f t="shared" si="0"/>
        <v>Alex Killorn</v>
      </c>
    </row>
    <row r="37" spans="1:44" x14ac:dyDescent="0.25">
      <c r="A37" s="55">
        <v>34</v>
      </c>
      <c r="B37" t="s">
        <v>174</v>
      </c>
      <c r="C37" t="s">
        <v>853</v>
      </c>
      <c r="D37" s="59">
        <v>7</v>
      </c>
      <c r="E37" s="59"/>
      <c r="F37" s="59">
        <v>1</v>
      </c>
      <c r="G37" s="59"/>
      <c r="H37" s="59">
        <v>6</v>
      </c>
      <c r="I37" s="59"/>
      <c r="J37" s="59">
        <v>7</v>
      </c>
      <c r="K37" s="59"/>
      <c r="L37" s="59">
        <v>4</v>
      </c>
      <c r="M37" s="59"/>
      <c r="N37" s="59">
        <v>0</v>
      </c>
      <c r="O37" s="59"/>
      <c r="P37" s="59">
        <v>0</v>
      </c>
      <c r="Q37" s="59"/>
      <c r="R37" s="59">
        <v>3</v>
      </c>
      <c r="S37" s="59"/>
      <c r="T37" s="59">
        <v>0</v>
      </c>
      <c r="U37" s="59"/>
      <c r="V37" s="59">
        <v>0</v>
      </c>
      <c r="W37" s="59"/>
      <c r="X37" s="59" t="s">
        <v>852</v>
      </c>
      <c r="Y37" s="59"/>
      <c r="Z37" s="59">
        <v>0</v>
      </c>
      <c r="AA37" s="59"/>
      <c r="AB37" s="59">
        <v>2</v>
      </c>
      <c r="AC37" s="59"/>
      <c r="AD37" s="59">
        <v>0</v>
      </c>
      <c r="AE37" s="59"/>
      <c r="AF37" s="59">
        <v>0</v>
      </c>
      <c r="AG37" s="59"/>
      <c r="AH37" s="59">
        <v>0</v>
      </c>
      <c r="AI37" s="59"/>
      <c r="AJ37" s="59">
        <v>14</v>
      </c>
      <c r="AK37" s="59"/>
      <c r="AL37" s="59">
        <v>7.0999999999999994E-2</v>
      </c>
      <c r="AM37" s="59"/>
      <c r="AP37" s="57" t="e">
        <f>VLOOKUP(B37,[1]PlayersList!$B$4:$J$1000,9,FALSE)</f>
        <v>#N/A</v>
      </c>
      <c r="AR37" t="str">
        <f t="shared" si="0"/>
        <v>Nikita Kucherov</v>
      </c>
    </row>
    <row r="38" spans="1:44" x14ac:dyDescent="0.25">
      <c r="A38" s="55">
        <v>35</v>
      </c>
      <c r="B38" t="s">
        <v>76</v>
      </c>
      <c r="C38" t="s">
        <v>866</v>
      </c>
      <c r="D38" s="59">
        <v>7</v>
      </c>
      <c r="E38" s="59"/>
      <c r="F38" s="59">
        <v>4</v>
      </c>
      <c r="G38" s="59"/>
      <c r="H38" s="59">
        <v>3</v>
      </c>
      <c r="I38" s="59"/>
      <c r="J38" s="59">
        <v>7</v>
      </c>
      <c r="K38" s="59"/>
      <c r="L38" s="59">
        <v>-2</v>
      </c>
      <c r="M38" s="59"/>
      <c r="N38" s="59">
        <v>0</v>
      </c>
      <c r="O38" s="59"/>
      <c r="P38" s="59">
        <v>6</v>
      </c>
      <c r="Q38" s="59"/>
      <c r="R38" s="59">
        <v>0</v>
      </c>
      <c r="S38" s="59"/>
      <c r="T38" s="59">
        <v>50</v>
      </c>
      <c r="U38" s="59"/>
      <c r="V38" s="59">
        <v>43</v>
      </c>
      <c r="W38" s="59"/>
      <c r="X38" s="59">
        <v>0.53800000000000003</v>
      </c>
      <c r="Y38" s="59"/>
      <c r="Z38" s="59">
        <v>2</v>
      </c>
      <c r="AA38" s="59"/>
      <c r="AB38" s="59">
        <v>2</v>
      </c>
      <c r="AC38" s="59"/>
      <c r="AD38" s="59">
        <v>0</v>
      </c>
      <c r="AE38" s="59"/>
      <c r="AF38" s="59">
        <v>0</v>
      </c>
      <c r="AG38" s="59"/>
      <c r="AH38" s="59">
        <v>1</v>
      </c>
      <c r="AI38" s="59"/>
      <c r="AJ38" s="59">
        <v>24</v>
      </c>
      <c r="AK38" s="59"/>
      <c r="AL38" s="59">
        <v>0.16700000000000001</v>
      </c>
      <c r="AM38" s="59"/>
      <c r="AP38" s="57" t="e">
        <f>VLOOKUP(B38,[1]PlayersList!$B$4:$J$1000,9,FALSE)</f>
        <v>#N/A</v>
      </c>
      <c r="AR38" t="str">
        <f t="shared" si="0"/>
        <v>Tyler Seguin</v>
      </c>
    </row>
    <row r="39" spans="1:44" x14ac:dyDescent="0.25">
      <c r="A39" s="55">
        <v>36</v>
      </c>
      <c r="B39" t="s">
        <v>33</v>
      </c>
      <c r="C39" t="s">
        <v>867</v>
      </c>
      <c r="D39" s="59">
        <v>6</v>
      </c>
      <c r="E39" s="59"/>
      <c r="F39" s="59">
        <v>2</v>
      </c>
      <c r="G39" s="59"/>
      <c r="H39" s="59">
        <v>5</v>
      </c>
      <c r="I39" s="59"/>
      <c r="J39" s="59">
        <v>7</v>
      </c>
      <c r="K39" s="59"/>
      <c r="L39" s="59">
        <v>7</v>
      </c>
      <c r="M39" s="59"/>
      <c r="N39" s="59">
        <v>2</v>
      </c>
      <c r="O39" s="59"/>
      <c r="P39" s="59">
        <v>4</v>
      </c>
      <c r="Q39" s="59"/>
      <c r="R39" s="59">
        <v>12</v>
      </c>
      <c r="S39" s="59"/>
      <c r="T39" s="59">
        <v>0</v>
      </c>
      <c r="U39" s="59"/>
      <c r="V39" s="59">
        <v>0</v>
      </c>
      <c r="W39" s="59"/>
      <c r="X39" s="59" t="s">
        <v>852</v>
      </c>
      <c r="Y39" s="59"/>
      <c r="Z39" s="59">
        <v>0</v>
      </c>
      <c r="AA39" s="59"/>
      <c r="AB39" s="59">
        <v>1</v>
      </c>
      <c r="AC39" s="59"/>
      <c r="AD39" s="59">
        <v>0</v>
      </c>
      <c r="AE39" s="59"/>
      <c r="AF39" s="59">
        <v>1</v>
      </c>
      <c r="AG39" s="59"/>
      <c r="AH39" s="59">
        <v>0</v>
      </c>
      <c r="AI39" s="59"/>
      <c r="AJ39" s="59">
        <v>15</v>
      </c>
      <c r="AK39" s="59"/>
      <c r="AL39" s="59">
        <v>0.13300000000000001</v>
      </c>
      <c r="AM39" s="59"/>
      <c r="AP39" s="57" t="e">
        <f>VLOOKUP(B39,[1]PlayersList!$B$4:$J$1000,9,FALSE)</f>
        <v>#N/A</v>
      </c>
      <c r="AR39" t="str">
        <f t="shared" si="0"/>
        <v>Erik Karlsson</v>
      </c>
    </row>
    <row r="40" spans="1:44" x14ac:dyDescent="0.25">
      <c r="A40" s="55">
        <v>37</v>
      </c>
      <c r="B40" t="s">
        <v>110</v>
      </c>
      <c r="C40" t="s">
        <v>868</v>
      </c>
      <c r="D40" s="59">
        <v>7</v>
      </c>
      <c r="E40" s="59"/>
      <c r="F40" s="59">
        <v>2</v>
      </c>
      <c r="G40" s="59"/>
      <c r="H40" s="59">
        <v>5</v>
      </c>
      <c r="I40" s="59"/>
      <c r="J40" s="59">
        <v>7</v>
      </c>
      <c r="K40" s="59"/>
      <c r="L40" s="59">
        <v>2</v>
      </c>
      <c r="M40" s="59"/>
      <c r="N40" s="59">
        <v>0</v>
      </c>
      <c r="O40" s="59"/>
      <c r="P40" s="59">
        <v>12</v>
      </c>
      <c r="Q40" s="59"/>
      <c r="R40" s="59">
        <v>15</v>
      </c>
      <c r="S40" s="59"/>
      <c r="T40" s="59">
        <v>0</v>
      </c>
      <c r="U40" s="59"/>
      <c r="V40" s="59">
        <v>0</v>
      </c>
      <c r="W40" s="59"/>
      <c r="X40" s="59" t="s">
        <v>852</v>
      </c>
      <c r="Y40" s="59"/>
      <c r="Z40" s="59">
        <v>0</v>
      </c>
      <c r="AA40" s="59"/>
      <c r="AB40" s="59">
        <v>2</v>
      </c>
      <c r="AC40" s="59"/>
      <c r="AD40" s="59">
        <v>0</v>
      </c>
      <c r="AE40" s="59"/>
      <c r="AF40" s="59">
        <v>0</v>
      </c>
      <c r="AG40" s="59"/>
      <c r="AH40" s="59">
        <v>2</v>
      </c>
      <c r="AI40" s="59"/>
      <c r="AJ40" s="59">
        <v>17</v>
      </c>
      <c r="AK40" s="59"/>
      <c r="AL40" s="59">
        <v>0.11799999999999999</v>
      </c>
      <c r="AM40" s="59"/>
      <c r="AP40" s="57" t="e">
        <f>VLOOKUP(B40,[1]PlayersList!$B$4:$J$1000,9,FALSE)</f>
        <v>#N/A</v>
      </c>
      <c r="AR40" t="str">
        <f t="shared" si="0"/>
        <v>Alec Martinez</v>
      </c>
    </row>
    <row r="41" spans="1:44" x14ac:dyDescent="0.25">
      <c r="A41" s="55">
        <v>38</v>
      </c>
      <c r="B41" t="s">
        <v>62</v>
      </c>
      <c r="C41" t="s">
        <v>858</v>
      </c>
      <c r="D41" s="59">
        <v>8</v>
      </c>
      <c r="E41" s="59"/>
      <c r="F41" s="59">
        <v>4</v>
      </c>
      <c r="G41" s="59"/>
      <c r="H41" s="59">
        <v>3</v>
      </c>
      <c r="I41" s="59"/>
      <c r="J41" s="59">
        <v>7</v>
      </c>
      <c r="K41" s="59"/>
      <c r="L41" s="59">
        <v>10</v>
      </c>
      <c r="M41" s="59"/>
      <c r="N41" s="59">
        <v>2</v>
      </c>
      <c r="O41" s="59"/>
      <c r="P41" s="59">
        <v>5</v>
      </c>
      <c r="Q41" s="59"/>
      <c r="R41" s="59">
        <v>2</v>
      </c>
      <c r="S41" s="59"/>
      <c r="T41" s="59">
        <v>44</v>
      </c>
      <c r="U41" s="59"/>
      <c r="V41" s="59">
        <v>42</v>
      </c>
      <c r="W41" s="59"/>
      <c r="X41" s="59">
        <v>0.51200000000000001</v>
      </c>
      <c r="Y41" s="59"/>
      <c r="Z41" s="59">
        <v>2</v>
      </c>
      <c r="AA41" s="59"/>
      <c r="AB41" s="59">
        <v>0</v>
      </c>
      <c r="AC41" s="59"/>
      <c r="AD41" s="59">
        <v>0</v>
      </c>
      <c r="AE41" s="59"/>
      <c r="AF41" s="59">
        <v>1</v>
      </c>
      <c r="AG41" s="59"/>
      <c r="AH41" s="59">
        <v>1</v>
      </c>
      <c r="AI41" s="59"/>
      <c r="AJ41" s="59">
        <v>14</v>
      </c>
      <c r="AK41" s="59"/>
      <c r="AL41" s="59">
        <v>0.28599999999999998</v>
      </c>
      <c r="AM41" s="59"/>
      <c r="AP41" s="57" t="e">
        <f>VLOOKUP(B41,[1]PlayersList!$B$4:$J$1000,9,FALSE)</f>
        <v>#N/A</v>
      </c>
      <c r="AR41" t="str">
        <f t="shared" si="0"/>
        <v>Darren Helm</v>
      </c>
    </row>
    <row r="42" spans="1:44" x14ac:dyDescent="0.25">
      <c r="A42" s="55">
        <v>39</v>
      </c>
      <c r="B42" t="s">
        <v>75</v>
      </c>
      <c r="C42" t="s">
        <v>861</v>
      </c>
      <c r="D42" s="59">
        <v>8</v>
      </c>
      <c r="E42" s="59"/>
      <c r="F42" s="59">
        <v>3</v>
      </c>
      <c r="G42" s="59"/>
      <c r="H42" s="59">
        <v>4</v>
      </c>
      <c r="I42" s="59"/>
      <c r="J42" s="59">
        <v>7</v>
      </c>
      <c r="K42" s="59"/>
      <c r="L42" s="59">
        <v>1</v>
      </c>
      <c r="M42" s="59"/>
      <c r="N42" s="59">
        <v>2</v>
      </c>
      <c r="O42" s="59"/>
      <c r="P42" s="59">
        <v>5</v>
      </c>
      <c r="Q42" s="59"/>
      <c r="R42" s="59">
        <v>8</v>
      </c>
      <c r="S42" s="59"/>
      <c r="T42" s="59">
        <v>0</v>
      </c>
      <c r="U42" s="59"/>
      <c r="V42" s="59">
        <v>0</v>
      </c>
      <c r="W42" s="59"/>
      <c r="X42" s="59" t="s">
        <v>852</v>
      </c>
      <c r="Y42" s="59"/>
      <c r="Z42" s="59">
        <v>2</v>
      </c>
      <c r="AA42" s="59"/>
      <c r="AB42" s="59">
        <v>3</v>
      </c>
      <c r="AC42" s="59"/>
      <c r="AD42" s="59">
        <v>0</v>
      </c>
      <c r="AE42" s="59"/>
      <c r="AF42" s="59">
        <v>0</v>
      </c>
      <c r="AG42" s="59"/>
      <c r="AH42" s="59">
        <v>0</v>
      </c>
      <c r="AI42" s="59"/>
      <c r="AJ42" s="59">
        <v>17</v>
      </c>
      <c r="AK42" s="59"/>
      <c r="AL42" s="59">
        <v>0.17599999999999999</v>
      </c>
      <c r="AM42" s="59"/>
      <c r="AP42" s="57" t="e">
        <f>VLOOKUP(B42,[1]PlayersList!$B$4:$J$1000,9,FALSE)</f>
        <v>#N/A</v>
      </c>
      <c r="AR42" t="str">
        <f t="shared" si="0"/>
        <v>Cam Fowler</v>
      </c>
    </row>
    <row r="43" spans="1:44" x14ac:dyDescent="0.25">
      <c r="A43" s="55">
        <v>40</v>
      </c>
      <c r="B43" t="s">
        <v>40</v>
      </c>
      <c r="C43" t="s">
        <v>859</v>
      </c>
      <c r="D43" s="59">
        <v>8</v>
      </c>
      <c r="E43" s="59"/>
      <c r="F43" s="59">
        <v>3</v>
      </c>
      <c r="G43" s="59"/>
      <c r="H43" s="59">
        <v>4</v>
      </c>
      <c r="I43" s="59"/>
      <c r="J43" s="59">
        <v>7</v>
      </c>
      <c r="K43" s="59"/>
      <c r="L43" s="59">
        <v>-3</v>
      </c>
      <c r="M43" s="59"/>
      <c r="N43" s="59">
        <v>12</v>
      </c>
      <c r="O43" s="59"/>
      <c r="P43" s="59">
        <v>5</v>
      </c>
      <c r="Q43" s="59"/>
      <c r="R43" s="59">
        <v>4</v>
      </c>
      <c r="S43" s="59"/>
      <c r="T43" s="59">
        <v>96</v>
      </c>
      <c r="U43" s="59"/>
      <c r="V43" s="59">
        <v>86</v>
      </c>
      <c r="W43" s="59"/>
      <c r="X43" s="59">
        <v>0.52700000000000002</v>
      </c>
      <c r="Y43" s="59"/>
      <c r="Z43" s="59">
        <v>2</v>
      </c>
      <c r="AA43" s="59"/>
      <c r="AB43" s="59">
        <v>2</v>
      </c>
      <c r="AC43" s="59"/>
      <c r="AD43" s="59">
        <v>0</v>
      </c>
      <c r="AE43" s="59"/>
      <c r="AF43" s="59">
        <v>0</v>
      </c>
      <c r="AG43" s="59"/>
      <c r="AH43" s="59">
        <v>1</v>
      </c>
      <c r="AI43" s="59"/>
      <c r="AJ43" s="59">
        <v>11</v>
      </c>
      <c r="AK43" s="59"/>
      <c r="AL43" s="59">
        <v>0.27300000000000002</v>
      </c>
      <c r="AM43" s="59"/>
      <c r="AP43" s="57" t="e">
        <f>VLOOKUP(B43,[1]PlayersList!$B$4:$J$1000,9,FALSE)</f>
        <v>#N/A</v>
      </c>
      <c r="AR43" t="str">
        <f t="shared" si="0"/>
        <v>Paul Stastny</v>
      </c>
    </row>
    <row r="44" spans="1:44" x14ac:dyDescent="0.25">
      <c r="A44" s="55">
        <v>41</v>
      </c>
      <c r="B44" t="s">
        <v>31</v>
      </c>
      <c r="C44" t="s">
        <v>864</v>
      </c>
      <c r="D44" s="59">
        <v>5</v>
      </c>
      <c r="E44" s="59"/>
      <c r="F44" s="59">
        <v>3</v>
      </c>
      <c r="G44" s="59"/>
      <c r="H44" s="59">
        <v>4</v>
      </c>
      <c r="I44" s="59"/>
      <c r="J44" s="59">
        <v>7</v>
      </c>
      <c r="K44" s="59"/>
      <c r="L44" s="59">
        <v>-1</v>
      </c>
      <c r="M44" s="59"/>
      <c r="N44" s="59">
        <v>4</v>
      </c>
      <c r="O44" s="59"/>
      <c r="P44" s="59">
        <v>17</v>
      </c>
      <c r="Q44" s="59"/>
      <c r="R44" s="59">
        <v>4</v>
      </c>
      <c r="S44" s="59"/>
      <c r="T44" s="59">
        <v>0</v>
      </c>
      <c r="U44" s="59"/>
      <c r="V44" s="59">
        <v>0</v>
      </c>
      <c r="W44" s="59"/>
      <c r="X44" s="59" t="s">
        <v>852</v>
      </c>
      <c r="Y44" s="59"/>
      <c r="Z44" s="59">
        <v>1</v>
      </c>
      <c r="AA44" s="59"/>
      <c r="AB44" s="59">
        <v>1</v>
      </c>
      <c r="AC44" s="59"/>
      <c r="AD44" s="59">
        <v>0</v>
      </c>
      <c r="AE44" s="59"/>
      <c r="AF44" s="59">
        <v>0</v>
      </c>
      <c r="AG44" s="59"/>
      <c r="AH44" s="59">
        <v>0</v>
      </c>
      <c r="AI44" s="59"/>
      <c r="AJ44" s="59">
        <v>23</v>
      </c>
      <c r="AK44" s="59"/>
      <c r="AL44" s="59">
        <v>0.13</v>
      </c>
      <c r="AM44" s="59"/>
      <c r="AP44" s="57" t="e">
        <f>VLOOKUP(B44,[1]PlayersList!$B$4:$J$1000,9,FALSE)</f>
        <v>#N/A</v>
      </c>
      <c r="AR44" t="str">
        <f t="shared" si="0"/>
        <v>Chris Kreider</v>
      </c>
    </row>
    <row r="45" spans="1:44" x14ac:dyDescent="0.25">
      <c r="A45" s="55">
        <v>42</v>
      </c>
      <c r="B45" t="s">
        <v>101</v>
      </c>
      <c r="C45" t="s">
        <v>857</v>
      </c>
      <c r="D45" s="59">
        <v>8</v>
      </c>
      <c r="E45" s="59"/>
      <c r="F45" s="59">
        <v>1</v>
      </c>
      <c r="G45" s="59"/>
      <c r="H45" s="59">
        <v>6</v>
      </c>
      <c r="I45" s="59"/>
      <c r="J45" s="59">
        <v>7</v>
      </c>
      <c r="K45" s="59"/>
      <c r="L45" s="59">
        <v>1</v>
      </c>
      <c r="M45" s="59"/>
      <c r="N45" s="59">
        <v>6</v>
      </c>
      <c r="O45" s="59"/>
      <c r="P45" s="59">
        <v>8</v>
      </c>
      <c r="Q45" s="59"/>
      <c r="R45" s="59">
        <v>4</v>
      </c>
      <c r="S45" s="59"/>
      <c r="T45" s="59">
        <v>0</v>
      </c>
      <c r="U45" s="59"/>
      <c r="V45" s="59">
        <v>0</v>
      </c>
      <c r="W45" s="59"/>
      <c r="X45" s="59" t="s">
        <v>852</v>
      </c>
      <c r="Y45" s="59"/>
      <c r="Z45" s="59">
        <v>1</v>
      </c>
      <c r="AA45" s="59"/>
      <c r="AB45" s="59">
        <v>0</v>
      </c>
      <c r="AC45" s="59"/>
      <c r="AD45" s="59">
        <v>0</v>
      </c>
      <c r="AE45" s="59"/>
      <c r="AF45" s="59">
        <v>0</v>
      </c>
      <c r="AG45" s="59"/>
      <c r="AH45" s="59">
        <v>0</v>
      </c>
      <c r="AI45" s="59"/>
      <c r="AJ45" s="59">
        <v>18</v>
      </c>
      <c r="AK45" s="59"/>
      <c r="AL45" s="59">
        <v>5.6000000000000001E-2</v>
      </c>
      <c r="AM45" s="59"/>
      <c r="AP45" s="57" t="e">
        <f>VLOOKUP(B45,[1]PlayersList!$B$4:$J$1000,9,FALSE)</f>
        <v>#N/A</v>
      </c>
      <c r="AR45" t="str">
        <f t="shared" si="0"/>
        <v>Travis Konecny</v>
      </c>
    </row>
    <row r="46" spans="1:44" x14ac:dyDescent="0.25">
      <c r="A46" s="55">
        <v>43</v>
      </c>
      <c r="B46" t="s">
        <v>49</v>
      </c>
      <c r="C46" t="s">
        <v>847</v>
      </c>
      <c r="D46" s="59">
        <v>7</v>
      </c>
      <c r="E46" s="59"/>
      <c r="F46" s="59">
        <v>2</v>
      </c>
      <c r="G46" s="59"/>
      <c r="H46" s="59">
        <v>4</v>
      </c>
      <c r="I46" s="59"/>
      <c r="J46" s="59">
        <v>6</v>
      </c>
      <c r="K46" s="59"/>
      <c r="L46" s="59">
        <v>-1</v>
      </c>
      <c r="M46" s="59"/>
      <c r="N46" s="59">
        <v>0</v>
      </c>
      <c r="O46" s="59"/>
      <c r="P46" s="59">
        <v>2</v>
      </c>
      <c r="Q46" s="59"/>
      <c r="R46" s="59">
        <v>2</v>
      </c>
      <c r="S46" s="59"/>
      <c r="T46" s="59">
        <v>46</v>
      </c>
      <c r="U46" s="59"/>
      <c r="V46" s="59">
        <v>42</v>
      </c>
      <c r="W46" s="59"/>
      <c r="X46" s="59">
        <v>0.52300000000000002</v>
      </c>
      <c r="Y46" s="59"/>
      <c r="Z46" s="59">
        <v>1</v>
      </c>
      <c r="AA46" s="59"/>
      <c r="AB46" s="59">
        <v>1</v>
      </c>
      <c r="AC46" s="59"/>
      <c r="AD46" s="59">
        <v>0</v>
      </c>
      <c r="AE46" s="59"/>
      <c r="AF46" s="59">
        <v>0</v>
      </c>
      <c r="AG46" s="59"/>
      <c r="AH46" s="59">
        <v>0</v>
      </c>
      <c r="AI46" s="59"/>
      <c r="AJ46" s="59">
        <v>18</v>
      </c>
      <c r="AK46" s="59"/>
      <c r="AL46" s="59">
        <v>0.111</v>
      </c>
      <c r="AM46" s="59"/>
      <c r="AP46" s="57" t="e">
        <f>VLOOKUP(B46,[1]PlayersList!$B$4:$J$1000,9,FALSE)</f>
        <v>#N/A</v>
      </c>
      <c r="AR46" t="str">
        <f t="shared" si="0"/>
        <v>Leon Draisaitl</v>
      </c>
    </row>
    <row r="47" spans="1:44" x14ac:dyDescent="0.25">
      <c r="A47" s="55">
        <v>44</v>
      </c>
      <c r="B47" t="s">
        <v>56</v>
      </c>
      <c r="C47" t="s">
        <v>861</v>
      </c>
      <c r="D47" s="59">
        <v>8</v>
      </c>
      <c r="E47" s="59"/>
      <c r="F47" s="59">
        <v>4</v>
      </c>
      <c r="G47" s="59"/>
      <c r="H47" s="59">
        <v>2</v>
      </c>
      <c r="I47" s="59"/>
      <c r="J47" s="59">
        <v>6</v>
      </c>
      <c r="K47" s="59"/>
      <c r="L47" s="59">
        <v>0</v>
      </c>
      <c r="M47" s="59"/>
      <c r="N47" s="59">
        <v>10</v>
      </c>
      <c r="O47" s="59"/>
      <c r="P47" s="59">
        <v>10</v>
      </c>
      <c r="Q47" s="59"/>
      <c r="R47" s="59">
        <v>1</v>
      </c>
      <c r="S47" s="59"/>
      <c r="T47" s="59">
        <v>0</v>
      </c>
      <c r="U47" s="59"/>
      <c r="V47" s="59">
        <v>1</v>
      </c>
      <c r="W47" s="59"/>
      <c r="X47" s="59">
        <v>0</v>
      </c>
      <c r="Y47" s="59"/>
      <c r="Z47" s="59">
        <v>0</v>
      </c>
      <c r="AA47" s="59"/>
      <c r="AB47" s="59">
        <v>1</v>
      </c>
      <c r="AC47" s="59"/>
      <c r="AD47" s="59">
        <v>0</v>
      </c>
      <c r="AE47" s="59"/>
      <c r="AF47" s="59">
        <v>0</v>
      </c>
      <c r="AG47" s="59"/>
      <c r="AH47" s="59">
        <v>0</v>
      </c>
      <c r="AI47" s="59"/>
      <c r="AJ47" s="59">
        <v>28</v>
      </c>
      <c r="AK47" s="59"/>
      <c r="AL47" s="59">
        <v>0.14299999999999999</v>
      </c>
      <c r="AM47" s="59"/>
      <c r="AP47" s="57" t="e">
        <f>VLOOKUP(B47,[1]PlayersList!$B$4:$J$1000,9,FALSE)</f>
        <v>#N/A</v>
      </c>
      <c r="AR47" t="str">
        <f t="shared" si="0"/>
        <v>Corey Perry</v>
      </c>
    </row>
    <row r="48" spans="1:44" x14ac:dyDescent="0.25">
      <c r="A48" s="55">
        <v>45</v>
      </c>
      <c r="B48" t="s">
        <v>65</v>
      </c>
      <c r="C48" t="s">
        <v>864</v>
      </c>
      <c r="D48" s="59">
        <v>7</v>
      </c>
      <c r="E48" s="59"/>
      <c r="F48" s="59">
        <v>0</v>
      </c>
      <c r="G48" s="59"/>
      <c r="H48" s="59">
        <v>6</v>
      </c>
      <c r="I48" s="59"/>
      <c r="J48" s="59">
        <v>6</v>
      </c>
      <c r="K48" s="59"/>
      <c r="L48" s="59">
        <v>3</v>
      </c>
      <c r="M48" s="59"/>
      <c r="N48" s="59">
        <v>2</v>
      </c>
      <c r="O48" s="59"/>
      <c r="P48" s="59">
        <v>8</v>
      </c>
      <c r="Q48" s="59"/>
      <c r="R48" s="59">
        <v>13</v>
      </c>
      <c r="S48" s="59"/>
      <c r="T48" s="59">
        <v>0</v>
      </c>
      <c r="U48" s="59"/>
      <c r="V48" s="59">
        <v>0</v>
      </c>
      <c r="W48" s="59"/>
      <c r="X48" s="59" t="s">
        <v>852</v>
      </c>
      <c r="Y48" s="59"/>
      <c r="Z48" s="59">
        <v>0</v>
      </c>
      <c r="AA48" s="59"/>
      <c r="AB48" s="59">
        <v>2</v>
      </c>
      <c r="AC48" s="59"/>
      <c r="AD48" s="59">
        <v>0</v>
      </c>
      <c r="AE48" s="59"/>
      <c r="AF48" s="59">
        <v>0</v>
      </c>
      <c r="AG48" s="59"/>
      <c r="AH48" s="59">
        <v>0</v>
      </c>
      <c r="AI48" s="59"/>
      <c r="AJ48" s="59">
        <v>12</v>
      </c>
      <c r="AK48" s="59"/>
      <c r="AL48" s="59">
        <v>0</v>
      </c>
      <c r="AM48" s="59"/>
      <c r="AP48" s="57" t="e">
        <f>VLOOKUP(B48,[1]PlayersList!$B$4:$J$1000,9,FALSE)</f>
        <v>#N/A</v>
      </c>
      <c r="AR48" t="str">
        <f t="shared" si="0"/>
        <v>Ryan McDonagh</v>
      </c>
    </row>
    <row r="49" spans="1:44" x14ac:dyDescent="0.25">
      <c r="A49" s="55">
        <v>46</v>
      </c>
      <c r="B49" t="s">
        <v>68</v>
      </c>
      <c r="C49" t="s">
        <v>869</v>
      </c>
      <c r="D49" s="59">
        <v>6</v>
      </c>
      <c r="E49" s="59"/>
      <c r="F49" s="59">
        <v>3</v>
      </c>
      <c r="G49" s="59"/>
      <c r="H49" s="59">
        <v>3</v>
      </c>
      <c r="I49" s="59"/>
      <c r="J49" s="59">
        <v>6</v>
      </c>
      <c r="K49" s="59"/>
      <c r="L49" s="59">
        <v>-2</v>
      </c>
      <c r="M49" s="59"/>
      <c r="N49" s="59">
        <v>0</v>
      </c>
      <c r="O49" s="59"/>
      <c r="P49" s="59">
        <v>1</v>
      </c>
      <c r="Q49" s="59"/>
      <c r="R49" s="59">
        <v>2</v>
      </c>
      <c r="S49" s="59"/>
      <c r="T49" s="59">
        <v>87</v>
      </c>
      <c r="U49" s="59"/>
      <c r="V49" s="59">
        <v>54</v>
      </c>
      <c r="W49" s="59"/>
      <c r="X49" s="59">
        <v>0.61699999999999999</v>
      </c>
      <c r="Y49" s="59"/>
      <c r="Z49" s="59">
        <v>2</v>
      </c>
      <c r="AA49" s="59"/>
      <c r="AB49" s="59">
        <v>2</v>
      </c>
      <c r="AC49" s="59"/>
      <c r="AD49" s="59">
        <v>0</v>
      </c>
      <c r="AE49" s="59"/>
      <c r="AF49" s="59">
        <v>0</v>
      </c>
      <c r="AG49" s="59"/>
      <c r="AH49" s="59">
        <v>1</v>
      </c>
      <c r="AI49" s="59"/>
      <c r="AJ49" s="59">
        <v>17</v>
      </c>
      <c r="AK49" s="59"/>
      <c r="AL49" s="59">
        <v>0.17599999999999999</v>
      </c>
      <c r="AM49" s="59"/>
      <c r="AP49" s="57" t="e">
        <f>VLOOKUP(B49,[1]PlayersList!$B$4:$J$1000,9,FALSE)</f>
        <v>#N/A</v>
      </c>
      <c r="AR49" t="str">
        <f t="shared" si="0"/>
        <v>Ryan O'Reilly</v>
      </c>
    </row>
    <row r="50" spans="1:44" x14ac:dyDescent="0.25">
      <c r="A50" s="55">
        <v>47</v>
      </c>
      <c r="B50" t="s">
        <v>119</v>
      </c>
      <c r="C50" t="s">
        <v>866</v>
      </c>
      <c r="D50" s="59">
        <v>7</v>
      </c>
      <c r="E50" s="59"/>
      <c r="F50" s="59">
        <v>1</v>
      </c>
      <c r="G50" s="59"/>
      <c r="H50" s="59">
        <v>5</v>
      </c>
      <c r="I50" s="59"/>
      <c r="J50" s="59">
        <v>6</v>
      </c>
      <c r="K50" s="59"/>
      <c r="L50" s="59">
        <v>2</v>
      </c>
      <c r="M50" s="59"/>
      <c r="N50" s="59">
        <v>0</v>
      </c>
      <c r="O50" s="59"/>
      <c r="P50" s="59">
        <v>3</v>
      </c>
      <c r="Q50" s="59"/>
      <c r="R50" s="59">
        <v>8</v>
      </c>
      <c r="S50" s="59"/>
      <c r="T50" s="59">
        <v>40</v>
      </c>
      <c r="U50" s="59"/>
      <c r="V50" s="59">
        <v>48</v>
      </c>
      <c r="W50" s="59"/>
      <c r="X50" s="59">
        <v>0.45500000000000002</v>
      </c>
      <c r="Y50" s="59"/>
      <c r="Z50" s="59">
        <v>0</v>
      </c>
      <c r="AA50" s="59"/>
      <c r="AB50" s="59">
        <v>1</v>
      </c>
      <c r="AC50" s="59"/>
      <c r="AD50" s="59">
        <v>0</v>
      </c>
      <c r="AE50" s="59"/>
      <c r="AF50" s="59">
        <v>0</v>
      </c>
      <c r="AG50" s="59"/>
      <c r="AH50" s="59">
        <v>0</v>
      </c>
      <c r="AI50" s="59"/>
      <c r="AJ50" s="59">
        <v>10</v>
      </c>
      <c r="AK50" s="59"/>
      <c r="AL50" s="59">
        <v>0.1</v>
      </c>
      <c r="AM50" s="59"/>
      <c r="AP50" s="57" t="e">
        <f>VLOOKUP(B50,[1]PlayersList!$B$4:$J$1000,9,FALSE)</f>
        <v>#N/A</v>
      </c>
      <c r="AR50" t="str">
        <f t="shared" si="0"/>
        <v>Devin Shore</v>
      </c>
    </row>
    <row r="51" spans="1:44" x14ac:dyDescent="0.25">
      <c r="A51" s="55">
        <v>48</v>
      </c>
      <c r="B51" t="s">
        <v>64</v>
      </c>
      <c r="C51" t="s">
        <v>870</v>
      </c>
      <c r="D51" s="59">
        <v>8</v>
      </c>
      <c r="E51" s="59"/>
      <c r="F51" s="59">
        <v>3</v>
      </c>
      <c r="G51" s="59"/>
      <c r="H51" s="59">
        <v>3</v>
      </c>
      <c r="I51" s="59"/>
      <c r="J51" s="59">
        <v>6</v>
      </c>
      <c r="K51" s="59"/>
      <c r="L51" s="59">
        <v>1</v>
      </c>
      <c r="M51" s="59"/>
      <c r="N51" s="59">
        <v>6</v>
      </c>
      <c r="O51" s="59"/>
      <c r="P51" s="59">
        <v>23</v>
      </c>
      <c r="Q51" s="59"/>
      <c r="R51" s="59">
        <v>6</v>
      </c>
      <c r="S51" s="59"/>
      <c r="T51" s="59">
        <v>7</v>
      </c>
      <c r="U51" s="59"/>
      <c r="V51" s="59">
        <v>11</v>
      </c>
      <c r="W51" s="59"/>
      <c r="X51" s="59">
        <v>0.38900000000000001</v>
      </c>
      <c r="Y51" s="59"/>
      <c r="Z51" s="59">
        <v>0</v>
      </c>
      <c r="AA51" s="59"/>
      <c r="AB51" s="59">
        <v>2</v>
      </c>
      <c r="AC51" s="59"/>
      <c r="AD51" s="59">
        <v>1</v>
      </c>
      <c r="AE51" s="59"/>
      <c r="AF51" s="59">
        <v>0</v>
      </c>
      <c r="AG51" s="59"/>
      <c r="AH51" s="59">
        <v>0</v>
      </c>
      <c r="AI51" s="59"/>
      <c r="AJ51" s="59">
        <v>13</v>
      </c>
      <c r="AK51" s="59"/>
      <c r="AL51" s="59">
        <v>0.23100000000000001</v>
      </c>
      <c r="AM51" s="59"/>
      <c r="AP51" s="57" t="e">
        <f>VLOOKUP(B51,[1]PlayersList!$B$4:$J$1000,9,FALSE)</f>
        <v>#N/A</v>
      </c>
      <c r="AR51" t="str">
        <f t="shared" si="0"/>
        <v>Troy Brouwer</v>
      </c>
    </row>
    <row r="52" spans="1:44" x14ac:dyDescent="0.25">
      <c r="A52" s="55">
        <v>49</v>
      </c>
      <c r="B52" t="s">
        <v>78</v>
      </c>
      <c r="C52" t="s">
        <v>863</v>
      </c>
      <c r="D52" s="59">
        <v>8</v>
      </c>
      <c r="E52" s="59"/>
      <c r="F52" s="59">
        <v>4</v>
      </c>
      <c r="G52" s="59"/>
      <c r="H52" s="59">
        <v>2</v>
      </c>
      <c r="I52" s="59"/>
      <c r="J52" s="59">
        <v>6</v>
      </c>
      <c r="K52" s="59"/>
      <c r="L52" s="59">
        <v>-1</v>
      </c>
      <c r="M52" s="59"/>
      <c r="N52" s="59">
        <v>8</v>
      </c>
      <c r="O52" s="59"/>
      <c r="P52" s="59">
        <v>3</v>
      </c>
      <c r="Q52" s="59"/>
      <c r="R52" s="59">
        <v>5</v>
      </c>
      <c r="S52" s="59"/>
      <c r="T52" s="59">
        <v>79</v>
      </c>
      <c r="U52" s="59"/>
      <c r="V52" s="59">
        <v>86</v>
      </c>
      <c r="W52" s="59"/>
      <c r="X52" s="59">
        <v>0.47899999999999998</v>
      </c>
      <c r="Y52" s="59"/>
      <c r="Z52" s="59">
        <v>1</v>
      </c>
      <c r="AA52" s="59"/>
      <c r="AB52" s="59">
        <v>0</v>
      </c>
      <c r="AC52" s="59"/>
      <c r="AD52" s="59">
        <v>0</v>
      </c>
      <c r="AE52" s="59"/>
      <c r="AF52" s="59">
        <v>0</v>
      </c>
      <c r="AG52" s="59"/>
      <c r="AH52" s="59">
        <v>0</v>
      </c>
      <c r="AI52" s="59"/>
      <c r="AJ52" s="59">
        <v>29</v>
      </c>
      <c r="AK52" s="59"/>
      <c r="AL52" s="59">
        <v>0.13800000000000001</v>
      </c>
      <c r="AM52" s="59"/>
      <c r="AP52" s="57" t="e">
        <f>VLOOKUP(B52,[1]PlayersList!$B$4:$J$1000,9,FALSE)</f>
        <v>#N/A</v>
      </c>
      <c r="AR52" t="str">
        <f t="shared" si="0"/>
        <v>John Tavares</v>
      </c>
    </row>
    <row r="53" spans="1:44" x14ac:dyDescent="0.25">
      <c r="A53" s="55">
        <v>50</v>
      </c>
      <c r="B53" t="s">
        <v>145</v>
      </c>
      <c r="C53" t="s">
        <v>864</v>
      </c>
      <c r="D53" s="59">
        <v>7</v>
      </c>
      <c r="E53" s="59"/>
      <c r="F53" s="59">
        <v>2</v>
      </c>
      <c r="G53" s="59"/>
      <c r="H53" s="59">
        <v>4</v>
      </c>
      <c r="I53" s="59"/>
      <c r="J53" s="59">
        <v>6</v>
      </c>
      <c r="K53" s="59"/>
      <c r="L53" s="59">
        <v>1</v>
      </c>
      <c r="M53" s="59"/>
      <c r="N53" s="59">
        <v>6</v>
      </c>
      <c r="O53" s="59"/>
      <c r="P53" s="59">
        <v>13</v>
      </c>
      <c r="Q53" s="59"/>
      <c r="R53" s="59">
        <v>6</v>
      </c>
      <c r="S53" s="59"/>
      <c r="T53" s="59">
        <v>12</v>
      </c>
      <c r="U53" s="59"/>
      <c r="V53" s="59">
        <v>15</v>
      </c>
      <c r="W53" s="59"/>
      <c r="X53" s="59">
        <v>0.44400000000000001</v>
      </c>
      <c r="Y53" s="59"/>
      <c r="Z53" s="59">
        <v>1</v>
      </c>
      <c r="AA53" s="59"/>
      <c r="AB53" s="59">
        <v>1</v>
      </c>
      <c r="AC53" s="59"/>
      <c r="AD53" s="59">
        <v>0</v>
      </c>
      <c r="AE53" s="59"/>
      <c r="AF53" s="59">
        <v>0</v>
      </c>
      <c r="AG53" s="59"/>
      <c r="AH53" s="59">
        <v>0</v>
      </c>
      <c r="AI53" s="59"/>
      <c r="AJ53" s="59">
        <v>20</v>
      </c>
      <c r="AK53" s="59"/>
      <c r="AL53" s="59">
        <v>0.1</v>
      </c>
      <c r="AM53" s="59"/>
      <c r="AP53" s="57" t="e">
        <f>VLOOKUP(B53,[1]PlayersList!$B$4:$J$1000,9,FALSE)</f>
        <v>#N/A</v>
      </c>
      <c r="AR53" t="str">
        <f t="shared" si="0"/>
        <v>J.T. Miller</v>
      </c>
    </row>
    <row r="54" spans="1:44" x14ac:dyDescent="0.25">
      <c r="A54" s="55">
        <v>51</v>
      </c>
      <c r="B54" t="s">
        <v>54</v>
      </c>
      <c r="C54" t="s">
        <v>851</v>
      </c>
      <c r="D54" s="59">
        <v>8</v>
      </c>
      <c r="E54" s="59"/>
      <c r="F54" s="59">
        <v>2</v>
      </c>
      <c r="G54" s="59"/>
      <c r="H54" s="59">
        <v>4</v>
      </c>
      <c r="I54" s="59"/>
      <c r="J54" s="59">
        <v>6</v>
      </c>
      <c r="K54" s="59"/>
      <c r="L54" s="59">
        <v>-2</v>
      </c>
      <c r="M54" s="59"/>
      <c r="N54" s="59">
        <v>8</v>
      </c>
      <c r="O54" s="59"/>
      <c r="P54" s="59">
        <v>8</v>
      </c>
      <c r="Q54" s="59"/>
      <c r="R54" s="59">
        <v>13</v>
      </c>
      <c r="S54" s="59"/>
      <c r="T54" s="59">
        <v>0</v>
      </c>
      <c r="U54" s="59"/>
      <c r="V54" s="59">
        <v>1</v>
      </c>
      <c r="W54" s="59"/>
      <c r="X54" s="59">
        <v>0</v>
      </c>
      <c r="Y54" s="59"/>
      <c r="Z54" s="59">
        <v>0</v>
      </c>
      <c r="AA54" s="59"/>
      <c r="AB54" s="59">
        <v>1</v>
      </c>
      <c r="AC54" s="59"/>
      <c r="AD54" s="59">
        <v>0</v>
      </c>
      <c r="AE54" s="59"/>
      <c r="AF54" s="59">
        <v>0</v>
      </c>
      <c r="AG54" s="59"/>
      <c r="AH54" s="59">
        <v>0</v>
      </c>
      <c r="AI54" s="59"/>
      <c r="AJ54" s="59">
        <v>28</v>
      </c>
      <c r="AK54" s="59"/>
      <c r="AL54" s="59">
        <v>7.0999999999999994E-2</v>
      </c>
      <c r="AM54" s="59"/>
      <c r="AP54" s="57" t="e">
        <f>VLOOKUP(B54,[1]PlayersList!$B$4:$J$1000,9,FALSE)</f>
        <v>#N/A</v>
      </c>
      <c r="AR54" t="str">
        <f t="shared" si="0"/>
        <v>Zach Parise</v>
      </c>
    </row>
    <row r="55" spans="1:44" x14ac:dyDescent="0.25">
      <c r="A55" s="55">
        <v>52</v>
      </c>
      <c r="B55" t="s">
        <v>131</v>
      </c>
      <c r="C55" t="s">
        <v>864</v>
      </c>
      <c r="D55" s="59">
        <v>7</v>
      </c>
      <c r="E55" s="59"/>
      <c r="F55" s="59">
        <v>4</v>
      </c>
      <c r="G55" s="59"/>
      <c r="H55" s="59">
        <v>2</v>
      </c>
      <c r="I55" s="59"/>
      <c r="J55" s="59">
        <v>6</v>
      </c>
      <c r="K55" s="59"/>
      <c r="L55" s="59">
        <v>3</v>
      </c>
      <c r="M55" s="59"/>
      <c r="N55" s="59">
        <v>0</v>
      </c>
      <c r="O55" s="59"/>
      <c r="P55" s="59">
        <v>3</v>
      </c>
      <c r="Q55" s="59"/>
      <c r="R55" s="59">
        <v>3</v>
      </c>
      <c r="S55" s="59"/>
      <c r="T55" s="59">
        <v>5</v>
      </c>
      <c r="U55" s="59"/>
      <c r="V55" s="59">
        <v>7</v>
      </c>
      <c r="W55" s="59"/>
      <c r="X55" s="59">
        <v>0.41699999999999998</v>
      </c>
      <c r="Y55" s="59"/>
      <c r="Z55" s="59">
        <v>2</v>
      </c>
      <c r="AA55" s="59"/>
      <c r="AB55" s="59">
        <v>1</v>
      </c>
      <c r="AC55" s="59"/>
      <c r="AD55" s="59">
        <v>0</v>
      </c>
      <c r="AE55" s="59"/>
      <c r="AF55" s="59">
        <v>0</v>
      </c>
      <c r="AG55" s="59"/>
      <c r="AH55" s="59">
        <v>2</v>
      </c>
      <c r="AI55" s="59"/>
      <c r="AJ55" s="59">
        <v>9</v>
      </c>
      <c r="AK55" s="59"/>
      <c r="AL55" s="59">
        <v>0.44400000000000001</v>
      </c>
      <c r="AM55" s="59"/>
      <c r="AP55" s="57" t="e">
        <f>VLOOKUP(B55,[1]PlayersList!$B$4:$J$1000,9,FALSE)</f>
        <v>#N/A</v>
      </c>
      <c r="AR55" t="str">
        <f t="shared" si="0"/>
        <v>Brandon Pirri</v>
      </c>
    </row>
    <row r="56" spans="1:44" x14ac:dyDescent="0.25">
      <c r="A56" s="55">
        <v>53</v>
      </c>
      <c r="B56" t="s">
        <v>259</v>
      </c>
      <c r="C56" t="s">
        <v>857</v>
      </c>
      <c r="D56" s="59">
        <v>8</v>
      </c>
      <c r="E56" s="59"/>
      <c r="F56" s="59">
        <v>2</v>
      </c>
      <c r="G56" s="59"/>
      <c r="H56" s="59">
        <v>4</v>
      </c>
      <c r="I56" s="59"/>
      <c r="J56" s="59">
        <v>6</v>
      </c>
      <c r="K56" s="59"/>
      <c r="L56" s="59">
        <v>-2</v>
      </c>
      <c r="M56" s="59"/>
      <c r="N56" s="59">
        <v>6</v>
      </c>
      <c r="O56" s="59"/>
      <c r="P56" s="59">
        <v>5</v>
      </c>
      <c r="Q56" s="59"/>
      <c r="R56" s="59">
        <v>7</v>
      </c>
      <c r="S56" s="59"/>
      <c r="T56" s="59">
        <v>0</v>
      </c>
      <c r="U56" s="59"/>
      <c r="V56" s="59">
        <v>0</v>
      </c>
      <c r="W56" s="59"/>
      <c r="X56" s="59" t="s">
        <v>852</v>
      </c>
      <c r="Y56" s="59"/>
      <c r="Z56" s="59">
        <v>1</v>
      </c>
      <c r="AA56" s="59"/>
      <c r="AB56" s="59">
        <v>3</v>
      </c>
      <c r="AC56" s="59"/>
      <c r="AD56" s="59">
        <v>0</v>
      </c>
      <c r="AE56" s="59"/>
      <c r="AF56" s="59">
        <v>0</v>
      </c>
      <c r="AG56" s="59"/>
      <c r="AH56" s="59">
        <v>0</v>
      </c>
      <c r="AI56" s="59"/>
      <c r="AJ56" s="59">
        <v>14</v>
      </c>
      <c r="AK56" s="59"/>
      <c r="AL56" s="59">
        <v>0.14299999999999999</v>
      </c>
      <c r="AM56" s="59"/>
      <c r="AP56" s="57" t="e">
        <f>VLOOKUP(B56,[1]PlayersList!$B$4:$J$1000,9,FALSE)</f>
        <v>#N/A</v>
      </c>
      <c r="AR56" t="str">
        <f t="shared" si="0"/>
        <v>Mark Streit</v>
      </c>
    </row>
    <row r="57" spans="1:44" x14ac:dyDescent="0.25">
      <c r="A57" s="55">
        <v>54</v>
      </c>
      <c r="B57" t="s">
        <v>86</v>
      </c>
      <c r="C57" t="s">
        <v>868</v>
      </c>
      <c r="D57" s="59">
        <v>5</v>
      </c>
      <c r="E57" s="59"/>
      <c r="F57" s="59">
        <v>4</v>
      </c>
      <c r="G57" s="59"/>
      <c r="H57" s="59">
        <v>2</v>
      </c>
      <c r="I57" s="59"/>
      <c r="J57" s="59">
        <v>6</v>
      </c>
      <c r="K57" s="59"/>
      <c r="L57" s="59">
        <v>3</v>
      </c>
      <c r="M57" s="59"/>
      <c r="N57" s="59">
        <v>0</v>
      </c>
      <c r="O57" s="59"/>
      <c r="P57" s="59">
        <v>5</v>
      </c>
      <c r="Q57" s="59"/>
      <c r="R57" s="59">
        <v>1</v>
      </c>
      <c r="S57" s="59"/>
      <c r="T57" s="59">
        <v>0</v>
      </c>
      <c r="U57" s="59"/>
      <c r="V57" s="59">
        <v>1</v>
      </c>
      <c r="W57" s="59"/>
      <c r="X57" s="59">
        <v>0</v>
      </c>
      <c r="Y57" s="59"/>
      <c r="Z57" s="59">
        <v>1</v>
      </c>
      <c r="AA57" s="59"/>
      <c r="AB57" s="59">
        <v>0</v>
      </c>
      <c r="AC57" s="59"/>
      <c r="AD57" s="59">
        <v>0</v>
      </c>
      <c r="AE57" s="59"/>
      <c r="AF57" s="59">
        <v>0</v>
      </c>
      <c r="AG57" s="59"/>
      <c r="AH57" s="59">
        <v>0</v>
      </c>
      <c r="AI57" s="59"/>
      <c r="AJ57" s="59">
        <v>17</v>
      </c>
      <c r="AK57" s="59"/>
      <c r="AL57" s="59">
        <v>0.23499999999999999</v>
      </c>
      <c r="AM57" s="59"/>
      <c r="AP57" s="57" t="e">
        <f>VLOOKUP(B57,[1]PlayersList!$B$4:$J$1000,9,FALSE)</f>
        <v>#N/A</v>
      </c>
      <c r="AR57" t="str">
        <f t="shared" si="0"/>
        <v>Tanner Pearson</v>
      </c>
    </row>
    <row r="58" spans="1:44" x14ac:dyDescent="0.25">
      <c r="A58" s="55">
        <v>55</v>
      </c>
      <c r="B58" t="s">
        <v>63</v>
      </c>
      <c r="C58" t="s">
        <v>862</v>
      </c>
      <c r="D58" s="59">
        <v>7</v>
      </c>
      <c r="E58" s="59"/>
      <c r="F58" s="59">
        <v>3</v>
      </c>
      <c r="G58" s="59"/>
      <c r="H58" s="59">
        <v>3</v>
      </c>
      <c r="I58" s="59"/>
      <c r="J58" s="59">
        <v>6</v>
      </c>
      <c r="K58" s="59"/>
      <c r="L58" s="59">
        <v>-1</v>
      </c>
      <c r="M58" s="59"/>
      <c r="N58" s="59">
        <v>10</v>
      </c>
      <c r="O58" s="59"/>
      <c r="P58" s="59">
        <v>7</v>
      </c>
      <c r="Q58" s="59"/>
      <c r="R58" s="59">
        <v>1</v>
      </c>
      <c r="S58" s="59"/>
      <c r="T58" s="59">
        <v>1</v>
      </c>
      <c r="U58" s="59"/>
      <c r="V58" s="59">
        <v>2</v>
      </c>
      <c r="W58" s="59"/>
      <c r="X58" s="59">
        <v>0.33300000000000002</v>
      </c>
      <c r="Y58" s="59"/>
      <c r="Z58" s="59">
        <v>0</v>
      </c>
      <c r="AA58" s="59"/>
      <c r="AB58" s="59">
        <v>1</v>
      </c>
      <c r="AC58" s="59"/>
      <c r="AD58" s="59">
        <v>1</v>
      </c>
      <c r="AE58" s="59"/>
      <c r="AF58" s="59">
        <v>0</v>
      </c>
      <c r="AG58" s="59"/>
      <c r="AH58" s="59">
        <v>0</v>
      </c>
      <c r="AI58" s="59"/>
      <c r="AJ58" s="59">
        <v>24</v>
      </c>
      <c r="AK58" s="59"/>
      <c r="AL58" s="59">
        <v>0.125</v>
      </c>
      <c r="AM58" s="59"/>
      <c r="AP58" s="57" t="e">
        <f>VLOOKUP(B58,[1]PlayersList!$B$4:$J$1000,9,FALSE)</f>
        <v>#N/A</v>
      </c>
      <c r="AR58" t="str">
        <f t="shared" si="0"/>
        <v>Blake Wheeler</v>
      </c>
    </row>
    <row r="59" spans="1:44" x14ac:dyDescent="0.25">
      <c r="A59" s="55">
        <v>56</v>
      </c>
      <c r="B59" t="s">
        <v>90</v>
      </c>
      <c r="C59" t="s">
        <v>869</v>
      </c>
      <c r="D59" s="59">
        <v>6</v>
      </c>
      <c r="E59" s="59"/>
      <c r="F59" s="59">
        <v>0</v>
      </c>
      <c r="G59" s="59"/>
      <c r="H59" s="59">
        <v>6</v>
      </c>
      <c r="I59" s="59"/>
      <c r="J59" s="59">
        <v>6</v>
      </c>
      <c r="K59" s="59"/>
      <c r="L59" s="59">
        <v>-3</v>
      </c>
      <c r="M59" s="59"/>
      <c r="N59" s="59">
        <v>6</v>
      </c>
      <c r="O59" s="59"/>
      <c r="P59" s="59">
        <v>13</v>
      </c>
      <c r="Q59" s="59"/>
      <c r="R59" s="59">
        <v>9</v>
      </c>
      <c r="S59" s="59"/>
      <c r="T59" s="59">
        <v>0</v>
      </c>
      <c r="U59" s="59"/>
      <c r="V59" s="59">
        <v>0</v>
      </c>
      <c r="W59" s="59"/>
      <c r="X59" s="59" t="s">
        <v>852</v>
      </c>
      <c r="Y59" s="59"/>
      <c r="Z59" s="59">
        <v>0</v>
      </c>
      <c r="AA59" s="59"/>
      <c r="AB59" s="59">
        <v>5</v>
      </c>
      <c r="AC59" s="59"/>
      <c r="AD59" s="59">
        <v>0</v>
      </c>
      <c r="AE59" s="59"/>
      <c r="AF59" s="59">
        <v>0</v>
      </c>
      <c r="AG59" s="59"/>
      <c r="AH59" s="59">
        <v>0</v>
      </c>
      <c r="AI59" s="59"/>
      <c r="AJ59" s="59">
        <v>12</v>
      </c>
      <c r="AK59" s="59"/>
      <c r="AL59" s="59">
        <v>0</v>
      </c>
      <c r="AM59" s="59"/>
      <c r="AP59" s="57" t="e">
        <f>VLOOKUP(B59,[1]PlayersList!$B$4:$J$1000,9,FALSE)</f>
        <v>#N/A</v>
      </c>
      <c r="AR59" t="str">
        <f t="shared" si="0"/>
        <v>Rasmus Ristolainen</v>
      </c>
    </row>
    <row r="60" spans="1:44" x14ac:dyDescent="0.25">
      <c r="A60" s="55">
        <v>57</v>
      </c>
      <c r="B60" t="s">
        <v>149</v>
      </c>
      <c r="C60" t="s">
        <v>871</v>
      </c>
      <c r="D60" s="59">
        <v>7</v>
      </c>
      <c r="E60" s="59"/>
      <c r="F60" s="59">
        <v>3</v>
      </c>
      <c r="G60" s="59"/>
      <c r="H60" s="59">
        <v>3</v>
      </c>
      <c r="I60" s="59"/>
      <c r="J60" s="59">
        <v>6</v>
      </c>
      <c r="K60" s="59"/>
      <c r="L60" s="59">
        <v>-1</v>
      </c>
      <c r="M60" s="59"/>
      <c r="N60" s="59">
        <v>4</v>
      </c>
      <c r="O60" s="59"/>
      <c r="P60" s="59">
        <v>6</v>
      </c>
      <c r="Q60" s="59"/>
      <c r="R60" s="59">
        <v>3</v>
      </c>
      <c r="S60" s="59"/>
      <c r="T60" s="59">
        <v>47</v>
      </c>
      <c r="U60" s="59"/>
      <c r="V60" s="59">
        <v>47</v>
      </c>
      <c r="W60" s="59"/>
      <c r="X60" s="59">
        <v>0.5</v>
      </c>
      <c r="Y60" s="59"/>
      <c r="Z60" s="59">
        <v>0</v>
      </c>
      <c r="AA60" s="59"/>
      <c r="AB60" s="59">
        <v>0</v>
      </c>
      <c r="AC60" s="59"/>
      <c r="AD60" s="59">
        <v>2</v>
      </c>
      <c r="AE60" s="59"/>
      <c r="AF60" s="59">
        <v>1</v>
      </c>
      <c r="AG60" s="59"/>
      <c r="AH60" s="59">
        <v>0</v>
      </c>
      <c r="AI60" s="59"/>
      <c r="AJ60" s="59">
        <v>15</v>
      </c>
      <c r="AK60" s="59"/>
      <c r="AL60" s="59">
        <v>0.2</v>
      </c>
      <c r="AM60" s="59"/>
      <c r="AP60" s="57" t="e">
        <f>VLOOKUP(B60,[1]PlayersList!$B$4:$J$1000,9,FALSE)</f>
        <v>#N/A</v>
      </c>
      <c r="AR60" t="str">
        <f t="shared" si="0"/>
        <v>Brad Richardson</v>
      </c>
    </row>
    <row r="61" spans="1:44" x14ac:dyDescent="0.25">
      <c r="A61" s="55">
        <v>58</v>
      </c>
      <c r="B61" t="s">
        <v>45</v>
      </c>
      <c r="C61" t="s">
        <v>865</v>
      </c>
      <c r="D61" s="59">
        <v>6</v>
      </c>
      <c r="E61" s="59"/>
      <c r="F61" s="59">
        <v>4</v>
      </c>
      <c r="G61" s="59"/>
      <c r="H61" s="59">
        <v>2</v>
      </c>
      <c r="I61" s="59"/>
      <c r="J61" s="59">
        <v>6</v>
      </c>
      <c r="K61" s="59"/>
      <c r="L61" s="59">
        <v>1</v>
      </c>
      <c r="M61" s="59"/>
      <c r="N61" s="59">
        <v>8</v>
      </c>
      <c r="O61" s="59"/>
      <c r="P61" s="59">
        <v>7</v>
      </c>
      <c r="Q61" s="59"/>
      <c r="R61" s="59">
        <v>1</v>
      </c>
      <c r="S61" s="59"/>
      <c r="T61" s="59">
        <v>0</v>
      </c>
      <c r="U61" s="59"/>
      <c r="V61" s="59">
        <v>1</v>
      </c>
      <c r="W61" s="59"/>
      <c r="X61" s="59">
        <v>0</v>
      </c>
      <c r="Y61" s="59"/>
      <c r="Z61" s="59">
        <v>1</v>
      </c>
      <c r="AA61" s="59"/>
      <c r="AB61" s="59">
        <v>0</v>
      </c>
      <c r="AC61" s="59"/>
      <c r="AD61" s="59">
        <v>0</v>
      </c>
      <c r="AE61" s="59"/>
      <c r="AF61" s="59">
        <v>0</v>
      </c>
      <c r="AG61" s="59"/>
      <c r="AH61" s="59">
        <v>0</v>
      </c>
      <c r="AI61" s="59"/>
      <c r="AJ61" s="59">
        <v>10</v>
      </c>
      <c r="AK61" s="59"/>
      <c r="AL61" s="59">
        <v>0.4</v>
      </c>
      <c r="AM61" s="59"/>
      <c r="AP61" s="57" t="e">
        <f>VLOOKUP(B61,[1]PlayersList!$B$4:$J$1000,9,FALSE)</f>
        <v>#N/A</v>
      </c>
      <c r="AR61" t="str">
        <f t="shared" si="0"/>
        <v>Lee Stempniak</v>
      </c>
    </row>
    <row r="62" spans="1:44" x14ac:dyDescent="0.25">
      <c r="A62" s="55">
        <v>59</v>
      </c>
      <c r="B62" t="s">
        <v>98</v>
      </c>
      <c r="C62" t="s">
        <v>855</v>
      </c>
      <c r="D62" s="59">
        <v>8</v>
      </c>
      <c r="E62" s="59"/>
      <c r="F62" s="59">
        <v>0</v>
      </c>
      <c r="G62" s="59"/>
      <c r="H62" s="59">
        <v>6</v>
      </c>
      <c r="I62" s="59"/>
      <c r="J62" s="59">
        <v>6</v>
      </c>
      <c r="K62" s="59"/>
      <c r="L62" s="59">
        <v>2</v>
      </c>
      <c r="M62" s="59"/>
      <c r="N62" s="59">
        <v>4</v>
      </c>
      <c r="O62" s="59"/>
      <c r="P62" s="59">
        <v>5</v>
      </c>
      <c r="Q62" s="59"/>
      <c r="R62" s="59">
        <v>1</v>
      </c>
      <c r="S62" s="59"/>
      <c r="T62" s="59">
        <v>39</v>
      </c>
      <c r="U62" s="59"/>
      <c r="V62" s="59">
        <v>32</v>
      </c>
      <c r="W62" s="59"/>
      <c r="X62" s="59">
        <v>0.54900000000000004</v>
      </c>
      <c r="Y62" s="59"/>
      <c r="Z62" s="59">
        <v>0</v>
      </c>
      <c r="AA62" s="59"/>
      <c r="AB62" s="59">
        <v>2</v>
      </c>
      <c r="AC62" s="59"/>
      <c r="AD62" s="59">
        <v>0</v>
      </c>
      <c r="AE62" s="59"/>
      <c r="AF62" s="59">
        <v>0</v>
      </c>
      <c r="AG62" s="59"/>
      <c r="AH62" s="59">
        <v>0</v>
      </c>
      <c r="AI62" s="59"/>
      <c r="AJ62" s="59">
        <v>6</v>
      </c>
      <c r="AK62" s="59"/>
      <c r="AL62" s="59">
        <v>0</v>
      </c>
      <c r="AM62" s="59"/>
      <c r="AP62" s="57" t="e">
        <f>VLOOKUP(B62,[1]PlayersList!$B$4:$J$1000,9,FALSE)</f>
        <v>#N/A</v>
      </c>
      <c r="AR62" t="str">
        <f t="shared" si="0"/>
        <v>Joe Thornton</v>
      </c>
    </row>
    <row r="63" spans="1:44" x14ac:dyDescent="0.25">
      <c r="A63" s="55">
        <v>60</v>
      </c>
      <c r="B63" t="s">
        <v>144</v>
      </c>
      <c r="C63" t="s">
        <v>861</v>
      </c>
      <c r="D63" s="59">
        <v>8</v>
      </c>
      <c r="E63" s="59"/>
      <c r="F63" s="59">
        <v>1</v>
      </c>
      <c r="G63" s="59"/>
      <c r="H63" s="59">
        <v>5</v>
      </c>
      <c r="I63" s="59"/>
      <c r="J63" s="59">
        <v>6</v>
      </c>
      <c r="K63" s="59"/>
      <c r="L63" s="59">
        <v>-1</v>
      </c>
      <c r="M63" s="59"/>
      <c r="N63" s="59">
        <v>0</v>
      </c>
      <c r="O63" s="59"/>
      <c r="P63" s="59">
        <v>11</v>
      </c>
      <c r="Q63" s="59"/>
      <c r="R63" s="59">
        <v>20</v>
      </c>
      <c r="S63" s="59"/>
      <c r="T63" s="59">
        <v>0</v>
      </c>
      <c r="U63" s="59"/>
      <c r="V63" s="59">
        <v>0</v>
      </c>
      <c r="W63" s="59"/>
      <c r="X63" s="59" t="s">
        <v>852</v>
      </c>
      <c r="Y63" s="59"/>
      <c r="Z63" s="59">
        <v>1</v>
      </c>
      <c r="AA63" s="59"/>
      <c r="AB63" s="59">
        <v>3</v>
      </c>
      <c r="AC63" s="59"/>
      <c r="AD63" s="59">
        <v>0</v>
      </c>
      <c r="AE63" s="59"/>
      <c r="AF63" s="59">
        <v>0</v>
      </c>
      <c r="AG63" s="59"/>
      <c r="AH63" s="59">
        <v>0</v>
      </c>
      <c r="AI63" s="59"/>
      <c r="AJ63" s="59">
        <v>12</v>
      </c>
      <c r="AK63" s="59"/>
      <c r="AL63" s="59">
        <v>8.3000000000000004E-2</v>
      </c>
      <c r="AM63" s="59"/>
      <c r="AP63" s="57" t="e">
        <f>VLOOKUP(B63,[1]PlayersList!$B$4:$J$1000,9,FALSE)</f>
        <v>#N/A</v>
      </c>
      <c r="AR63" t="str">
        <f t="shared" si="0"/>
        <v>Sami Vatanen</v>
      </c>
    </row>
    <row r="64" spans="1:44" x14ac:dyDescent="0.25">
      <c r="A64" s="55">
        <v>61</v>
      </c>
      <c r="B64" t="s">
        <v>69</v>
      </c>
      <c r="C64" t="s">
        <v>854</v>
      </c>
      <c r="D64" s="59">
        <v>8</v>
      </c>
      <c r="E64" s="59"/>
      <c r="F64" s="59">
        <v>2</v>
      </c>
      <c r="G64" s="59"/>
      <c r="H64" s="59">
        <v>4</v>
      </c>
      <c r="I64" s="59"/>
      <c r="J64" s="59">
        <v>6</v>
      </c>
      <c r="K64" s="59"/>
      <c r="L64" s="59">
        <v>6</v>
      </c>
      <c r="M64" s="59"/>
      <c r="N64" s="59">
        <v>6</v>
      </c>
      <c r="O64" s="59"/>
      <c r="P64" s="59">
        <v>1</v>
      </c>
      <c r="Q64" s="59"/>
      <c r="R64" s="59">
        <v>3</v>
      </c>
      <c r="S64" s="59"/>
      <c r="T64" s="59">
        <v>23</v>
      </c>
      <c r="U64" s="59"/>
      <c r="V64" s="59">
        <v>55</v>
      </c>
      <c r="W64" s="59"/>
      <c r="X64" s="59">
        <v>0.29499999999999998</v>
      </c>
      <c r="Y64" s="59"/>
      <c r="Z64" s="59">
        <v>1</v>
      </c>
      <c r="AA64" s="59"/>
      <c r="AB64" s="59">
        <v>1</v>
      </c>
      <c r="AC64" s="59"/>
      <c r="AD64" s="59">
        <v>0</v>
      </c>
      <c r="AE64" s="59"/>
      <c r="AF64" s="59">
        <v>0</v>
      </c>
      <c r="AG64" s="59"/>
      <c r="AH64" s="59">
        <v>0</v>
      </c>
      <c r="AI64" s="59"/>
      <c r="AJ64" s="59">
        <v>12</v>
      </c>
      <c r="AK64" s="59"/>
      <c r="AL64" s="59">
        <v>0.16700000000000001</v>
      </c>
      <c r="AM64" s="59"/>
      <c r="AP64" s="57" t="e">
        <f>VLOOKUP(B64,[1]PlayersList!$B$4:$J$1000,9,FALSE)</f>
        <v>#N/A</v>
      </c>
      <c r="AR64" t="str">
        <f t="shared" si="0"/>
        <v>Alex Galchenyuk</v>
      </c>
    </row>
    <row r="65" spans="1:44" x14ac:dyDescent="0.25">
      <c r="A65" s="55">
        <v>62</v>
      </c>
      <c r="B65" t="s">
        <v>111</v>
      </c>
      <c r="C65" t="s">
        <v>868</v>
      </c>
      <c r="D65" s="59">
        <v>7</v>
      </c>
      <c r="E65" s="59"/>
      <c r="F65" s="59">
        <v>2</v>
      </c>
      <c r="G65" s="59"/>
      <c r="H65" s="59">
        <v>4</v>
      </c>
      <c r="I65" s="59"/>
      <c r="J65" s="59">
        <v>6</v>
      </c>
      <c r="K65" s="59"/>
      <c r="L65" s="59">
        <v>0</v>
      </c>
      <c r="M65" s="59"/>
      <c r="N65" s="59">
        <v>2</v>
      </c>
      <c r="O65" s="59"/>
      <c r="P65" s="59">
        <v>8</v>
      </c>
      <c r="Q65" s="59"/>
      <c r="R65" s="59">
        <v>8</v>
      </c>
      <c r="S65" s="59"/>
      <c r="T65" s="59">
        <v>91</v>
      </c>
      <c r="U65" s="59"/>
      <c r="V65" s="59">
        <v>92</v>
      </c>
      <c r="W65" s="59"/>
      <c r="X65" s="59">
        <v>0.497</v>
      </c>
      <c r="Y65" s="59"/>
      <c r="Z65" s="59">
        <v>0</v>
      </c>
      <c r="AA65" s="59"/>
      <c r="AB65" s="59">
        <v>1</v>
      </c>
      <c r="AC65" s="59"/>
      <c r="AD65" s="59">
        <v>0</v>
      </c>
      <c r="AE65" s="59"/>
      <c r="AF65" s="59">
        <v>1</v>
      </c>
      <c r="AG65" s="59"/>
      <c r="AH65" s="59">
        <v>0</v>
      </c>
      <c r="AI65" s="59"/>
      <c r="AJ65" s="59">
        <v>20</v>
      </c>
      <c r="AK65" s="59"/>
      <c r="AL65" s="59">
        <v>0.1</v>
      </c>
      <c r="AM65" s="59"/>
      <c r="AP65" s="57" t="e">
        <f>VLOOKUP(B65,[1]PlayersList!$B$4:$J$1000,9,FALSE)</f>
        <v>#N/A</v>
      </c>
      <c r="AR65" t="str">
        <f t="shared" si="0"/>
        <v>Anze Kopitar</v>
      </c>
    </row>
    <row r="66" spans="1:44" x14ac:dyDescent="0.25">
      <c r="A66" s="55">
        <v>63</v>
      </c>
      <c r="B66" t="s">
        <v>97</v>
      </c>
      <c r="C66" t="s">
        <v>860</v>
      </c>
      <c r="D66" s="59">
        <v>8</v>
      </c>
      <c r="E66" s="59"/>
      <c r="F66" s="59">
        <v>1</v>
      </c>
      <c r="G66" s="59"/>
      <c r="H66" s="59">
        <v>5</v>
      </c>
      <c r="I66" s="59"/>
      <c r="J66" s="59">
        <v>6</v>
      </c>
      <c r="K66" s="59"/>
      <c r="L66" s="59">
        <v>2</v>
      </c>
      <c r="M66" s="59"/>
      <c r="N66" s="59">
        <v>0</v>
      </c>
      <c r="O66" s="59"/>
      <c r="P66" s="59">
        <v>6</v>
      </c>
      <c r="Q66" s="59"/>
      <c r="R66" s="59">
        <v>2</v>
      </c>
      <c r="S66" s="59"/>
      <c r="T66" s="59">
        <v>86</v>
      </c>
      <c r="U66" s="59"/>
      <c r="V66" s="59">
        <v>54</v>
      </c>
      <c r="W66" s="59"/>
      <c r="X66" s="59">
        <v>0.61399999999999999</v>
      </c>
      <c r="Y66" s="59"/>
      <c r="Z66" s="59">
        <v>0</v>
      </c>
      <c r="AA66" s="59"/>
      <c r="AB66" s="59">
        <v>1</v>
      </c>
      <c r="AC66" s="59"/>
      <c r="AD66" s="59">
        <v>0</v>
      </c>
      <c r="AE66" s="59"/>
      <c r="AF66" s="59">
        <v>0</v>
      </c>
      <c r="AG66" s="59"/>
      <c r="AH66" s="59">
        <v>0</v>
      </c>
      <c r="AI66" s="59"/>
      <c r="AJ66" s="59">
        <v>12</v>
      </c>
      <c r="AK66" s="59"/>
      <c r="AL66" s="59">
        <v>8.3000000000000004E-2</v>
      </c>
      <c r="AM66" s="59"/>
      <c r="AP66" s="57" t="e">
        <f>VLOOKUP(B66,[1]PlayersList!$B$4:$J$1000,9,FALSE)</f>
        <v>#N/A</v>
      </c>
      <c r="AR66" t="str">
        <f t="shared" si="0"/>
        <v>Matt Cullen</v>
      </c>
    </row>
    <row r="67" spans="1:44" x14ac:dyDescent="0.25">
      <c r="A67" s="55">
        <v>64</v>
      </c>
      <c r="B67" t="s">
        <v>51</v>
      </c>
      <c r="C67" t="s">
        <v>856</v>
      </c>
      <c r="D67" s="59">
        <v>7</v>
      </c>
      <c r="E67" s="59"/>
      <c r="F67" s="59">
        <v>0</v>
      </c>
      <c r="G67" s="59"/>
      <c r="H67" s="59">
        <v>6</v>
      </c>
      <c r="I67" s="59"/>
      <c r="J67" s="59">
        <v>6</v>
      </c>
      <c r="K67" s="59"/>
      <c r="L67" s="59">
        <v>4</v>
      </c>
      <c r="M67" s="59"/>
      <c r="N67" s="59">
        <v>2</v>
      </c>
      <c r="O67" s="59"/>
      <c r="P67" s="59">
        <v>2</v>
      </c>
      <c r="Q67" s="59"/>
      <c r="R67" s="59">
        <v>8</v>
      </c>
      <c r="S67" s="59"/>
      <c r="T67" s="59">
        <v>0</v>
      </c>
      <c r="U67" s="59"/>
      <c r="V67" s="59">
        <v>0</v>
      </c>
      <c r="W67" s="59"/>
      <c r="X67" s="59" t="s">
        <v>852</v>
      </c>
      <c r="Y67" s="59"/>
      <c r="Z67" s="59">
        <v>0</v>
      </c>
      <c r="AA67" s="59"/>
      <c r="AB67" s="59">
        <v>2</v>
      </c>
      <c r="AC67" s="59"/>
      <c r="AD67" s="59">
        <v>0</v>
      </c>
      <c r="AE67" s="59"/>
      <c r="AF67" s="59">
        <v>0</v>
      </c>
      <c r="AG67" s="59"/>
      <c r="AH67" s="59">
        <v>0</v>
      </c>
      <c r="AI67" s="59"/>
      <c r="AJ67" s="59">
        <v>16</v>
      </c>
      <c r="AK67" s="59"/>
      <c r="AL67" s="59">
        <v>0</v>
      </c>
      <c r="AM67" s="59"/>
      <c r="AP67" s="57" t="e">
        <f>VLOOKUP(B67,[1]PlayersList!$B$4:$J$1000,9,FALSE)</f>
        <v>#N/A</v>
      </c>
      <c r="AR67" t="str">
        <f t="shared" si="0"/>
        <v>Duncan Keith</v>
      </c>
    </row>
    <row r="68" spans="1:44" x14ac:dyDescent="0.25">
      <c r="A68" s="55">
        <v>65</v>
      </c>
      <c r="B68" t="s">
        <v>187</v>
      </c>
      <c r="C68" t="s">
        <v>872</v>
      </c>
      <c r="D68" s="59">
        <v>6</v>
      </c>
      <c r="E68" s="59"/>
      <c r="F68" s="59">
        <v>5</v>
      </c>
      <c r="G68" s="59"/>
      <c r="H68" s="59">
        <v>1</v>
      </c>
      <c r="I68" s="59"/>
      <c r="J68" s="59">
        <v>6</v>
      </c>
      <c r="K68" s="59"/>
      <c r="L68" s="59">
        <v>-1</v>
      </c>
      <c r="M68" s="59"/>
      <c r="N68" s="59">
        <v>2</v>
      </c>
      <c r="O68" s="59"/>
      <c r="P68" s="59">
        <v>9</v>
      </c>
      <c r="Q68" s="59"/>
      <c r="R68" s="59">
        <v>2</v>
      </c>
      <c r="S68" s="59"/>
      <c r="T68" s="59">
        <v>1</v>
      </c>
      <c r="U68" s="59"/>
      <c r="V68" s="59">
        <v>0</v>
      </c>
      <c r="W68" s="59"/>
      <c r="X68" s="59">
        <v>1</v>
      </c>
      <c r="Y68" s="59"/>
      <c r="Z68" s="59">
        <v>3</v>
      </c>
      <c r="AA68" s="59"/>
      <c r="AB68" s="59">
        <v>1</v>
      </c>
      <c r="AC68" s="59"/>
      <c r="AD68" s="59">
        <v>0</v>
      </c>
      <c r="AE68" s="59"/>
      <c r="AF68" s="59">
        <v>0</v>
      </c>
      <c r="AG68" s="59"/>
      <c r="AH68" s="59">
        <v>2</v>
      </c>
      <c r="AI68" s="59"/>
      <c r="AJ68" s="59">
        <v>25</v>
      </c>
      <c r="AK68" s="59"/>
      <c r="AL68" s="59">
        <v>0.2</v>
      </c>
      <c r="AM68" s="59"/>
      <c r="AP68" s="57" t="e">
        <f>VLOOKUP(B68,[1]PlayersList!$B$4:$J$1000,9,FALSE)</f>
        <v>#N/A</v>
      </c>
      <c r="AR68" t="str">
        <f t="shared" si="0"/>
        <v>Taylor Hall</v>
      </c>
    </row>
    <row r="69" spans="1:44" x14ac:dyDescent="0.25">
      <c r="A69" s="55">
        <v>66</v>
      </c>
      <c r="B69" t="s">
        <v>294</v>
      </c>
      <c r="C69" t="s">
        <v>851</v>
      </c>
      <c r="D69" s="59">
        <v>8</v>
      </c>
      <c r="E69" s="59"/>
      <c r="F69" s="59">
        <v>2</v>
      </c>
      <c r="G69" s="59"/>
      <c r="H69" s="59">
        <v>4</v>
      </c>
      <c r="I69" s="59"/>
      <c r="J69" s="59">
        <v>6</v>
      </c>
      <c r="K69" s="59"/>
      <c r="L69" s="59">
        <v>8</v>
      </c>
      <c r="M69" s="59"/>
      <c r="N69" s="59">
        <v>4</v>
      </c>
      <c r="O69" s="59"/>
      <c r="P69" s="59">
        <v>9</v>
      </c>
      <c r="Q69" s="59"/>
      <c r="R69" s="59">
        <v>2</v>
      </c>
      <c r="S69" s="59"/>
      <c r="T69" s="59">
        <v>1</v>
      </c>
      <c r="U69" s="59"/>
      <c r="V69" s="59">
        <v>0</v>
      </c>
      <c r="W69" s="59"/>
      <c r="X69" s="59">
        <v>1</v>
      </c>
      <c r="Y69" s="59"/>
      <c r="Z69" s="59">
        <v>0</v>
      </c>
      <c r="AA69" s="59"/>
      <c r="AB69" s="59">
        <v>0</v>
      </c>
      <c r="AC69" s="59"/>
      <c r="AD69" s="59">
        <v>0</v>
      </c>
      <c r="AE69" s="59"/>
      <c r="AF69" s="59">
        <v>0</v>
      </c>
      <c r="AG69" s="59"/>
      <c r="AH69" s="59">
        <v>0</v>
      </c>
      <c r="AI69" s="59"/>
      <c r="AJ69" s="59">
        <v>11</v>
      </c>
      <c r="AK69" s="59"/>
      <c r="AL69" s="59">
        <v>0.182</v>
      </c>
      <c r="AM69" s="59"/>
      <c r="AP69" s="57" t="e">
        <f>VLOOKUP(B69,[1]PlayersList!$B$4:$J$1000,9,FALSE)</f>
        <v>#N/A</v>
      </c>
      <c r="AR69" t="str">
        <f t="shared" si="0"/>
        <v>Jason Zucker</v>
      </c>
    </row>
    <row r="70" spans="1:44" x14ac:dyDescent="0.25">
      <c r="A70" s="55">
        <v>67</v>
      </c>
      <c r="B70" t="s">
        <v>178</v>
      </c>
      <c r="C70" t="s">
        <v>868</v>
      </c>
      <c r="D70" s="59">
        <v>7</v>
      </c>
      <c r="E70" s="59"/>
      <c r="F70" s="59">
        <v>2</v>
      </c>
      <c r="G70" s="59"/>
      <c r="H70" s="59">
        <v>4</v>
      </c>
      <c r="I70" s="59"/>
      <c r="J70" s="59">
        <v>6</v>
      </c>
      <c r="K70" s="59"/>
      <c r="L70" s="59">
        <v>4</v>
      </c>
      <c r="M70" s="59"/>
      <c r="N70" s="59">
        <v>0</v>
      </c>
      <c r="O70" s="59"/>
      <c r="P70" s="59">
        <v>7</v>
      </c>
      <c r="Q70" s="59"/>
      <c r="R70" s="59">
        <v>1</v>
      </c>
      <c r="S70" s="59"/>
      <c r="T70" s="59">
        <v>0</v>
      </c>
      <c r="U70" s="59"/>
      <c r="V70" s="59">
        <v>1</v>
      </c>
      <c r="W70" s="59"/>
      <c r="X70" s="59">
        <v>0</v>
      </c>
      <c r="Y70" s="59"/>
      <c r="Z70" s="59">
        <v>1</v>
      </c>
      <c r="AA70" s="59"/>
      <c r="AB70" s="59">
        <v>0</v>
      </c>
      <c r="AC70" s="59"/>
      <c r="AD70" s="59">
        <v>0</v>
      </c>
      <c r="AE70" s="59"/>
      <c r="AF70" s="59">
        <v>0</v>
      </c>
      <c r="AG70" s="59"/>
      <c r="AH70" s="59">
        <v>0</v>
      </c>
      <c r="AI70" s="59"/>
      <c r="AJ70" s="59">
        <v>24</v>
      </c>
      <c r="AK70" s="59"/>
      <c r="AL70" s="59">
        <v>8.3000000000000004E-2</v>
      </c>
      <c r="AM70" s="59"/>
      <c r="AP70" s="57" t="e">
        <f>VLOOKUP(B70,[1]PlayersList!$B$4:$J$1000,9,FALSE)</f>
        <v>#N/A</v>
      </c>
      <c r="AR70" t="str">
        <f t="shared" ref="AR70:AR133" si="1">SUBSTITUTE(B70," ","")</f>
        <v>Tyler Toffoli</v>
      </c>
    </row>
    <row r="71" spans="1:44" x14ac:dyDescent="0.25">
      <c r="A71" s="55">
        <v>68</v>
      </c>
      <c r="B71" t="s">
        <v>132</v>
      </c>
      <c r="C71" t="s">
        <v>873</v>
      </c>
      <c r="D71" s="59">
        <v>7</v>
      </c>
      <c r="E71" s="59"/>
      <c r="F71" s="59">
        <v>4</v>
      </c>
      <c r="G71" s="59"/>
      <c r="H71" s="59">
        <v>2</v>
      </c>
      <c r="I71" s="59"/>
      <c r="J71" s="59">
        <v>6</v>
      </c>
      <c r="K71" s="59"/>
      <c r="L71" s="59">
        <v>-1</v>
      </c>
      <c r="M71" s="59"/>
      <c r="N71" s="59">
        <v>2</v>
      </c>
      <c r="O71" s="59"/>
      <c r="P71" s="59">
        <v>3</v>
      </c>
      <c r="Q71" s="59"/>
      <c r="R71" s="59">
        <v>5</v>
      </c>
      <c r="S71" s="59"/>
      <c r="T71" s="59">
        <v>1</v>
      </c>
      <c r="U71" s="59"/>
      <c r="V71" s="59">
        <v>0</v>
      </c>
      <c r="W71" s="59"/>
      <c r="X71" s="59">
        <v>1</v>
      </c>
      <c r="Y71" s="59"/>
      <c r="Z71" s="59">
        <v>1</v>
      </c>
      <c r="AA71" s="59"/>
      <c r="AB71" s="59">
        <v>1</v>
      </c>
      <c r="AC71" s="59"/>
      <c r="AD71" s="59">
        <v>1</v>
      </c>
      <c r="AE71" s="59"/>
      <c r="AF71" s="59">
        <v>0</v>
      </c>
      <c r="AG71" s="59"/>
      <c r="AH71" s="59">
        <v>0</v>
      </c>
      <c r="AI71" s="59"/>
      <c r="AJ71" s="59">
        <v>19</v>
      </c>
      <c r="AK71" s="59"/>
      <c r="AL71" s="59">
        <v>0.21099999999999999</v>
      </c>
      <c r="AM71" s="59"/>
      <c r="AP71" s="57" t="e">
        <f>VLOOKUP(B71,[1]PlayersList!$B$4:$J$1000,9,FALSE)</f>
        <v>#N/A</v>
      </c>
      <c r="AR71" t="str">
        <f t="shared" si="1"/>
        <v>Viktor Arvidsson</v>
      </c>
    </row>
    <row r="72" spans="1:44" x14ac:dyDescent="0.25">
      <c r="A72" s="55">
        <v>69</v>
      </c>
      <c r="B72" t="s">
        <v>106</v>
      </c>
      <c r="C72" t="s">
        <v>867</v>
      </c>
      <c r="D72" s="59">
        <v>6</v>
      </c>
      <c r="E72" s="59"/>
      <c r="F72" s="59">
        <v>4</v>
      </c>
      <c r="G72" s="59"/>
      <c r="H72" s="59">
        <v>2</v>
      </c>
      <c r="I72" s="59"/>
      <c r="J72" s="59">
        <v>6</v>
      </c>
      <c r="K72" s="59"/>
      <c r="L72" s="59">
        <v>5</v>
      </c>
      <c r="M72" s="59"/>
      <c r="N72" s="59">
        <v>0</v>
      </c>
      <c r="O72" s="59"/>
      <c r="P72" s="59">
        <v>4</v>
      </c>
      <c r="Q72" s="59"/>
      <c r="R72" s="59">
        <v>5</v>
      </c>
      <c r="S72" s="59"/>
      <c r="T72" s="59">
        <v>0</v>
      </c>
      <c r="U72" s="59"/>
      <c r="V72" s="59">
        <v>1</v>
      </c>
      <c r="W72" s="59"/>
      <c r="X72" s="59">
        <v>0</v>
      </c>
      <c r="Y72" s="59"/>
      <c r="Z72" s="59">
        <v>0</v>
      </c>
      <c r="AA72" s="59"/>
      <c r="AB72" s="59">
        <v>0</v>
      </c>
      <c r="AC72" s="59"/>
      <c r="AD72" s="59">
        <v>1</v>
      </c>
      <c r="AE72" s="59"/>
      <c r="AF72" s="59">
        <v>0</v>
      </c>
      <c r="AG72" s="59"/>
      <c r="AH72" s="59">
        <v>1</v>
      </c>
      <c r="AI72" s="59"/>
      <c r="AJ72" s="59">
        <v>8</v>
      </c>
      <c r="AK72" s="59"/>
      <c r="AL72" s="59">
        <v>0.5</v>
      </c>
      <c r="AM72" s="59"/>
      <c r="AP72" s="57" t="e">
        <f>VLOOKUP(B72,[1]PlayersList!$B$4:$J$1000,9,FALSE)</f>
        <v>#N/A</v>
      </c>
      <c r="AR72" t="str">
        <f t="shared" si="1"/>
        <v>Ryan Dzingel</v>
      </c>
    </row>
    <row r="73" spans="1:44" x14ac:dyDescent="0.25">
      <c r="A73" s="55">
        <v>70</v>
      </c>
      <c r="B73" t="s">
        <v>82</v>
      </c>
      <c r="C73" t="s">
        <v>860</v>
      </c>
      <c r="D73" s="59">
        <v>8</v>
      </c>
      <c r="E73" s="59"/>
      <c r="F73" s="59">
        <v>3</v>
      </c>
      <c r="G73" s="59"/>
      <c r="H73" s="59">
        <v>3</v>
      </c>
      <c r="I73" s="59"/>
      <c r="J73" s="59">
        <v>6</v>
      </c>
      <c r="K73" s="59"/>
      <c r="L73" s="59">
        <v>0</v>
      </c>
      <c r="M73" s="59"/>
      <c r="N73" s="59">
        <v>2</v>
      </c>
      <c r="O73" s="59"/>
      <c r="P73" s="59">
        <v>25</v>
      </c>
      <c r="Q73" s="59"/>
      <c r="R73" s="59">
        <v>8</v>
      </c>
      <c r="S73" s="59"/>
      <c r="T73" s="59">
        <v>1</v>
      </c>
      <c r="U73" s="59"/>
      <c r="V73" s="59">
        <v>4</v>
      </c>
      <c r="W73" s="59"/>
      <c r="X73" s="59">
        <v>0.2</v>
      </c>
      <c r="Y73" s="59"/>
      <c r="Z73" s="59">
        <v>3</v>
      </c>
      <c r="AA73" s="59"/>
      <c r="AB73" s="59">
        <v>1</v>
      </c>
      <c r="AC73" s="59"/>
      <c r="AD73" s="59">
        <v>0</v>
      </c>
      <c r="AE73" s="59"/>
      <c r="AF73" s="59">
        <v>0</v>
      </c>
      <c r="AG73" s="59"/>
      <c r="AH73" s="59">
        <v>1</v>
      </c>
      <c r="AI73" s="59"/>
      <c r="AJ73" s="59">
        <v>27</v>
      </c>
      <c r="AK73" s="59"/>
      <c r="AL73" s="59">
        <v>0.111</v>
      </c>
      <c r="AM73" s="59"/>
      <c r="AP73" s="57" t="e">
        <f>VLOOKUP(B73,[1]PlayersList!$B$4:$J$1000,9,FALSE)</f>
        <v>#N/A</v>
      </c>
      <c r="AR73" t="str">
        <f t="shared" si="1"/>
        <v>Patric Hornqvist</v>
      </c>
    </row>
    <row r="74" spans="1:44" x14ac:dyDescent="0.25">
      <c r="A74" s="55">
        <v>71</v>
      </c>
      <c r="B74" t="s">
        <v>52</v>
      </c>
      <c r="C74" t="s">
        <v>847</v>
      </c>
      <c r="D74" s="59">
        <v>7</v>
      </c>
      <c r="E74" s="59"/>
      <c r="F74" s="59">
        <v>3</v>
      </c>
      <c r="G74" s="59"/>
      <c r="H74" s="59">
        <v>3</v>
      </c>
      <c r="I74" s="59"/>
      <c r="J74" s="59">
        <v>6</v>
      </c>
      <c r="K74" s="59"/>
      <c r="L74" s="59">
        <v>1</v>
      </c>
      <c r="M74" s="59"/>
      <c r="N74" s="59">
        <v>2</v>
      </c>
      <c r="O74" s="59"/>
      <c r="P74" s="59">
        <v>2</v>
      </c>
      <c r="Q74" s="59"/>
      <c r="R74" s="59">
        <v>3</v>
      </c>
      <c r="S74" s="59"/>
      <c r="T74" s="59">
        <v>0</v>
      </c>
      <c r="U74" s="59"/>
      <c r="V74" s="59">
        <v>1</v>
      </c>
      <c r="W74" s="59"/>
      <c r="X74" s="59">
        <v>0</v>
      </c>
      <c r="Y74" s="59"/>
      <c r="Z74" s="59">
        <v>1</v>
      </c>
      <c r="AA74" s="59"/>
      <c r="AB74" s="59">
        <v>0</v>
      </c>
      <c r="AC74" s="59"/>
      <c r="AD74" s="59">
        <v>0</v>
      </c>
      <c r="AE74" s="59"/>
      <c r="AF74" s="59">
        <v>0</v>
      </c>
      <c r="AG74" s="59"/>
      <c r="AH74" s="59">
        <v>0</v>
      </c>
      <c r="AI74" s="59"/>
      <c r="AJ74" s="59">
        <v>22</v>
      </c>
      <c r="AK74" s="59"/>
      <c r="AL74" s="59">
        <v>0.13600000000000001</v>
      </c>
      <c r="AM74" s="59"/>
      <c r="AP74" s="57" t="e">
        <f>VLOOKUP(B74,[1]PlayersList!$B$4:$J$1000,9,FALSE)</f>
        <v>#N/A</v>
      </c>
      <c r="AR74" t="str">
        <f t="shared" si="1"/>
        <v>Jordan Eberle</v>
      </c>
    </row>
    <row r="75" spans="1:44" x14ac:dyDescent="0.25">
      <c r="A75" s="55">
        <v>72</v>
      </c>
      <c r="B75" t="s">
        <v>138</v>
      </c>
      <c r="C75" t="s">
        <v>851</v>
      </c>
      <c r="D75" s="59">
        <v>8</v>
      </c>
      <c r="E75" s="59"/>
      <c r="F75" s="59">
        <v>3</v>
      </c>
      <c r="G75" s="59"/>
      <c r="H75" s="59">
        <v>3</v>
      </c>
      <c r="I75" s="59"/>
      <c r="J75" s="59">
        <v>6</v>
      </c>
      <c r="K75" s="59"/>
      <c r="L75" s="59">
        <v>1</v>
      </c>
      <c r="M75" s="59"/>
      <c r="N75" s="59">
        <v>2</v>
      </c>
      <c r="O75" s="59"/>
      <c r="P75" s="59">
        <v>5</v>
      </c>
      <c r="Q75" s="59"/>
      <c r="R75" s="59">
        <v>1</v>
      </c>
      <c r="S75" s="59"/>
      <c r="T75" s="59">
        <v>72</v>
      </c>
      <c r="U75" s="59"/>
      <c r="V75" s="59">
        <v>66</v>
      </c>
      <c r="W75" s="59"/>
      <c r="X75" s="59">
        <v>0.52200000000000002</v>
      </c>
      <c r="Y75" s="59"/>
      <c r="Z75" s="59">
        <v>0</v>
      </c>
      <c r="AA75" s="59"/>
      <c r="AB75" s="59">
        <v>0</v>
      </c>
      <c r="AC75" s="59"/>
      <c r="AD75" s="59">
        <v>0</v>
      </c>
      <c r="AE75" s="59"/>
      <c r="AF75" s="59">
        <v>0</v>
      </c>
      <c r="AG75" s="59"/>
      <c r="AH75" s="59">
        <v>1</v>
      </c>
      <c r="AI75" s="59"/>
      <c r="AJ75" s="59">
        <v>20</v>
      </c>
      <c r="AK75" s="59"/>
      <c r="AL75" s="59">
        <v>0.15</v>
      </c>
      <c r="AM75" s="59"/>
      <c r="AP75" s="57" t="e">
        <f>VLOOKUP(B75,[1]PlayersList!$B$4:$J$1000,9,FALSE)</f>
        <v>#N/A</v>
      </c>
      <c r="AR75" t="str">
        <f t="shared" si="1"/>
        <v>Eric Staal</v>
      </c>
    </row>
    <row r="76" spans="1:44" x14ac:dyDescent="0.25">
      <c r="A76" s="55">
        <v>73</v>
      </c>
      <c r="B76" t="s">
        <v>53</v>
      </c>
      <c r="C76" t="s">
        <v>865</v>
      </c>
      <c r="D76" s="59">
        <v>5</v>
      </c>
      <c r="E76" s="59"/>
      <c r="F76" s="59">
        <v>2</v>
      </c>
      <c r="G76" s="59"/>
      <c r="H76" s="59">
        <v>4</v>
      </c>
      <c r="I76" s="59"/>
      <c r="J76" s="59">
        <v>6</v>
      </c>
      <c r="K76" s="59"/>
      <c r="L76" s="59">
        <v>-2</v>
      </c>
      <c r="M76" s="59"/>
      <c r="N76" s="59">
        <v>2</v>
      </c>
      <c r="O76" s="59"/>
      <c r="P76" s="59">
        <v>3</v>
      </c>
      <c r="Q76" s="59"/>
      <c r="R76" s="59">
        <v>1</v>
      </c>
      <c r="S76" s="59"/>
      <c r="T76" s="59">
        <v>2</v>
      </c>
      <c r="U76" s="59"/>
      <c r="V76" s="59">
        <v>5</v>
      </c>
      <c r="W76" s="59"/>
      <c r="X76" s="59">
        <v>0.28599999999999998</v>
      </c>
      <c r="Y76" s="59"/>
      <c r="Z76" s="59">
        <v>1</v>
      </c>
      <c r="AA76" s="59"/>
      <c r="AB76" s="59">
        <v>2</v>
      </c>
      <c r="AC76" s="59"/>
      <c r="AD76" s="59">
        <v>0</v>
      </c>
      <c r="AE76" s="59"/>
      <c r="AF76" s="59">
        <v>0</v>
      </c>
      <c r="AG76" s="59"/>
      <c r="AH76" s="59">
        <v>0</v>
      </c>
      <c r="AI76" s="59"/>
      <c r="AJ76" s="59">
        <v>21</v>
      </c>
      <c r="AK76" s="59"/>
      <c r="AL76" s="59">
        <v>9.5000000000000001E-2</v>
      </c>
      <c r="AM76" s="59"/>
      <c r="AP76" s="57" t="e">
        <f>VLOOKUP(B76,[1]PlayersList!$B$4:$J$1000,9,FALSE)</f>
        <v>#N/A</v>
      </c>
      <c r="AR76" t="str">
        <f t="shared" si="1"/>
        <v>Jeff Skinner</v>
      </c>
    </row>
    <row r="77" spans="1:44" x14ac:dyDescent="0.25">
      <c r="A77" s="55">
        <v>74</v>
      </c>
      <c r="B77" t="s">
        <v>232</v>
      </c>
      <c r="C77" t="s">
        <v>848</v>
      </c>
      <c r="D77" s="59">
        <v>7</v>
      </c>
      <c r="E77" s="59"/>
      <c r="F77" s="59">
        <v>1</v>
      </c>
      <c r="G77" s="59"/>
      <c r="H77" s="59">
        <v>5</v>
      </c>
      <c r="I77" s="59"/>
      <c r="J77" s="59">
        <v>6</v>
      </c>
      <c r="K77" s="59"/>
      <c r="L77" s="59">
        <v>0</v>
      </c>
      <c r="M77" s="59"/>
      <c r="N77" s="59">
        <v>12</v>
      </c>
      <c r="O77" s="59"/>
      <c r="P77" s="59">
        <v>3</v>
      </c>
      <c r="Q77" s="59"/>
      <c r="R77" s="59">
        <v>9</v>
      </c>
      <c r="S77" s="59"/>
      <c r="T77" s="59">
        <v>2</v>
      </c>
      <c r="U77" s="59"/>
      <c r="V77" s="59">
        <v>1</v>
      </c>
      <c r="W77" s="59"/>
      <c r="X77" s="59">
        <v>0.66700000000000004</v>
      </c>
      <c r="Y77" s="59"/>
      <c r="Z77" s="59">
        <v>0</v>
      </c>
      <c r="AA77" s="59"/>
      <c r="AB77" s="59">
        <v>0</v>
      </c>
      <c r="AC77" s="59"/>
      <c r="AD77" s="59">
        <v>0</v>
      </c>
      <c r="AE77" s="59"/>
      <c r="AF77" s="59">
        <v>0</v>
      </c>
      <c r="AG77" s="59"/>
      <c r="AH77" s="59">
        <v>1</v>
      </c>
      <c r="AI77" s="59"/>
      <c r="AJ77" s="59">
        <v>19</v>
      </c>
      <c r="AK77" s="59"/>
      <c r="AL77" s="59">
        <v>5.2999999999999999E-2</v>
      </c>
      <c r="AM77" s="59"/>
      <c r="AP77" s="57" t="e">
        <f>VLOOKUP(B77,[1]PlayersList!$B$4:$J$1000,9,FALSE)</f>
        <v>#N/A</v>
      </c>
      <c r="AR77" t="str">
        <f t="shared" si="1"/>
        <v>Mitchell Marner</v>
      </c>
    </row>
    <row r="78" spans="1:44" x14ac:dyDescent="0.25">
      <c r="A78" s="55">
        <v>75</v>
      </c>
      <c r="B78" t="s">
        <v>153</v>
      </c>
      <c r="C78" t="s">
        <v>859</v>
      </c>
      <c r="D78" s="59">
        <v>8</v>
      </c>
      <c r="E78" s="59"/>
      <c r="F78" s="59">
        <v>3</v>
      </c>
      <c r="G78" s="59"/>
      <c r="H78" s="59">
        <v>3</v>
      </c>
      <c r="I78" s="59"/>
      <c r="J78" s="59">
        <v>6</v>
      </c>
      <c r="K78" s="59"/>
      <c r="L78" s="59">
        <v>-4</v>
      </c>
      <c r="M78" s="59"/>
      <c r="N78" s="59">
        <v>4</v>
      </c>
      <c r="O78" s="59"/>
      <c r="P78" s="59">
        <v>6</v>
      </c>
      <c r="Q78" s="59"/>
      <c r="R78" s="59">
        <v>6</v>
      </c>
      <c r="S78" s="59"/>
      <c r="T78" s="59">
        <v>0</v>
      </c>
      <c r="U78" s="59"/>
      <c r="V78" s="59">
        <v>0</v>
      </c>
      <c r="W78" s="59"/>
      <c r="X78" s="59" t="s">
        <v>852</v>
      </c>
      <c r="Y78" s="59"/>
      <c r="Z78" s="59">
        <v>2</v>
      </c>
      <c r="AA78" s="59"/>
      <c r="AB78" s="59">
        <v>3</v>
      </c>
      <c r="AC78" s="59"/>
      <c r="AD78" s="59">
        <v>0</v>
      </c>
      <c r="AE78" s="59"/>
      <c r="AF78" s="59">
        <v>0</v>
      </c>
      <c r="AG78" s="59"/>
      <c r="AH78" s="59">
        <v>0</v>
      </c>
      <c r="AI78" s="59"/>
      <c r="AJ78" s="59">
        <v>18</v>
      </c>
      <c r="AK78" s="59"/>
      <c r="AL78" s="59">
        <v>0.16700000000000001</v>
      </c>
      <c r="AM78" s="59"/>
      <c r="AP78" s="57" t="e">
        <f>VLOOKUP(B78,[1]PlayersList!$B$4:$J$1000,9,FALSE)</f>
        <v>#N/A</v>
      </c>
      <c r="AR78" t="str">
        <f t="shared" si="1"/>
        <v>Kevin Shattenkirk</v>
      </c>
    </row>
    <row r="79" spans="1:44" x14ac:dyDescent="0.25">
      <c r="A79" s="55">
        <v>76</v>
      </c>
      <c r="B79" t="s">
        <v>125</v>
      </c>
      <c r="C79" t="s">
        <v>854</v>
      </c>
      <c r="D79" s="59">
        <v>7</v>
      </c>
      <c r="E79" s="59"/>
      <c r="F79" s="59">
        <v>2</v>
      </c>
      <c r="G79" s="59"/>
      <c r="H79" s="59">
        <v>4</v>
      </c>
      <c r="I79" s="59"/>
      <c r="J79" s="59">
        <v>6</v>
      </c>
      <c r="K79" s="59"/>
      <c r="L79" s="59">
        <v>1</v>
      </c>
      <c r="M79" s="59"/>
      <c r="N79" s="59">
        <v>2</v>
      </c>
      <c r="O79" s="59"/>
      <c r="P79" s="59">
        <v>18</v>
      </c>
      <c r="Q79" s="59"/>
      <c r="R79" s="59">
        <v>12</v>
      </c>
      <c r="S79" s="59"/>
      <c r="T79" s="59">
        <v>0</v>
      </c>
      <c r="U79" s="59"/>
      <c r="V79" s="59">
        <v>0</v>
      </c>
      <c r="W79" s="59"/>
      <c r="X79" s="59" t="s">
        <v>852</v>
      </c>
      <c r="Y79" s="59"/>
      <c r="Z79" s="59">
        <v>1</v>
      </c>
      <c r="AA79" s="59"/>
      <c r="AB79" s="59">
        <v>2</v>
      </c>
      <c r="AC79" s="59"/>
      <c r="AD79" s="59">
        <v>0</v>
      </c>
      <c r="AE79" s="59"/>
      <c r="AF79" s="59">
        <v>0</v>
      </c>
      <c r="AG79" s="59"/>
      <c r="AH79" s="59">
        <v>0</v>
      </c>
      <c r="AI79" s="59"/>
      <c r="AJ79" s="59">
        <v>8</v>
      </c>
      <c r="AK79" s="59"/>
      <c r="AL79" s="59">
        <v>0.25</v>
      </c>
      <c r="AM79" s="59"/>
      <c r="AP79" s="57" t="e">
        <f>VLOOKUP(B79,[1]PlayersList!$B$4:$J$1000,9,FALSE)</f>
        <v>#N/A</v>
      </c>
      <c r="AR79" t="str">
        <f t="shared" si="1"/>
        <v>Jeff Petry</v>
      </c>
    </row>
    <row r="80" spans="1:44" x14ac:dyDescent="0.25">
      <c r="A80" s="55">
        <v>77</v>
      </c>
      <c r="B80" t="s">
        <v>151</v>
      </c>
      <c r="C80" t="s">
        <v>851</v>
      </c>
      <c r="D80" s="59">
        <v>8</v>
      </c>
      <c r="E80" s="59"/>
      <c r="F80" s="59">
        <v>3</v>
      </c>
      <c r="G80" s="59"/>
      <c r="H80" s="59">
        <v>3</v>
      </c>
      <c r="I80" s="59"/>
      <c r="J80" s="59">
        <v>6</v>
      </c>
      <c r="K80" s="59"/>
      <c r="L80" s="59">
        <v>1</v>
      </c>
      <c r="M80" s="59"/>
      <c r="N80" s="59">
        <v>18</v>
      </c>
      <c r="O80" s="59"/>
      <c r="P80" s="59">
        <v>9</v>
      </c>
      <c r="Q80" s="59"/>
      <c r="R80" s="59">
        <v>7</v>
      </c>
      <c r="S80" s="59"/>
      <c r="T80" s="59">
        <v>5</v>
      </c>
      <c r="U80" s="59"/>
      <c r="V80" s="59">
        <v>5</v>
      </c>
      <c r="W80" s="59"/>
      <c r="X80" s="59">
        <v>0.5</v>
      </c>
      <c r="Y80" s="59"/>
      <c r="Z80" s="59">
        <v>1</v>
      </c>
      <c r="AA80" s="59"/>
      <c r="AB80" s="59">
        <v>0</v>
      </c>
      <c r="AC80" s="59"/>
      <c r="AD80" s="59">
        <v>0</v>
      </c>
      <c r="AE80" s="59"/>
      <c r="AF80" s="59">
        <v>0</v>
      </c>
      <c r="AG80" s="59"/>
      <c r="AH80" s="59">
        <v>1</v>
      </c>
      <c r="AI80" s="59"/>
      <c r="AJ80" s="59">
        <v>17</v>
      </c>
      <c r="AK80" s="59"/>
      <c r="AL80" s="59">
        <v>0.17599999999999999</v>
      </c>
      <c r="AM80" s="59"/>
      <c r="AP80" s="57" t="e">
        <f>VLOOKUP(B80,[1]PlayersList!$B$4:$J$1000,9,FALSE)</f>
        <v>#N/A</v>
      </c>
      <c r="AR80" t="str">
        <f t="shared" si="1"/>
        <v>Charlie Coyle</v>
      </c>
    </row>
    <row r="81" spans="1:44" x14ac:dyDescent="0.25">
      <c r="A81" s="55">
        <v>78</v>
      </c>
      <c r="B81" t="s">
        <v>162</v>
      </c>
      <c r="C81" t="s">
        <v>848</v>
      </c>
      <c r="D81" s="59">
        <v>7</v>
      </c>
      <c r="E81" s="59"/>
      <c r="F81" s="59">
        <v>4</v>
      </c>
      <c r="G81" s="59"/>
      <c r="H81" s="59">
        <v>1</v>
      </c>
      <c r="I81" s="59"/>
      <c r="J81" s="59">
        <v>5</v>
      </c>
      <c r="K81" s="59"/>
      <c r="L81" s="59">
        <v>1</v>
      </c>
      <c r="M81" s="59"/>
      <c r="N81" s="59">
        <v>4</v>
      </c>
      <c r="O81" s="59"/>
      <c r="P81" s="59">
        <v>8</v>
      </c>
      <c r="Q81" s="59"/>
      <c r="R81" s="59">
        <v>3</v>
      </c>
      <c r="S81" s="59"/>
      <c r="T81" s="59">
        <v>1</v>
      </c>
      <c r="U81" s="59"/>
      <c r="V81" s="59">
        <v>3</v>
      </c>
      <c r="W81" s="59"/>
      <c r="X81" s="59">
        <v>0.25</v>
      </c>
      <c r="Y81" s="59"/>
      <c r="Z81" s="59">
        <v>0</v>
      </c>
      <c r="AA81" s="59"/>
      <c r="AB81" s="59">
        <v>0</v>
      </c>
      <c r="AC81" s="59"/>
      <c r="AD81" s="59">
        <v>0</v>
      </c>
      <c r="AE81" s="59"/>
      <c r="AF81" s="59">
        <v>0</v>
      </c>
      <c r="AG81" s="59"/>
      <c r="AH81" s="59">
        <v>0</v>
      </c>
      <c r="AI81" s="59"/>
      <c r="AJ81" s="59">
        <v>22</v>
      </c>
      <c r="AK81" s="59"/>
      <c r="AL81" s="59">
        <v>0.182</v>
      </c>
      <c r="AM81" s="59"/>
      <c r="AP81" s="57" t="e">
        <f>VLOOKUP(B81,[1]PlayersList!$B$4:$J$1000,9,FALSE)</f>
        <v>#N/A</v>
      </c>
      <c r="AR81" t="str">
        <f t="shared" si="1"/>
        <v>James van Riemsdyk</v>
      </c>
    </row>
    <row r="82" spans="1:44" x14ac:dyDescent="0.25">
      <c r="A82" s="55">
        <v>79</v>
      </c>
      <c r="B82" t="s">
        <v>373</v>
      </c>
      <c r="C82" t="s">
        <v>851</v>
      </c>
      <c r="D82" s="59">
        <v>4</v>
      </c>
      <c r="E82" s="59"/>
      <c r="F82" s="59">
        <v>2</v>
      </c>
      <c r="G82" s="59"/>
      <c r="H82" s="59">
        <v>3</v>
      </c>
      <c r="I82" s="59"/>
      <c r="J82" s="59">
        <v>5</v>
      </c>
      <c r="K82" s="59"/>
      <c r="L82" s="59">
        <v>3</v>
      </c>
      <c r="M82" s="59"/>
      <c r="N82" s="59">
        <v>0</v>
      </c>
      <c r="O82" s="59"/>
      <c r="P82" s="59">
        <v>7</v>
      </c>
      <c r="Q82" s="59"/>
      <c r="R82" s="59">
        <v>1</v>
      </c>
      <c r="S82" s="59"/>
      <c r="T82" s="59">
        <v>15</v>
      </c>
      <c r="U82" s="59"/>
      <c r="V82" s="59">
        <v>17</v>
      </c>
      <c r="W82" s="59"/>
      <c r="X82" s="59">
        <v>0.46899999999999997</v>
      </c>
      <c r="Y82" s="59"/>
      <c r="Z82" s="59">
        <v>0</v>
      </c>
      <c r="AA82" s="59"/>
      <c r="AB82" s="59">
        <v>0</v>
      </c>
      <c r="AC82" s="59"/>
      <c r="AD82" s="59">
        <v>0</v>
      </c>
      <c r="AE82" s="59"/>
      <c r="AF82" s="59">
        <v>0</v>
      </c>
      <c r="AG82" s="59"/>
      <c r="AH82" s="59">
        <v>1</v>
      </c>
      <c r="AI82" s="59"/>
      <c r="AJ82" s="59">
        <v>7</v>
      </c>
      <c r="AK82" s="59"/>
      <c r="AL82" s="59">
        <v>0.28599999999999998</v>
      </c>
      <c r="AM82" s="59"/>
      <c r="AP82" s="57" t="e">
        <f>VLOOKUP(B82,[1]PlayersList!$B$4:$J$1000,9,FALSE)</f>
        <v>#N/A</v>
      </c>
      <c r="AR82" t="str">
        <f t="shared" si="1"/>
        <v>Joel Eriksson Ek</v>
      </c>
    </row>
    <row r="83" spans="1:44" x14ac:dyDescent="0.25">
      <c r="A83" s="55">
        <v>80</v>
      </c>
      <c r="B83" t="s">
        <v>155</v>
      </c>
      <c r="C83" t="s">
        <v>865</v>
      </c>
      <c r="D83" s="59">
        <v>6</v>
      </c>
      <c r="E83" s="59"/>
      <c r="F83" s="59">
        <v>0</v>
      </c>
      <c r="G83" s="59"/>
      <c r="H83" s="59">
        <v>5</v>
      </c>
      <c r="I83" s="59"/>
      <c r="J83" s="59">
        <v>5</v>
      </c>
      <c r="K83" s="59"/>
      <c r="L83" s="59">
        <v>-5</v>
      </c>
      <c r="M83" s="59"/>
      <c r="N83" s="59">
        <v>4</v>
      </c>
      <c r="O83" s="59"/>
      <c r="P83" s="59">
        <v>3</v>
      </c>
      <c r="Q83" s="59"/>
      <c r="R83" s="59">
        <v>3</v>
      </c>
      <c r="S83" s="59"/>
      <c r="T83" s="59">
        <v>0</v>
      </c>
      <c r="U83" s="59"/>
      <c r="V83" s="59">
        <v>0</v>
      </c>
      <c r="W83" s="59"/>
      <c r="X83" s="59" t="s">
        <v>852</v>
      </c>
      <c r="Y83" s="59"/>
      <c r="Z83" s="59">
        <v>0</v>
      </c>
      <c r="AA83" s="59"/>
      <c r="AB83" s="59">
        <v>3</v>
      </c>
      <c r="AC83" s="59"/>
      <c r="AD83" s="59">
        <v>0</v>
      </c>
      <c r="AE83" s="59"/>
      <c r="AF83" s="59">
        <v>0</v>
      </c>
      <c r="AG83" s="59"/>
      <c r="AH83" s="59">
        <v>0</v>
      </c>
      <c r="AI83" s="59"/>
      <c r="AJ83" s="59">
        <v>10</v>
      </c>
      <c r="AK83" s="59"/>
      <c r="AL83" s="59">
        <v>0</v>
      </c>
      <c r="AM83" s="59"/>
      <c r="AP83" s="57" t="e">
        <f>VLOOKUP(B83,[1]PlayersList!$B$4:$J$1000,9,FALSE)</f>
        <v>#N/A</v>
      </c>
      <c r="AR83" t="str">
        <f t="shared" si="1"/>
        <v>Noah Hanifin</v>
      </c>
    </row>
    <row r="84" spans="1:44" x14ac:dyDescent="0.25">
      <c r="A84" s="55">
        <v>81</v>
      </c>
      <c r="B84" t="s">
        <v>92</v>
      </c>
      <c r="C84" t="s">
        <v>874</v>
      </c>
      <c r="D84" s="59">
        <v>6</v>
      </c>
      <c r="E84" s="59"/>
      <c r="F84" s="59">
        <v>2</v>
      </c>
      <c r="G84" s="59"/>
      <c r="H84" s="59">
        <v>3</v>
      </c>
      <c r="I84" s="59"/>
      <c r="J84" s="59">
        <v>5</v>
      </c>
      <c r="K84" s="59"/>
      <c r="L84" s="59">
        <v>-1</v>
      </c>
      <c r="M84" s="59"/>
      <c r="N84" s="59">
        <v>2</v>
      </c>
      <c r="O84" s="59"/>
      <c r="P84" s="59">
        <v>6</v>
      </c>
      <c r="Q84" s="59"/>
      <c r="R84" s="59">
        <v>6</v>
      </c>
      <c r="S84" s="59"/>
      <c r="T84" s="59">
        <v>0</v>
      </c>
      <c r="U84" s="59"/>
      <c r="V84" s="59">
        <v>0</v>
      </c>
      <c r="W84" s="59"/>
      <c r="X84" s="59" t="s">
        <v>852</v>
      </c>
      <c r="Y84" s="59"/>
      <c r="Z84" s="59">
        <v>2</v>
      </c>
      <c r="AA84" s="59"/>
      <c r="AB84" s="59">
        <v>1</v>
      </c>
      <c r="AC84" s="59"/>
      <c r="AD84" s="59">
        <v>0</v>
      </c>
      <c r="AE84" s="59"/>
      <c r="AF84" s="59">
        <v>0</v>
      </c>
      <c r="AG84" s="59"/>
      <c r="AH84" s="59">
        <v>0</v>
      </c>
      <c r="AI84" s="59"/>
      <c r="AJ84" s="59">
        <v>22</v>
      </c>
      <c r="AK84" s="59"/>
      <c r="AL84" s="59">
        <v>9.0999999999999998E-2</v>
      </c>
      <c r="AM84" s="59"/>
      <c r="AP84" s="57" t="e">
        <f>VLOOKUP(B84,[1]PlayersList!$B$4:$J$1000,9,FALSE)</f>
        <v>#N/A</v>
      </c>
      <c r="AR84" t="str">
        <f t="shared" si="1"/>
        <v>Zach Werenski</v>
      </c>
    </row>
    <row r="85" spans="1:44" x14ac:dyDescent="0.25">
      <c r="A85" s="55">
        <v>82</v>
      </c>
      <c r="B85" t="s">
        <v>83</v>
      </c>
      <c r="C85" t="s">
        <v>849</v>
      </c>
      <c r="D85" s="59">
        <v>7</v>
      </c>
      <c r="E85" s="59"/>
      <c r="F85" s="59">
        <v>2</v>
      </c>
      <c r="G85" s="59"/>
      <c r="H85" s="59">
        <v>3</v>
      </c>
      <c r="I85" s="59"/>
      <c r="J85" s="59">
        <v>5</v>
      </c>
      <c r="K85" s="59"/>
      <c r="L85" s="59">
        <v>3</v>
      </c>
      <c r="M85" s="59"/>
      <c r="N85" s="59">
        <v>0</v>
      </c>
      <c r="O85" s="59"/>
      <c r="P85" s="59">
        <v>1</v>
      </c>
      <c r="Q85" s="59"/>
      <c r="R85" s="59">
        <v>5</v>
      </c>
      <c r="S85" s="59"/>
      <c r="T85" s="59">
        <v>55</v>
      </c>
      <c r="U85" s="59"/>
      <c r="V85" s="59">
        <v>43</v>
      </c>
      <c r="W85" s="59"/>
      <c r="X85" s="59">
        <v>0.56100000000000005</v>
      </c>
      <c r="Y85" s="59"/>
      <c r="Z85" s="59">
        <v>0</v>
      </c>
      <c r="AA85" s="59"/>
      <c r="AB85" s="59">
        <v>1</v>
      </c>
      <c r="AC85" s="59"/>
      <c r="AD85" s="59">
        <v>0</v>
      </c>
      <c r="AE85" s="59"/>
      <c r="AF85" s="59">
        <v>0</v>
      </c>
      <c r="AG85" s="59"/>
      <c r="AH85" s="59">
        <v>1</v>
      </c>
      <c r="AI85" s="59"/>
      <c r="AJ85" s="59">
        <v>12</v>
      </c>
      <c r="AK85" s="59"/>
      <c r="AL85" s="59">
        <v>0.16700000000000001</v>
      </c>
      <c r="AM85" s="59"/>
      <c r="AP85" s="57" t="e">
        <f>VLOOKUP(B85,[1]PlayersList!$B$4:$J$1000,9,FALSE)</f>
        <v>#N/A</v>
      </c>
      <c r="AQ85" s="62"/>
      <c r="AR85" t="str">
        <f t="shared" si="1"/>
        <v>Aleksander Barkov</v>
      </c>
    </row>
    <row r="86" spans="1:44" x14ac:dyDescent="0.25">
      <c r="A86" s="55">
        <v>83</v>
      </c>
      <c r="B86" t="s">
        <v>88</v>
      </c>
      <c r="C86" t="s">
        <v>863</v>
      </c>
      <c r="D86" s="59">
        <v>8</v>
      </c>
      <c r="E86" s="59"/>
      <c r="F86" s="59">
        <v>1</v>
      </c>
      <c r="G86" s="59"/>
      <c r="H86" s="59">
        <v>4</v>
      </c>
      <c r="I86" s="59"/>
      <c r="J86" s="59">
        <v>5</v>
      </c>
      <c r="K86" s="59"/>
      <c r="L86" s="59">
        <v>2</v>
      </c>
      <c r="M86" s="59"/>
      <c r="N86" s="59">
        <v>0</v>
      </c>
      <c r="O86" s="59"/>
      <c r="P86" s="59">
        <v>2</v>
      </c>
      <c r="Q86" s="59"/>
      <c r="R86" s="59">
        <v>13</v>
      </c>
      <c r="S86" s="59"/>
      <c r="T86" s="59">
        <v>0</v>
      </c>
      <c r="U86" s="59"/>
      <c r="V86" s="59">
        <v>2</v>
      </c>
      <c r="W86" s="59"/>
      <c r="X86" s="59">
        <v>0</v>
      </c>
      <c r="Y86" s="59"/>
      <c r="Z86" s="59">
        <v>0</v>
      </c>
      <c r="AA86" s="59"/>
      <c r="AB86" s="59">
        <v>0</v>
      </c>
      <c r="AC86" s="59"/>
      <c r="AD86" s="59">
        <v>0</v>
      </c>
      <c r="AE86" s="59"/>
      <c r="AF86" s="59">
        <v>0</v>
      </c>
      <c r="AG86" s="59"/>
      <c r="AH86" s="59">
        <v>1</v>
      </c>
      <c r="AI86" s="59"/>
      <c r="AJ86" s="59">
        <v>15</v>
      </c>
      <c r="AK86" s="59"/>
      <c r="AL86" s="59">
        <v>6.7000000000000004E-2</v>
      </c>
      <c r="AM86" s="59"/>
      <c r="AP86" s="57" t="e">
        <f>VLOOKUP(B86,[1]PlayersList!$B$4:$J$1000,9,FALSE)</f>
        <v>#N/A</v>
      </c>
      <c r="AR86" t="str">
        <f t="shared" si="1"/>
        <v>Josh Bailey</v>
      </c>
    </row>
    <row r="87" spans="1:44" x14ac:dyDescent="0.25">
      <c r="A87" s="55">
        <v>84</v>
      </c>
      <c r="B87" t="s">
        <v>142</v>
      </c>
      <c r="C87" t="s">
        <v>853</v>
      </c>
      <c r="D87" s="59">
        <v>7</v>
      </c>
      <c r="E87" s="59"/>
      <c r="F87" s="59">
        <v>2</v>
      </c>
      <c r="G87" s="59"/>
      <c r="H87" s="59">
        <v>3</v>
      </c>
      <c r="I87" s="59"/>
      <c r="J87" s="59">
        <v>5</v>
      </c>
      <c r="K87" s="59"/>
      <c r="L87" s="59">
        <v>-3</v>
      </c>
      <c r="M87" s="59"/>
      <c r="N87" s="59">
        <v>2</v>
      </c>
      <c r="O87" s="59"/>
      <c r="P87" s="59">
        <v>5</v>
      </c>
      <c r="Q87" s="59"/>
      <c r="R87" s="59">
        <v>6</v>
      </c>
      <c r="S87" s="59"/>
      <c r="T87" s="59">
        <v>15</v>
      </c>
      <c r="U87" s="59"/>
      <c r="V87" s="59">
        <v>17</v>
      </c>
      <c r="W87" s="59"/>
      <c r="X87" s="59">
        <v>0.46899999999999997</v>
      </c>
      <c r="Y87" s="59"/>
      <c r="Z87" s="59">
        <v>2</v>
      </c>
      <c r="AA87" s="59"/>
      <c r="AB87" s="59">
        <v>1</v>
      </c>
      <c r="AC87" s="59"/>
      <c r="AD87" s="59">
        <v>0</v>
      </c>
      <c r="AE87" s="59"/>
      <c r="AF87" s="59">
        <v>0</v>
      </c>
      <c r="AG87" s="59"/>
      <c r="AH87" s="59">
        <v>0</v>
      </c>
      <c r="AI87" s="59"/>
      <c r="AJ87" s="59">
        <v>22</v>
      </c>
      <c r="AK87" s="59"/>
      <c r="AL87" s="59">
        <v>9.0999999999999998E-2</v>
      </c>
      <c r="AM87" s="59"/>
      <c r="AP87" s="57" t="e">
        <f>VLOOKUP(B87,[1]PlayersList!$B$4:$J$1000,9,FALSE)</f>
        <v>#N/A</v>
      </c>
      <c r="AR87" t="str">
        <f t="shared" si="1"/>
        <v>Jonathan Drouin</v>
      </c>
    </row>
    <row r="88" spans="1:44" x14ac:dyDescent="0.25">
      <c r="A88" s="55">
        <v>85</v>
      </c>
      <c r="B88" t="s">
        <v>60</v>
      </c>
      <c r="C88" t="s">
        <v>853</v>
      </c>
      <c r="D88" s="59">
        <v>7</v>
      </c>
      <c r="E88" s="59"/>
      <c r="F88" s="59">
        <v>3</v>
      </c>
      <c r="G88" s="59"/>
      <c r="H88" s="59">
        <v>2</v>
      </c>
      <c r="I88" s="59"/>
      <c r="J88" s="59">
        <v>5</v>
      </c>
      <c r="K88" s="59"/>
      <c r="L88" s="59">
        <v>4</v>
      </c>
      <c r="M88" s="59"/>
      <c r="N88" s="59">
        <v>4</v>
      </c>
      <c r="O88" s="59"/>
      <c r="P88" s="59">
        <v>4</v>
      </c>
      <c r="Q88" s="59"/>
      <c r="R88" s="59">
        <v>2</v>
      </c>
      <c r="S88" s="59"/>
      <c r="T88" s="59">
        <v>50</v>
      </c>
      <c r="U88" s="59"/>
      <c r="V88" s="59">
        <v>70</v>
      </c>
      <c r="W88" s="59"/>
      <c r="X88" s="59">
        <v>0.41699999999999998</v>
      </c>
      <c r="Y88" s="59"/>
      <c r="Z88" s="59">
        <v>0</v>
      </c>
      <c r="AA88" s="59"/>
      <c r="AB88" s="59">
        <v>0</v>
      </c>
      <c r="AC88" s="59"/>
      <c r="AD88" s="59">
        <v>0</v>
      </c>
      <c r="AE88" s="59"/>
      <c r="AF88" s="59">
        <v>0</v>
      </c>
      <c r="AG88" s="59"/>
      <c r="AH88" s="59">
        <v>1</v>
      </c>
      <c r="AI88" s="59"/>
      <c r="AJ88" s="59">
        <v>7</v>
      </c>
      <c r="AK88" s="59"/>
      <c r="AL88" s="59">
        <v>0.42899999999999999</v>
      </c>
      <c r="AM88" s="59"/>
      <c r="AP88" s="57" t="e">
        <f>VLOOKUP(B88,[1]PlayersList!$B$4:$J$1000,9,FALSE)</f>
        <v>#N/A</v>
      </c>
      <c r="AR88" t="str">
        <f t="shared" si="1"/>
        <v>Valtteri Filppula</v>
      </c>
    </row>
    <row r="89" spans="1:44" x14ac:dyDescent="0.25">
      <c r="A89" s="55">
        <v>86</v>
      </c>
      <c r="B89" t="s">
        <v>209</v>
      </c>
      <c r="C89" t="s">
        <v>857</v>
      </c>
      <c r="D89" s="59">
        <v>8</v>
      </c>
      <c r="E89" s="59"/>
      <c r="F89" s="59">
        <v>0</v>
      </c>
      <c r="G89" s="59"/>
      <c r="H89" s="59">
        <v>5</v>
      </c>
      <c r="I89" s="59"/>
      <c r="J89" s="59">
        <v>5</v>
      </c>
      <c r="K89" s="59"/>
      <c r="L89" s="59">
        <v>-5</v>
      </c>
      <c r="M89" s="59"/>
      <c r="N89" s="59">
        <v>4</v>
      </c>
      <c r="O89" s="59"/>
      <c r="P89" s="59">
        <v>13</v>
      </c>
      <c r="Q89" s="59"/>
      <c r="R89" s="59">
        <v>14</v>
      </c>
      <c r="S89" s="59"/>
      <c r="T89" s="59">
        <v>0</v>
      </c>
      <c r="U89" s="59"/>
      <c r="V89" s="59">
        <v>0</v>
      </c>
      <c r="W89" s="59"/>
      <c r="X89" s="59" t="s">
        <v>852</v>
      </c>
      <c r="Y89" s="59"/>
      <c r="Z89" s="59">
        <v>0</v>
      </c>
      <c r="AA89" s="59"/>
      <c r="AB89" s="59">
        <v>1</v>
      </c>
      <c r="AC89" s="59"/>
      <c r="AD89" s="59">
        <v>0</v>
      </c>
      <c r="AE89" s="59"/>
      <c r="AF89" s="59">
        <v>0</v>
      </c>
      <c r="AG89" s="59"/>
      <c r="AH89" s="59">
        <v>0</v>
      </c>
      <c r="AI89" s="59"/>
      <c r="AJ89" s="59">
        <v>11</v>
      </c>
      <c r="AK89" s="59"/>
      <c r="AL89" s="59">
        <v>0</v>
      </c>
      <c r="AM89" s="59"/>
      <c r="AP89" s="57" t="e">
        <f>VLOOKUP(B89,[1]PlayersList!$B$4:$J$1000,9,FALSE)</f>
        <v>#N/A</v>
      </c>
      <c r="AR89" t="str">
        <f t="shared" si="1"/>
        <v>Ivan Provorov</v>
      </c>
    </row>
    <row r="90" spans="1:44" x14ac:dyDescent="0.25">
      <c r="A90" s="55">
        <v>87</v>
      </c>
      <c r="B90" t="s">
        <v>91</v>
      </c>
      <c r="C90" t="s">
        <v>875</v>
      </c>
      <c r="D90" s="59">
        <v>5</v>
      </c>
      <c r="E90" s="59"/>
      <c r="F90" s="59">
        <v>1</v>
      </c>
      <c r="G90" s="59"/>
      <c r="H90" s="59">
        <v>4</v>
      </c>
      <c r="I90" s="59"/>
      <c r="J90" s="59">
        <v>5</v>
      </c>
      <c r="K90" s="59"/>
      <c r="L90" s="59">
        <v>1</v>
      </c>
      <c r="M90" s="59"/>
      <c r="N90" s="59">
        <v>0</v>
      </c>
      <c r="O90" s="59"/>
      <c r="P90" s="59">
        <v>3</v>
      </c>
      <c r="Q90" s="59"/>
      <c r="R90" s="59">
        <v>0</v>
      </c>
      <c r="S90" s="59"/>
      <c r="T90" s="59">
        <v>45</v>
      </c>
      <c r="U90" s="59"/>
      <c r="V90" s="59">
        <v>45</v>
      </c>
      <c r="W90" s="59"/>
      <c r="X90" s="59">
        <v>0.5</v>
      </c>
      <c r="Y90" s="59"/>
      <c r="Z90" s="59">
        <v>0</v>
      </c>
      <c r="AA90" s="59"/>
      <c r="AB90" s="59">
        <v>2</v>
      </c>
      <c r="AC90" s="59"/>
      <c r="AD90" s="59">
        <v>0</v>
      </c>
      <c r="AE90" s="59"/>
      <c r="AF90" s="59">
        <v>0</v>
      </c>
      <c r="AG90" s="59"/>
      <c r="AH90" s="59">
        <v>0</v>
      </c>
      <c r="AI90" s="59"/>
      <c r="AJ90" s="59">
        <v>13</v>
      </c>
      <c r="AK90" s="59"/>
      <c r="AL90" s="59">
        <v>7.6999999999999999E-2</v>
      </c>
      <c r="AM90" s="59"/>
      <c r="AP90" s="57" t="e">
        <f>VLOOKUP(B90,[1]PlayersList!$B$4:$J$1000,9,FALSE)</f>
        <v>#N/A</v>
      </c>
      <c r="AR90" t="str">
        <f t="shared" si="1"/>
        <v>Nathan MacKinnon</v>
      </c>
    </row>
    <row r="91" spans="1:44" x14ac:dyDescent="0.25">
      <c r="A91" s="55">
        <v>88</v>
      </c>
      <c r="B91" t="s">
        <v>94</v>
      </c>
      <c r="C91" t="s">
        <v>865</v>
      </c>
      <c r="D91" s="59">
        <v>6</v>
      </c>
      <c r="E91" s="59"/>
      <c r="F91" s="59">
        <v>0</v>
      </c>
      <c r="G91" s="59"/>
      <c r="H91" s="59">
        <v>5</v>
      </c>
      <c r="I91" s="59"/>
      <c r="J91" s="59">
        <v>5</v>
      </c>
      <c r="K91" s="59"/>
      <c r="L91" s="59">
        <v>0</v>
      </c>
      <c r="M91" s="59"/>
      <c r="N91" s="59">
        <v>2</v>
      </c>
      <c r="O91" s="59"/>
      <c r="P91" s="59">
        <v>2</v>
      </c>
      <c r="Q91" s="59"/>
      <c r="R91" s="59">
        <v>1</v>
      </c>
      <c r="S91" s="59"/>
      <c r="T91" s="59">
        <v>0</v>
      </c>
      <c r="U91" s="59"/>
      <c r="V91" s="59">
        <v>0</v>
      </c>
      <c r="W91" s="59"/>
      <c r="X91" s="59" t="s">
        <v>852</v>
      </c>
      <c r="Y91" s="59"/>
      <c r="Z91" s="59">
        <v>0</v>
      </c>
      <c r="AA91" s="59"/>
      <c r="AB91" s="59">
        <v>3</v>
      </c>
      <c r="AC91" s="59"/>
      <c r="AD91" s="59">
        <v>0</v>
      </c>
      <c r="AE91" s="59"/>
      <c r="AF91" s="59">
        <v>0</v>
      </c>
      <c r="AG91" s="59"/>
      <c r="AH91" s="59">
        <v>0</v>
      </c>
      <c r="AI91" s="59"/>
      <c r="AJ91" s="59">
        <v>12</v>
      </c>
      <c r="AK91" s="59"/>
      <c r="AL91" s="59">
        <v>0</v>
      </c>
      <c r="AM91" s="59"/>
      <c r="AP91" s="57" t="e">
        <f>VLOOKUP(B91,[1]PlayersList!$B$4:$J$1000,9,FALSE)</f>
        <v>#N/A</v>
      </c>
      <c r="AR91" t="str">
        <f t="shared" si="1"/>
        <v>Sebastian Aho</v>
      </c>
    </row>
    <row r="92" spans="1:44" x14ac:dyDescent="0.25">
      <c r="A92" s="55">
        <v>89</v>
      </c>
      <c r="B92" t="s">
        <v>188</v>
      </c>
      <c r="C92" t="s">
        <v>870</v>
      </c>
      <c r="D92" s="59">
        <v>8</v>
      </c>
      <c r="E92" s="59"/>
      <c r="F92" s="59">
        <v>2</v>
      </c>
      <c r="G92" s="59"/>
      <c r="H92" s="59">
        <v>3</v>
      </c>
      <c r="I92" s="59"/>
      <c r="J92" s="59">
        <v>5</v>
      </c>
      <c r="K92" s="59"/>
      <c r="L92" s="59">
        <v>-6</v>
      </c>
      <c r="M92" s="59"/>
      <c r="N92" s="59">
        <v>0</v>
      </c>
      <c r="O92" s="59"/>
      <c r="P92" s="59">
        <v>2</v>
      </c>
      <c r="Q92" s="59"/>
      <c r="R92" s="59">
        <v>3</v>
      </c>
      <c r="S92" s="59"/>
      <c r="T92" s="59">
        <v>0</v>
      </c>
      <c r="U92" s="59"/>
      <c r="V92" s="59">
        <v>0</v>
      </c>
      <c r="W92" s="59"/>
      <c r="X92" s="59" t="s">
        <v>852</v>
      </c>
      <c r="Y92" s="59"/>
      <c r="Z92" s="59">
        <v>0</v>
      </c>
      <c r="AA92" s="59"/>
      <c r="AB92" s="59">
        <v>1</v>
      </c>
      <c r="AC92" s="59"/>
      <c r="AD92" s="59">
        <v>0</v>
      </c>
      <c r="AE92" s="59"/>
      <c r="AF92" s="59">
        <v>0</v>
      </c>
      <c r="AG92" s="59"/>
      <c r="AH92" s="59">
        <v>0</v>
      </c>
      <c r="AI92" s="59"/>
      <c r="AJ92" s="59">
        <v>26</v>
      </c>
      <c r="AK92" s="59"/>
      <c r="AL92" s="59">
        <v>7.6999999999999999E-2</v>
      </c>
      <c r="AM92" s="59"/>
      <c r="AP92" s="57" t="e">
        <f>VLOOKUP(B92,[1]PlayersList!$B$4:$J$1000,9,FALSE)</f>
        <v>#N/A</v>
      </c>
      <c r="AR92" t="str">
        <f t="shared" si="1"/>
        <v>Johnny Gaudreau</v>
      </c>
    </row>
    <row r="93" spans="1:44" x14ac:dyDescent="0.25">
      <c r="A93" s="55">
        <v>90</v>
      </c>
      <c r="B93" t="s">
        <v>164</v>
      </c>
      <c r="C93" t="s">
        <v>864</v>
      </c>
      <c r="D93" s="59">
        <v>7</v>
      </c>
      <c r="E93" s="59"/>
      <c r="F93" s="59">
        <v>4</v>
      </c>
      <c r="G93" s="59"/>
      <c r="H93" s="59">
        <v>1</v>
      </c>
      <c r="I93" s="59"/>
      <c r="J93" s="59">
        <v>5</v>
      </c>
      <c r="K93" s="59"/>
      <c r="L93" s="59">
        <v>1</v>
      </c>
      <c r="M93" s="59"/>
      <c r="N93" s="59">
        <v>0</v>
      </c>
      <c r="O93" s="59"/>
      <c r="P93" s="59">
        <v>3</v>
      </c>
      <c r="Q93" s="59"/>
      <c r="R93" s="59">
        <v>1</v>
      </c>
      <c r="S93" s="59"/>
      <c r="T93" s="59">
        <v>0</v>
      </c>
      <c r="U93" s="59"/>
      <c r="V93" s="59">
        <v>0</v>
      </c>
      <c r="W93" s="59"/>
      <c r="X93" s="59" t="s">
        <v>852</v>
      </c>
      <c r="Y93" s="59"/>
      <c r="Z93" s="59">
        <v>1</v>
      </c>
      <c r="AA93" s="59"/>
      <c r="AB93" s="59">
        <v>1</v>
      </c>
      <c r="AC93" s="59"/>
      <c r="AD93" s="59">
        <v>0</v>
      </c>
      <c r="AE93" s="59"/>
      <c r="AF93" s="59">
        <v>0</v>
      </c>
      <c r="AG93" s="59"/>
      <c r="AH93" s="59">
        <v>2</v>
      </c>
      <c r="AI93" s="59"/>
      <c r="AJ93" s="59">
        <v>13</v>
      </c>
      <c r="AK93" s="59"/>
      <c r="AL93" s="59">
        <v>0.308</v>
      </c>
      <c r="AM93" s="59"/>
      <c r="AP93" s="57" t="e">
        <f>VLOOKUP(B93,[1]PlayersList!$B$4:$J$1000,9,FALSE)</f>
        <v>#N/A</v>
      </c>
      <c r="AR93" t="str">
        <f t="shared" si="1"/>
        <v>Jimmy Vesey</v>
      </c>
    </row>
    <row r="94" spans="1:44" x14ac:dyDescent="0.25">
      <c r="A94" s="55">
        <v>91</v>
      </c>
      <c r="B94" t="s">
        <v>129</v>
      </c>
      <c r="C94" t="s">
        <v>871</v>
      </c>
      <c r="D94" s="59">
        <v>7</v>
      </c>
      <c r="E94" s="59"/>
      <c r="F94" s="59">
        <v>3</v>
      </c>
      <c r="G94" s="59"/>
      <c r="H94" s="59">
        <v>2</v>
      </c>
      <c r="I94" s="59"/>
      <c r="J94" s="59">
        <v>5</v>
      </c>
      <c r="K94" s="59"/>
      <c r="L94" s="59">
        <v>0</v>
      </c>
      <c r="M94" s="59"/>
      <c r="N94" s="59">
        <v>4</v>
      </c>
      <c r="O94" s="59"/>
      <c r="P94" s="59">
        <v>5</v>
      </c>
      <c r="Q94" s="59"/>
      <c r="R94" s="59">
        <v>3</v>
      </c>
      <c r="S94" s="59"/>
      <c r="T94" s="59">
        <v>9</v>
      </c>
      <c r="U94" s="59"/>
      <c r="V94" s="59">
        <v>19</v>
      </c>
      <c r="W94" s="59"/>
      <c r="X94" s="59">
        <v>0.32100000000000001</v>
      </c>
      <c r="Y94" s="59"/>
      <c r="Z94" s="59">
        <v>0</v>
      </c>
      <c r="AA94" s="59"/>
      <c r="AB94" s="59">
        <v>0</v>
      </c>
      <c r="AC94" s="59"/>
      <c r="AD94" s="59">
        <v>0</v>
      </c>
      <c r="AE94" s="59"/>
      <c r="AF94" s="59">
        <v>1</v>
      </c>
      <c r="AG94" s="59"/>
      <c r="AH94" s="59">
        <v>0</v>
      </c>
      <c r="AI94" s="59"/>
      <c r="AJ94" s="59">
        <v>14</v>
      </c>
      <c r="AK94" s="59"/>
      <c r="AL94" s="59">
        <v>0.214</v>
      </c>
      <c r="AM94" s="59"/>
      <c r="AP94" s="57" t="e">
        <f>VLOOKUP(B94,[1]PlayersList!$B$4:$J$1000,9,FALSE)</f>
        <v>#N/A</v>
      </c>
      <c r="AR94" t="str">
        <f t="shared" si="1"/>
        <v>Jordan Martinook</v>
      </c>
    </row>
    <row r="95" spans="1:44" x14ac:dyDescent="0.25">
      <c r="A95" s="55">
        <v>92</v>
      </c>
      <c r="B95" t="s">
        <v>168</v>
      </c>
      <c r="C95" t="s">
        <v>848</v>
      </c>
      <c r="D95" s="59">
        <v>7</v>
      </c>
      <c r="E95" s="59"/>
      <c r="F95" s="59">
        <v>0</v>
      </c>
      <c r="G95" s="59"/>
      <c r="H95" s="59">
        <v>5</v>
      </c>
      <c r="I95" s="59"/>
      <c r="J95" s="59">
        <v>5</v>
      </c>
      <c r="K95" s="59"/>
      <c r="L95" s="59">
        <v>-2</v>
      </c>
      <c r="M95" s="59"/>
      <c r="N95" s="59">
        <v>0</v>
      </c>
      <c r="O95" s="59"/>
      <c r="P95" s="59">
        <v>8</v>
      </c>
      <c r="Q95" s="59"/>
      <c r="R95" s="59">
        <v>10</v>
      </c>
      <c r="S95" s="59"/>
      <c r="T95" s="59">
        <v>0</v>
      </c>
      <c r="U95" s="59"/>
      <c r="V95" s="59">
        <v>0</v>
      </c>
      <c r="W95" s="59"/>
      <c r="X95" s="59" t="s">
        <v>852</v>
      </c>
      <c r="Y95" s="59"/>
      <c r="Z95" s="59">
        <v>0</v>
      </c>
      <c r="AA95" s="59"/>
      <c r="AB95" s="59">
        <v>2</v>
      </c>
      <c r="AC95" s="59"/>
      <c r="AD95" s="59">
        <v>0</v>
      </c>
      <c r="AE95" s="59"/>
      <c r="AF95" s="59">
        <v>0</v>
      </c>
      <c r="AG95" s="59"/>
      <c r="AH95" s="59">
        <v>0</v>
      </c>
      <c r="AI95" s="59"/>
      <c r="AJ95" s="59">
        <v>6</v>
      </c>
      <c r="AK95" s="59"/>
      <c r="AL95" s="59">
        <v>0</v>
      </c>
      <c r="AM95" s="59"/>
      <c r="AP95" s="57" t="e">
        <f>VLOOKUP(B95,[1]PlayersList!$B$4:$J$1000,9,FALSE)</f>
        <v>#N/A</v>
      </c>
      <c r="AR95" t="str">
        <f t="shared" si="1"/>
        <v>Nikita Zaitsev</v>
      </c>
    </row>
    <row r="96" spans="1:44" x14ac:dyDescent="0.25">
      <c r="A96" s="55">
        <v>93</v>
      </c>
      <c r="B96" t="s">
        <v>163</v>
      </c>
      <c r="C96" t="s">
        <v>853</v>
      </c>
      <c r="D96" s="59">
        <v>7</v>
      </c>
      <c r="E96" s="59"/>
      <c r="F96" s="59">
        <v>1</v>
      </c>
      <c r="G96" s="59"/>
      <c r="H96" s="59">
        <v>4</v>
      </c>
      <c r="I96" s="59"/>
      <c r="J96" s="59">
        <v>5</v>
      </c>
      <c r="K96" s="59"/>
      <c r="L96" s="59">
        <v>3</v>
      </c>
      <c r="M96" s="59"/>
      <c r="N96" s="59">
        <v>0</v>
      </c>
      <c r="O96" s="59"/>
      <c r="P96" s="59">
        <v>9</v>
      </c>
      <c r="Q96" s="59"/>
      <c r="R96" s="59">
        <v>15</v>
      </c>
      <c r="S96" s="59"/>
      <c r="T96" s="59">
        <v>0</v>
      </c>
      <c r="U96" s="59"/>
      <c r="V96" s="59">
        <v>0</v>
      </c>
      <c r="W96" s="59"/>
      <c r="X96" s="59" t="s">
        <v>852</v>
      </c>
      <c r="Y96" s="59"/>
      <c r="Z96" s="59">
        <v>0</v>
      </c>
      <c r="AA96" s="59"/>
      <c r="AB96" s="59">
        <v>2</v>
      </c>
      <c r="AC96" s="59"/>
      <c r="AD96" s="59">
        <v>0</v>
      </c>
      <c r="AE96" s="59"/>
      <c r="AF96" s="59">
        <v>0</v>
      </c>
      <c r="AG96" s="59"/>
      <c r="AH96" s="59">
        <v>1</v>
      </c>
      <c r="AI96" s="59"/>
      <c r="AJ96" s="59">
        <v>8</v>
      </c>
      <c r="AK96" s="59"/>
      <c r="AL96" s="59">
        <v>0.125</v>
      </c>
      <c r="AM96" s="59"/>
      <c r="AP96" s="57" t="e">
        <f>VLOOKUP(B96,[1]PlayersList!$B$4:$J$1000,9,FALSE)</f>
        <v>#N/A</v>
      </c>
      <c r="AR96" t="str">
        <f t="shared" si="1"/>
        <v>Victor Hedman</v>
      </c>
    </row>
    <row r="97" spans="1:44" x14ac:dyDescent="0.25">
      <c r="A97" s="55">
        <v>94</v>
      </c>
      <c r="B97" t="s">
        <v>77</v>
      </c>
      <c r="C97" t="s">
        <v>875</v>
      </c>
      <c r="D97" s="59">
        <v>5</v>
      </c>
      <c r="E97" s="59"/>
      <c r="F97" s="59">
        <v>3</v>
      </c>
      <c r="G97" s="59"/>
      <c r="H97" s="59">
        <v>2</v>
      </c>
      <c r="I97" s="59"/>
      <c r="J97" s="59">
        <v>5</v>
      </c>
      <c r="K97" s="59"/>
      <c r="L97" s="59">
        <v>2</v>
      </c>
      <c r="M97" s="59"/>
      <c r="N97" s="59">
        <v>2</v>
      </c>
      <c r="O97" s="59"/>
      <c r="P97" s="59">
        <v>2</v>
      </c>
      <c r="Q97" s="59"/>
      <c r="R97" s="59">
        <v>4</v>
      </c>
      <c r="S97" s="59"/>
      <c r="T97" s="59">
        <v>14</v>
      </c>
      <c r="U97" s="59"/>
      <c r="V97" s="59">
        <v>12</v>
      </c>
      <c r="W97" s="59"/>
      <c r="X97" s="59">
        <v>0.53800000000000003</v>
      </c>
      <c r="Y97" s="59"/>
      <c r="Z97" s="59">
        <v>0</v>
      </c>
      <c r="AA97" s="59"/>
      <c r="AB97" s="59">
        <v>1</v>
      </c>
      <c r="AC97" s="59"/>
      <c r="AD97" s="59">
        <v>0</v>
      </c>
      <c r="AE97" s="59"/>
      <c r="AF97" s="59">
        <v>0</v>
      </c>
      <c r="AG97" s="59"/>
      <c r="AH97" s="59">
        <v>1</v>
      </c>
      <c r="AI97" s="59"/>
      <c r="AJ97" s="59">
        <v>14</v>
      </c>
      <c r="AK97" s="59"/>
      <c r="AL97" s="59">
        <v>0.214</v>
      </c>
      <c r="AM97" s="59"/>
      <c r="AP97" s="57" t="e">
        <f>VLOOKUP(B97,[1]PlayersList!$B$4:$J$1000,9,FALSE)</f>
        <v>#N/A</v>
      </c>
      <c r="AR97" t="str">
        <f t="shared" si="1"/>
        <v>Matt Duchene</v>
      </c>
    </row>
    <row r="98" spans="1:44" x14ac:dyDescent="0.25">
      <c r="A98" s="55">
        <v>95</v>
      </c>
      <c r="B98" t="s">
        <v>116</v>
      </c>
      <c r="C98" t="s">
        <v>857</v>
      </c>
      <c r="D98" s="59">
        <v>8</v>
      </c>
      <c r="E98" s="59"/>
      <c r="F98" s="59">
        <v>1</v>
      </c>
      <c r="G98" s="59"/>
      <c r="H98" s="59">
        <v>4</v>
      </c>
      <c r="I98" s="59"/>
      <c r="J98" s="59">
        <v>5</v>
      </c>
      <c r="K98" s="59"/>
      <c r="L98" s="59">
        <v>-4</v>
      </c>
      <c r="M98" s="59"/>
      <c r="N98" s="59">
        <v>4</v>
      </c>
      <c r="O98" s="59"/>
      <c r="P98" s="59">
        <v>6</v>
      </c>
      <c r="Q98" s="59"/>
      <c r="R98" s="59">
        <v>11</v>
      </c>
      <c r="S98" s="59"/>
      <c r="T98" s="59">
        <v>0</v>
      </c>
      <c r="U98" s="59"/>
      <c r="V98" s="59">
        <v>0</v>
      </c>
      <c r="W98" s="59"/>
      <c r="X98" s="59" t="s">
        <v>852</v>
      </c>
      <c r="Y98" s="59"/>
      <c r="Z98" s="59">
        <v>0</v>
      </c>
      <c r="AA98" s="59"/>
      <c r="AB98" s="59">
        <v>2</v>
      </c>
      <c r="AC98" s="59"/>
      <c r="AD98" s="59">
        <v>0</v>
      </c>
      <c r="AE98" s="59"/>
      <c r="AF98" s="59">
        <v>0</v>
      </c>
      <c r="AG98" s="59"/>
      <c r="AH98" s="59">
        <v>1</v>
      </c>
      <c r="AI98" s="59"/>
      <c r="AJ98" s="59">
        <v>23</v>
      </c>
      <c r="AK98" s="59"/>
      <c r="AL98" s="59">
        <v>4.2999999999999997E-2</v>
      </c>
      <c r="AM98" s="59"/>
      <c r="AP98" s="57" t="e">
        <f>VLOOKUP(B98,[1]PlayersList!$B$4:$J$1000,9,FALSE)</f>
        <v>#N/A</v>
      </c>
      <c r="AR98" t="str">
        <f t="shared" si="1"/>
        <v>Shayne Gostisbehere</v>
      </c>
    </row>
    <row r="99" spans="1:44" x14ac:dyDescent="0.25">
      <c r="A99" s="55">
        <v>96</v>
      </c>
      <c r="B99" t="s">
        <v>100</v>
      </c>
      <c r="C99" t="s">
        <v>871</v>
      </c>
      <c r="D99" s="59">
        <v>7</v>
      </c>
      <c r="E99" s="59"/>
      <c r="F99" s="59">
        <v>3</v>
      </c>
      <c r="G99" s="59"/>
      <c r="H99" s="59">
        <v>2</v>
      </c>
      <c r="I99" s="59"/>
      <c r="J99" s="59">
        <v>5</v>
      </c>
      <c r="K99" s="59"/>
      <c r="L99" s="59">
        <v>3</v>
      </c>
      <c r="M99" s="59"/>
      <c r="N99" s="59">
        <v>2</v>
      </c>
      <c r="O99" s="59"/>
      <c r="P99" s="59">
        <v>7</v>
      </c>
      <c r="Q99" s="59"/>
      <c r="R99" s="59">
        <v>2</v>
      </c>
      <c r="S99" s="59"/>
      <c r="T99" s="59">
        <v>2</v>
      </c>
      <c r="U99" s="59"/>
      <c r="V99" s="59">
        <v>0</v>
      </c>
      <c r="W99" s="59"/>
      <c r="X99" s="59">
        <v>1</v>
      </c>
      <c r="Y99" s="59"/>
      <c r="Z99" s="59">
        <v>0</v>
      </c>
      <c r="AA99" s="59"/>
      <c r="AB99" s="59">
        <v>0</v>
      </c>
      <c r="AC99" s="59"/>
      <c r="AD99" s="59">
        <v>0</v>
      </c>
      <c r="AE99" s="59"/>
      <c r="AF99" s="59">
        <v>0</v>
      </c>
      <c r="AG99" s="59"/>
      <c r="AH99" s="59">
        <v>0</v>
      </c>
      <c r="AI99" s="59"/>
      <c r="AJ99" s="59">
        <v>18</v>
      </c>
      <c r="AK99" s="59"/>
      <c r="AL99" s="59">
        <v>0.16700000000000001</v>
      </c>
      <c r="AM99" s="59"/>
      <c r="AP99" s="57" t="e">
        <f>VLOOKUP(B99,[1]PlayersList!$B$4:$J$1000,9,FALSE)</f>
        <v>#N/A</v>
      </c>
      <c r="AR99" t="str">
        <f t="shared" si="1"/>
        <v>Radim Vrbata</v>
      </c>
    </row>
    <row r="100" spans="1:44" x14ac:dyDescent="0.25">
      <c r="A100" s="55">
        <v>97</v>
      </c>
      <c r="B100" t="s">
        <v>99</v>
      </c>
      <c r="C100" t="s">
        <v>863</v>
      </c>
      <c r="D100" s="59">
        <v>7</v>
      </c>
      <c r="E100" s="59"/>
      <c r="F100" s="59">
        <v>1</v>
      </c>
      <c r="G100" s="59"/>
      <c r="H100" s="59">
        <v>4</v>
      </c>
      <c r="I100" s="59"/>
      <c r="J100" s="59">
        <v>5</v>
      </c>
      <c r="K100" s="59"/>
      <c r="L100" s="59">
        <v>4</v>
      </c>
      <c r="M100" s="59"/>
      <c r="N100" s="59">
        <v>2</v>
      </c>
      <c r="O100" s="59"/>
      <c r="P100" s="59">
        <v>12</v>
      </c>
      <c r="Q100" s="59"/>
      <c r="R100" s="59">
        <v>2</v>
      </c>
      <c r="S100" s="59"/>
      <c r="T100" s="59">
        <v>1</v>
      </c>
      <c r="U100" s="59"/>
      <c r="V100" s="59">
        <v>1</v>
      </c>
      <c r="W100" s="59"/>
      <c r="X100" s="59">
        <v>0.5</v>
      </c>
      <c r="Y100" s="59"/>
      <c r="Z100" s="59">
        <v>0</v>
      </c>
      <c r="AA100" s="59"/>
      <c r="AB100" s="59">
        <v>0</v>
      </c>
      <c r="AC100" s="59"/>
      <c r="AD100" s="59">
        <v>0</v>
      </c>
      <c r="AE100" s="59"/>
      <c r="AF100" s="59">
        <v>0</v>
      </c>
      <c r="AG100" s="59"/>
      <c r="AH100" s="59">
        <v>0</v>
      </c>
      <c r="AI100" s="59"/>
      <c r="AJ100" s="59">
        <v>7</v>
      </c>
      <c r="AK100" s="59"/>
      <c r="AL100" s="59">
        <v>0.14299999999999999</v>
      </c>
      <c r="AM100" s="59"/>
      <c r="AP100" s="57" t="e">
        <f>VLOOKUP(B100,[1]PlayersList!$B$4:$J$1000,9,FALSE)</f>
        <v>#N/A</v>
      </c>
      <c r="AR100" t="str">
        <f t="shared" si="1"/>
        <v>Anthony Beauvillier</v>
      </c>
    </row>
    <row r="101" spans="1:44" x14ac:dyDescent="0.25">
      <c r="A101" s="55">
        <v>98</v>
      </c>
      <c r="B101" t="s">
        <v>70</v>
      </c>
      <c r="C101" t="s">
        <v>873</v>
      </c>
      <c r="D101" s="59">
        <v>7</v>
      </c>
      <c r="E101" s="59"/>
      <c r="F101" s="59">
        <v>0</v>
      </c>
      <c r="G101" s="59"/>
      <c r="H101" s="59">
        <v>5</v>
      </c>
      <c r="I101" s="59"/>
      <c r="J101" s="59">
        <v>5</v>
      </c>
      <c r="K101" s="59"/>
      <c r="L101" s="59">
        <v>-5</v>
      </c>
      <c r="M101" s="59"/>
      <c r="N101" s="59">
        <v>4</v>
      </c>
      <c r="O101" s="59"/>
      <c r="P101" s="59">
        <v>13</v>
      </c>
      <c r="Q101" s="59"/>
      <c r="R101" s="59">
        <v>2</v>
      </c>
      <c r="S101" s="59"/>
      <c r="T101" s="59">
        <v>2</v>
      </c>
      <c r="U101" s="59"/>
      <c r="V101" s="59">
        <v>5</v>
      </c>
      <c r="W101" s="59"/>
      <c r="X101" s="59">
        <v>0.28599999999999998</v>
      </c>
      <c r="Y101" s="59"/>
      <c r="Z101" s="59">
        <v>0</v>
      </c>
      <c r="AA101" s="59"/>
      <c r="AB101" s="59">
        <v>3</v>
      </c>
      <c r="AC101" s="59"/>
      <c r="AD101" s="59">
        <v>0</v>
      </c>
      <c r="AE101" s="59"/>
      <c r="AF101" s="59">
        <v>0</v>
      </c>
      <c r="AG101" s="59"/>
      <c r="AH101" s="59">
        <v>0</v>
      </c>
      <c r="AI101" s="59"/>
      <c r="AJ101" s="59">
        <v>15</v>
      </c>
      <c r="AK101" s="59"/>
      <c r="AL101" s="59">
        <v>0</v>
      </c>
      <c r="AM101" s="59"/>
      <c r="AP101" s="57" t="e">
        <f>VLOOKUP(B101,[1]PlayersList!$B$4:$J$1000,9,FALSE)</f>
        <v>#N/A</v>
      </c>
      <c r="AR101" t="str">
        <f t="shared" si="1"/>
        <v>Filip Forsberg</v>
      </c>
    </row>
    <row r="102" spans="1:44" x14ac:dyDescent="0.25">
      <c r="A102" s="55">
        <v>99</v>
      </c>
      <c r="B102" t="s">
        <v>107</v>
      </c>
      <c r="C102" t="s">
        <v>854</v>
      </c>
      <c r="D102" s="59">
        <v>8</v>
      </c>
      <c r="E102" s="59"/>
      <c r="F102" s="59">
        <v>2</v>
      </c>
      <c r="G102" s="59"/>
      <c r="H102" s="59">
        <v>3</v>
      </c>
      <c r="I102" s="59"/>
      <c r="J102" s="59">
        <v>5</v>
      </c>
      <c r="K102" s="59"/>
      <c r="L102" s="59">
        <v>2</v>
      </c>
      <c r="M102" s="59"/>
      <c r="N102" s="59">
        <v>2</v>
      </c>
      <c r="O102" s="59"/>
      <c r="P102" s="59">
        <v>9</v>
      </c>
      <c r="Q102" s="59"/>
      <c r="R102" s="59">
        <v>4</v>
      </c>
      <c r="S102" s="59"/>
      <c r="T102" s="59">
        <v>1</v>
      </c>
      <c r="U102" s="59"/>
      <c r="V102" s="59">
        <v>0</v>
      </c>
      <c r="W102" s="59"/>
      <c r="X102" s="59">
        <v>1</v>
      </c>
      <c r="Y102" s="59"/>
      <c r="Z102" s="59">
        <v>0</v>
      </c>
      <c r="AA102" s="59"/>
      <c r="AB102" s="59">
        <v>0</v>
      </c>
      <c r="AC102" s="59"/>
      <c r="AD102" s="59">
        <v>1</v>
      </c>
      <c r="AE102" s="59"/>
      <c r="AF102" s="59">
        <v>0</v>
      </c>
      <c r="AG102" s="59"/>
      <c r="AH102" s="59">
        <v>1</v>
      </c>
      <c r="AI102" s="59"/>
      <c r="AJ102" s="59">
        <v>10</v>
      </c>
      <c r="AK102" s="59"/>
      <c r="AL102" s="59">
        <v>0.2</v>
      </c>
      <c r="AM102" s="59"/>
      <c r="AP102" s="57" t="e">
        <f>VLOOKUP(B102,[1]PlayersList!$B$4:$J$1000,9,FALSE)</f>
        <v>#N/A</v>
      </c>
      <c r="AR102" t="str">
        <f t="shared" si="1"/>
        <v>Paul Byron</v>
      </c>
    </row>
    <row r="103" spans="1:44" x14ac:dyDescent="0.25">
      <c r="A103" s="55">
        <v>100</v>
      </c>
      <c r="B103" t="s">
        <v>196</v>
      </c>
      <c r="C103" t="s">
        <v>848</v>
      </c>
      <c r="D103" s="59">
        <v>7</v>
      </c>
      <c r="E103" s="59"/>
      <c r="F103" s="59">
        <v>2</v>
      </c>
      <c r="G103" s="59"/>
      <c r="H103" s="59">
        <v>3</v>
      </c>
      <c r="I103" s="59"/>
      <c r="J103" s="59">
        <v>5</v>
      </c>
      <c r="K103" s="59"/>
      <c r="L103" s="59">
        <v>-1</v>
      </c>
      <c r="M103" s="59"/>
      <c r="N103" s="59">
        <v>9</v>
      </c>
      <c r="O103" s="59"/>
      <c r="P103" s="59">
        <v>6</v>
      </c>
      <c r="Q103" s="59"/>
      <c r="R103" s="59">
        <v>5</v>
      </c>
      <c r="S103" s="59"/>
      <c r="T103" s="59">
        <v>50</v>
      </c>
      <c r="U103" s="59"/>
      <c r="V103" s="59">
        <v>57</v>
      </c>
      <c r="W103" s="59"/>
      <c r="X103" s="59">
        <v>0.46700000000000003</v>
      </c>
      <c r="Y103" s="59"/>
      <c r="Z103" s="59">
        <v>1</v>
      </c>
      <c r="AA103" s="59"/>
      <c r="AB103" s="59">
        <v>2</v>
      </c>
      <c r="AC103" s="59"/>
      <c r="AD103" s="59">
        <v>0</v>
      </c>
      <c r="AE103" s="59"/>
      <c r="AF103" s="59">
        <v>0</v>
      </c>
      <c r="AG103" s="59"/>
      <c r="AH103" s="59">
        <v>0</v>
      </c>
      <c r="AI103" s="59"/>
      <c r="AJ103" s="59">
        <v>9</v>
      </c>
      <c r="AK103" s="59"/>
      <c r="AL103" s="59">
        <v>0.222</v>
      </c>
      <c r="AM103" s="59"/>
      <c r="AP103" s="57" t="e">
        <f>VLOOKUP(B103,[1]PlayersList!$B$4:$J$1000,9,FALSE)</f>
        <v>#N/A</v>
      </c>
      <c r="AR103" t="str">
        <f t="shared" si="1"/>
        <v>Nazem Kadri</v>
      </c>
    </row>
    <row r="104" spans="1:44" x14ac:dyDescent="0.25">
      <c r="A104" s="55">
        <v>101</v>
      </c>
      <c r="B104" t="s">
        <v>599</v>
      </c>
      <c r="C104" t="s">
        <v>857</v>
      </c>
      <c r="D104" s="59">
        <v>5</v>
      </c>
      <c r="E104" s="59"/>
      <c r="F104" s="59">
        <v>2</v>
      </c>
      <c r="G104" s="59"/>
      <c r="H104" s="59">
        <v>3</v>
      </c>
      <c r="I104" s="59"/>
      <c r="J104" s="59">
        <v>5</v>
      </c>
      <c r="K104" s="59"/>
      <c r="L104" s="59">
        <v>-3</v>
      </c>
      <c r="M104" s="59"/>
      <c r="N104" s="59">
        <v>9</v>
      </c>
      <c r="O104" s="59"/>
      <c r="P104" s="59">
        <v>11</v>
      </c>
      <c r="Q104" s="59"/>
      <c r="R104" s="59">
        <v>1</v>
      </c>
      <c r="S104" s="59"/>
      <c r="T104" s="59">
        <v>1</v>
      </c>
      <c r="U104" s="59"/>
      <c r="V104" s="59">
        <v>2</v>
      </c>
      <c r="W104" s="59"/>
      <c r="X104" s="59">
        <v>0.33300000000000002</v>
      </c>
      <c r="Y104" s="59"/>
      <c r="Z104" s="59">
        <v>2</v>
      </c>
      <c r="AA104" s="59"/>
      <c r="AB104" s="59">
        <v>2</v>
      </c>
      <c r="AC104" s="59"/>
      <c r="AD104" s="59">
        <v>0</v>
      </c>
      <c r="AE104" s="59"/>
      <c r="AF104" s="59">
        <v>0</v>
      </c>
      <c r="AG104" s="59"/>
      <c r="AH104" s="59">
        <v>0</v>
      </c>
      <c r="AI104" s="59"/>
      <c r="AJ104" s="59">
        <v>9</v>
      </c>
      <c r="AK104" s="59"/>
      <c r="AL104" s="59">
        <v>0.222</v>
      </c>
      <c r="AM104" s="59"/>
      <c r="AP104" s="57" t="e">
        <f>VLOOKUP(B104,[1]PlayersList!$B$4:$J$1000,9,FALSE)</f>
        <v>#N/A</v>
      </c>
      <c r="AR104" t="str">
        <f t="shared" si="1"/>
        <v>Brayden Schenn</v>
      </c>
    </row>
    <row r="105" spans="1:44" x14ac:dyDescent="0.25">
      <c r="A105" s="55">
        <v>102</v>
      </c>
      <c r="B105" t="s">
        <v>341</v>
      </c>
      <c r="C105" t="s">
        <v>871</v>
      </c>
      <c r="D105" s="59">
        <v>7</v>
      </c>
      <c r="E105" s="59"/>
      <c r="F105" s="59">
        <v>5</v>
      </c>
      <c r="G105" s="59"/>
      <c r="H105" s="59">
        <v>0</v>
      </c>
      <c r="I105" s="59"/>
      <c r="J105" s="59">
        <v>5</v>
      </c>
      <c r="K105" s="59"/>
      <c r="L105" s="59">
        <v>-1</v>
      </c>
      <c r="M105" s="59"/>
      <c r="N105" s="59">
        <v>4</v>
      </c>
      <c r="O105" s="59"/>
      <c r="P105" s="59">
        <v>12</v>
      </c>
      <c r="Q105" s="59"/>
      <c r="R105" s="59">
        <v>7</v>
      </c>
      <c r="S105" s="59"/>
      <c r="T105" s="59">
        <v>0</v>
      </c>
      <c r="U105" s="59"/>
      <c r="V105" s="59">
        <v>0</v>
      </c>
      <c r="W105" s="59"/>
      <c r="X105" s="59" t="s">
        <v>852</v>
      </c>
      <c r="Y105" s="59"/>
      <c r="Z105" s="59">
        <v>2</v>
      </c>
      <c r="AA105" s="59"/>
      <c r="AB105" s="59">
        <v>0</v>
      </c>
      <c r="AC105" s="59"/>
      <c r="AD105" s="59">
        <v>0</v>
      </c>
      <c r="AE105" s="59"/>
      <c r="AF105" s="59">
        <v>0</v>
      </c>
      <c r="AG105" s="59"/>
      <c r="AH105" s="59">
        <v>1</v>
      </c>
      <c r="AI105" s="59"/>
      <c r="AJ105" s="59">
        <v>20</v>
      </c>
      <c r="AK105" s="59"/>
      <c r="AL105" s="59">
        <v>0.25</v>
      </c>
      <c r="AM105" s="59"/>
      <c r="AP105" s="57" t="e">
        <f>VLOOKUP(B105,[1]PlayersList!$B$4:$J$1000,9,FALSE)</f>
        <v>#N/A</v>
      </c>
      <c r="AR105" t="str">
        <f t="shared" si="1"/>
        <v>Oliver Ekman-Larsson</v>
      </c>
    </row>
    <row r="106" spans="1:44" x14ac:dyDescent="0.25">
      <c r="A106" s="55">
        <v>103</v>
      </c>
      <c r="B106" t="s">
        <v>57</v>
      </c>
      <c r="C106" t="s">
        <v>857</v>
      </c>
      <c r="D106" s="59">
        <v>8</v>
      </c>
      <c r="E106" s="59"/>
      <c r="F106" s="59">
        <v>5</v>
      </c>
      <c r="G106" s="59"/>
      <c r="H106" s="59">
        <v>0</v>
      </c>
      <c r="I106" s="59"/>
      <c r="J106" s="59">
        <v>5</v>
      </c>
      <c r="K106" s="59"/>
      <c r="L106" s="59">
        <v>-2</v>
      </c>
      <c r="M106" s="59"/>
      <c r="N106" s="59">
        <v>0</v>
      </c>
      <c r="O106" s="59"/>
      <c r="P106" s="59">
        <v>18</v>
      </c>
      <c r="Q106" s="59"/>
      <c r="R106" s="59">
        <v>7</v>
      </c>
      <c r="S106" s="59"/>
      <c r="T106" s="59">
        <v>0</v>
      </c>
      <c r="U106" s="59"/>
      <c r="V106" s="59">
        <v>3</v>
      </c>
      <c r="W106" s="59"/>
      <c r="X106" s="59">
        <v>0</v>
      </c>
      <c r="Y106" s="59"/>
      <c r="Z106" s="59">
        <v>1</v>
      </c>
      <c r="AA106" s="59"/>
      <c r="AB106" s="59">
        <v>0</v>
      </c>
      <c r="AC106" s="59"/>
      <c r="AD106" s="59">
        <v>0</v>
      </c>
      <c r="AE106" s="59"/>
      <c r="AF106" s="59">
        <v>0</v>
      </c>
      <c r="AG106" s="59"/>
      <c r="AH106" s="59">
        <v>0</v>
      </c>
      <c r="AI106" s="59"/>
      <c r="AJ106" s="59">
        <v>22</v>
      </c>
      <c r="AK106" s="59"/>
      <c r="AL106" s="59">
        <v>0.22700000000000001</v>
      </c>
      <c r="AM106" s="59"/>
      <c r="AP106" s="57" t="e">
        <f>VLOOKUP(B106,[1]PlayersList!$B$4:$J$1000,9,FALSE)</f>
        <v>#N/A</v>
      </c>
      <c r="AR106" t="str">
        <f t="shared" si="1"/>
        <v>Matt Read</v>
      </c>
    </row>
    <row r="107" spans="1:44" x14ac:dyDescent="0.25">
      <c r="A107" s="55">
        <v>104</v>
      </c>
      <c r="B107" t="s">
        <v>220</v>
      </c>
      <c r="C107" t="s">
        <v>872</v>
      </c>
      <c r="D107" s="59">
        <v>6</v>
      </c>
      <c r="E107" s="59"/>
      <c r="F107" s="59">
        <v>3</v>
      </c>
      <c r="G107" s="59"/>
      <c r="H107" s="59">
        <v>2</v>
      </c>
      <c r="I107" s="59"/>
      <c r="J107" s="59">
        <v>5</v>
      </c>
      <c r="K107" s="59"/>
      <c r="L107" s="59">
        <v>-1</v>
      </c>
      <c r="M107" s="59"/>
      <c r="N107" s="59">
        <v>4</v>
      </c>
      <c r="O107" s="59"/>
      <c r="P107" s="59">
        <v>6</v>
      </c>
      <c r="Q107" s="59"/>
      <c r="R107" s="59">
        <v>1</v>
      </c>
      <c r="S107" s="59"/>
      <c r="T107" s="59">
        <v>60</v>
      </c>
      <c r="U107" s="59"/>
      <c r="V107" s="59">
        <v>54</v>
      </c>
      <c r="W107" s="59"/>
      <c r="X107" s="59">
        <v>0.52600000000000002</v>
      </c>
      <c r="Y107" s="59"/>
      <c r="Z107" s="59">
        <v>1</v>
      </c>
      <c r="AA107" s="59"/>
      <c r="AB107" s="59">
        <v>1</v>
      </c>
      <c r="AC107" s="59"/>
      <c r="AD107" s="59">
        <v>0</v>
      </c>
      <c r="AE107" s="59"/>
      <c r="AF107" s="59">
        <v>0</v>
      </c>
      <c r="AG107" s="59"/>
      <c r="AH107" s="59">
        <v>1</v>
      </c>
      <c r="AI107" s="59"/>
      <c r="AJ107" s="59">
        <v>13</v>
      </c>
      <c r="AK107" s="59"/>
      <c r="AL107" s="59">
        <v>0.23100000000000001</v>
      </c>
      <c r="AM107" s="59"/>
      <c r="AP107" s="57" t="e">
        <f>VLOOKUP(B107,[1]PlayersList!$B$4:$J$1000,9,FALSE)</f>
        <v>#N/A</v>
      </c>
      <c r="AR107" t="str">
        <f t="shared" si="1"/>
        <v>Travis Zajac</v>
      </c>
    </row>
    <row r="108" spans="1:44" x14ac:dyDescent="0.25">
      <c r="A108" s="55">
        <v>105</v>
      </c>
      <c r="B108" t="s">
        <v>73</v>
      </c>
      <c r="C108" t="s">
        <v>865</v>
      </c>
      <c r="D108" s="59">
        <v>6</v>
      </c>
      <c r="E108" s="59"/>
      <c r="F108" s="59">
        <v>2</v>
      </c>
      <c r="G108" s="59"/>
      <c r="H108" s="59">
        <v>3</v>
      </c>
      <c r="I108" s="59"/>
      <c r="J108" s="59">
        <v>5</v>
      </c>
      <c r="K108" s="59"/>
      <c r="L108" s="59">
        <v>-6</v>
      </c>
      <c r="M108" s="59"/>
      <c r="N108" s="59">
        <v>4</v>
      </c>
      <c r="O108" s="59"/>
      <c r="P108" s="59">
        <v>7</v>
      </c>
      <c r="Q108" s="59"/>
      <c r="R108" s="59">
        <v>6</v>
      </c>
      <c r="S108" s="59"/>
      <c r="T108" s="59">
        <v>0</v>
      </c>
      <c r="U108" s="59"/>
      <c r="V108" s="59">
        <v>0</v>
      </c>
      <c r="W108" s="59"/>
      <c r="X108" s="59" t="s">
        <v>852</v>
      </c>
      <c r="Y108" s="59"/>
      <c r="Z108" s="59">
        <v>1</v>
      </c>
      <c r="AA108" s="59"/>
      <c r="AB108" s="59">
        <v>2</v>
      </c>
      <c r="AC108" s="59"/>
      <c r="AD108" s="59">
        <v>0</v>
      </c>
      <c r="AE108" s="59"/>
      <c r="AF108" s="59">
        <v>0</v>
      </c>
      <c r="AG108" s="59"/>
      <c r="AH108" s="59">
        <v>0</v>
      </c>
      <c r="AI108" s="59"/>
      <c r="AJ108" s="59">
        <v>14</v>
      </c>
      <c r="AK108" s="59"/>
      <c r="AL108" s="59">
        <v>0.14299999999999999</v>
      </c>
      <c r="AM108" s="59"/>
      <c r="AP108" s="57" t="e">
        <f>VLOOKUP(B108,[1]PlayersList!$B$4:$J$1000,9,FALSE)</f>
        <v>#N/A</v>
      </c>
      <c r="AR108" t="str">
        <f t="shared" si="1"/>
        <v>Justin Faulk</v>
      </c>
    </row>
    <row r="109" spans="1:44" x14ac:dyDescent="0.25">
      <c r="A109" s="55">
        <v>106</v>
      </c>
      <c r="B109" t="s">
        <v>67</v>
      </c>
      <c r="C109" t="s">
        <v>857</v>
      </c>
      <c r="D109" s="59">
        <v>8</v>
      </c>
      <c r="E109" s="59"/>
      <c r="F109" s="59">
        <v>1</v>
      </c>
      <c r="G109" s="59"/>
      <c r="H109" s="59">
        <v>4</v>
      </c>
      <c r="I109" s="59"/>
      <c r="J109" s="59">
        <v>5</v>
      </c>
      <c r="K109" s="59"/>
      <c r="L109" s="59">
        <v>4</v>
      </c>
      <c r="M109" s="59"/>
      <c r="N109" s="59">
        <v>4</v>
      </c>
      <c r="O109" s="59"/>
      <c r="P109" s="59">
        <v>24</v>
      </c>
      <c r="Q109" s="59"/>
      <c r="R109" s="59">
        <v>8</v>
      </c>
      <c r="S109" s="59"/>
      <c r="T109" s="59">
        <v>0</v>
      </c>
      <c r="U109" s="59"/>
      <c r="V109" s="59">
        <v>0</v>
      </c>
      <c r="W109" s="59"/>
      <c r="X109" s="59" t="s">
        <v>852</v>
      </c>
      <c r="Y109" s="59"/>
      <c r="Z109" s="59">
        <v>0</v>
      </c>
      <c r="AA109" s="59"/>
      <c r="AB109" s="59">
        <v>0</v>
      </c>
      <c r="AC109" s="59"/>
      <c r="AD109" s="59">
        <v>0</v>
      </c>
      <c r="AE109" s="59"/>
      <c r="AF109" s="59">
        <v>0</v>
      </c>
      <c r="AG109" s="59"/>
      <c r="AH109" s="59">
        <v>0</v>
      </c>
      <c r="AI109" s="59"/>
      <c r="AJ109" s="59">
        <v>9</v>
      </c>
      <c r="AK109" s="59"/>
      <c r="AL109" s="59">
        <v>0.111</v>
      </c>
      <c r="AM109" s="59"/>
      <c r="AP109" s="57" t="e">
        <f>VLOOKUP(B109,[1]PlayersList!$B$4:$J$1000,9,FALSE)</f>
        <v>#N/A</v>
      </c>
      <c r="AR109" t="str">
        <f t="shared" si="1"/>
        <v>Brandon Manning</v>
      </c>
    </row>
    <row r="110" spans="1:44" x14ac:dyDescent="0.25">
      <c r="A110" s="55">
        <v>107</v>
      </c>
      <c r="B110" t="s">
        <v>137</v>
      </c>
      <c r="C110" t="s">
        <v>863</v>
      </c>
      <c r="D110" s="59">
        <v>8</v>
      </c>
      <c r="E110" s="59"/>
      <c r="F110" s="59">
        <v>2</v>
      </c>
      <c r="G110" s="59"/>
      <c r="H110" s="59">
        <v>3</v>
      </c>
      <c r="I110" s="59"/>
      <c r="J110" s="59">
        <v>5</v>
      </c>
      <c r="K110" s="59"/>
      <c r="L110" s="59">
        <v>-2</v>
      </c>
      <c r="M110" s="59"/>
      <c r="N110" s="59">
        <v>2</v>
      </c>
      <c r="O110" s="59"/>
      <c r="P110" s="59">
        <v>5</v>
      </c>
      <c r="Q110" s="59"/>
      <c r="R110" s="59">
        <v>4</v>
      </c>
      <c r="S110" s="59"/>
      <c r="T110" s="59">
        <v>20</v>
      </c>
      <c r="U110" s="59"/>
      <c r="V110" s="59">
        <v>17</v>
      </c>
      <c r="W110" s="59"/>
      <c r="X110" s="59">
        <v>0.54100000000000004</v>
      </c>
      <c r="Y110" s="59"/>
      <c r="Z110" s="59">
        <v>1</v>
      </c>
      <c r="AA110" s="59"/>
      <c r="AB110" s="59">
        <v>0</v>
      </c>
      <c r="AC110" s="59"/>
      <c r="AD110" s="59">
        <v>0</v>
      </c>
      <c r="AE110" s="59"/>
      <c r="AF110" s="59">
        <v>0</v>
      </c>
      <c r="AG110" s="59"/>
      <c r="AH110" s="59">
        <v>0</v>
      </c>
      <c r="AI110" s="59"/>
      <c r="AJ110" s="59">
        <v>12</v>
      </c>
      <c r="AK110" s="59"/>
      <c r="AL110" s="59">
        <v>0.16700000000000001</v>
      </c>
      <c r="AM110" s="59"/>
      <c r="AP110" s="57" t="e">
        <f>VLOOKUP(B110,[1]PlayersList!$B$4:$J$1000,9,FALSE)</f>
        <v>#N/A</v>
      </c>
      <c r="AR110" t="str">
        <f t="shared" si="1"/>
        <v>Ryan Strome</v>
      </c>
    </row>
    <row r="111" spans="1:44" x14ac:dyDescent="0.25">
      <c r="A111" s="55">
        <v>108</v>
      </c>
      <c r="B111" t="s">
        <v>95</v>
      </c>
      <c r="C111" t="s">
        <v>876</v>
      </c>
      <c r="D111" s="59">
        <v>7</v>
      </c>
      <c r="E111" s="59"/>
      <c r="F111" s="59">
        <v>3</v>
      </c>
      <c r="G111" s="59"/>
      <c r="H111" s="59">
        <v>2</v>
      </c>
      <c r="I111" s="59"/>
      <c r="J111" s="59">
        <v>5</v>
      </c>
      <c r="K111" s="59"/>
      <c r="L111" s="59">
        <v>-4</v>
      </c>
      <c r="M111" s="59"/>
      <c r="N111" s="59">
        <v>2</v>
      </c>
      <c r="O111" s="59"/>
      <c r="P111" s="59">
        <v>2</v>
      </c>
      <c r="Q111" s="59"/>
      <c r="R111" s="59">
        <v>1</v>
      </c>
      <c r="S111" s="59"/>
      <c r="T111" s="59">
        <v>59</v>
      </c>
      <c r="U111" s="59"/>
      <c r="V111" s="59">
        <v>51</v>
      </c>
      <c r="W111" s="59"/>
      <c r="X111" s="59">
        <v>0.53600000000000003</v>
      </c>
      <c r="Y111" s="59"/>
      <c r="Z111" s="59">
        <v>1</v>
      </c>
      <c r="AA111" s="59"/>
      <c r="AB111" s="59">
        <v>1</v>
      </c>
      <c r="AC111" s="59"/>
      <c r="AD111" s="59">
        <v>0</v>
      </c>
      <c r="AE111" s="59"/>
      <c r="AF111" s="59">
        <v>0</v>
      </c>
      <c r="AG111" s="59"/>
      <c r="AH111" s="59">
        <v>1</v>
      </c>
      <c r="AI111" s="59"/>
      <c r="AJ111" s="59">
        <v>10</v>
      </c>
      <c r="AK111" s="59"/>
      <c r="AL111" s="59">
        <v>0.3</v>
      </c>
      <c r="AM111" s="59"/>
      <c r="AP111" s="57" t="e">
        <f>VLOOKUP(B111,[1]PlayersList!$B$4:$J$1000,9,FALSE)</f>
        <v>#N/A</v>
      </c>
      <c r="AR111" t="str">
        <f t="shared" si="1"/>
        <v>Henrik Sedin</v>
      </c>
    </row>
    <row r="112" spans="1:44" x14ac:dyDescent="0.25">
      <c r="A112" s="55">
        <v>109</v>
      </c>
      <c r="B112" t="s">
        <v>171</v>
      </c>
      <c r="C112" t="s">
        <v>864</v>
      </c>
      <c r="D112" s="59">
        <v>7</v>
      </c>
      <c r="E112" s="59"/>
      <c r="F112" s="59">
        <v>0</v>
      </c>
      <c r="G112" s="59"/>
      <c r="H112" s="59">
        <v>5</v>
      </c>
      <c r="I112" s="59"/>
      <c r="J112" s="59">
        <v>5</v>
      </c>
      <c r="K112" s="59"/>
      <c r="L112" s="59">
        <v>0</v>
      </c>
      <c r="M112" s="59"/>
      <c r="N112" s="59">
        <v>0</v>
      </c>
      <c r="O112" s="59"/>
      <c r="P112" s="59">
        <v>2</v>
      </c>
      <c r="Q112" s="59"/>
      <c r="R112" s="59">
        <v>8</v>
      </c>
      <c r="S112" s="59"/>
      <c r="T112" s="59">
        <v>59</v>
      </c>
      <c r="U112" s="59"/>
      <c r="V112" s="59">
        <v>71</v>
      </c>
      <c r="W112" s="59"/>
      <c r="X112" s="59">
        <v>0.45400000000000001</v>
      </c>
      <c r="Y112" s="59"/>
      <c r="Z112" s="59">
        <v>0</v>
      </c>
      <c r="AA112" s="59"/>
      <c r="AB112" s="59">
        <v>2</v>
      </c>
      <c r="AC112" s="59"/>
      <c r="AD112" s="59">
        <v>0</v>
      </c>
      <c r="AE112" s="59"/>
      <c r="AF112" s="59">
        <v>0</v>
      </c>
      <c r="AG112" s="59"/>
      <c r="AH112" s="59">
        <v>0</v>
      </c>
      <c r="AI112" s="59"/>
      <c r="AJ112" s="59">
        <v>19</v>
      </c>
      <c r="AK112" s="59"/>
      <c r="AL112" s="59">
        <v>0</v>
      </c>
      <c r="AM112" s="59"/>
      <c r="AP112" s="57" t="e">
        <f>VLOOKUP(B112,[1]PlayersList!$B$4:$J$1000,9,FALSE)</f>
        <v>#N/A</v>
      </c>
      <c r="AR112" t="str">
        <f t="shared" si="1"/>
        <v>Derek Stepan</v>
      </c>
    </row>
    <row r="113" spans="1:44" x14ac:dyDescent="0.25">
      <c r="A113" s="55">
        <v>110</v>
      </c>
      <c r="B113" t="s">
        <v>87</v>
      </c>
      <c r="C113" t="s">
        <v>873</v>
      </c>
      <c r="D113" s="59">
        <v>7</v>
      </c>
      <c r="E113" s="59"/>
      <c r="F113" s="59">
        <v>2</v>
      </c>
      <c r="G113" s="59"/>
      <c r="H113" s="59">
        <v>3</v>
      </c>
      <c r="I113" s="59"/>
      <c r="J113" s="59">
        <v>5</v>
      </c>
      <c r="K113" s="59"/>
      <c r="L113" s="59">
        <v>-6</v>
      </c>
      <c r="M113" s="59"/>
      <c r="N113" s="59">
        <v>8</v>
      </c>
      <c r="O113" s="59"/>
      <c r="P113" s="59">
        <v>9</v>
      </c>
      <c r="Q113" s="59"/>
      <c r="R113" s="59">
        <v>20</v>
      </c>
      <c r="S113" s="59"/>
      <c r="T113" s="59">
        <v>0</v>
      </c>
      <c r="U113" s="59"/>
      <c r="V113" s="59">
        <v>0</v>
      </c>
      <c r="W113" s="59"/>
      <c r="X113" s="59" t="s">
        <v>852</v>
      </c>
      <c r="Y113" s="59"/>
      <c r="Z113" s="59">
        <v>2</v>
      </c>
      <c r="AA113" s="59"/>
      <c r="AB113" s="59">
        <v>2</v>
      </c>
      <c r="AC113" s="59"/>
      <c r="AD113" s="59">
        <v>0</v>
      </c>
      <c r="AE113" s="59"/>
      <c r="AF113" s="59">
        <v>0</v>
      </c>
      <c r="AG113" s="59"/>
      <c r="AH113" s="59">
        <v>0</v>
      </c>
      <c r="AI113" s="59"/>
      <c r="AJ113" s="59">
        <v>17</v>
      </c>
      <c r="AK113" s="59"/>
      <c r="AL113" s="59">
        <v>0.11799999999999999</v>
      </c>
      <c r="AM113" s="59"/>
      <c r="AP113" s="57" t="e">
        <f>VLOOKUP(B113,[1]PlayersList!$B$4:$J$1000,9,FALSE)</f>
        <v>#N/A</v>
      </c>
      <c r="AR113" t="str">
        <f t="shared" si="1"/>
        <v>P.K. Subban</v>
      </c>
    </row>
    <row r="114" spans="1:44" x14ac:dyDescent="0.25">
      <c r="A114" s="55">
        <v>111</v>
      </c>
      <c r="B114" t="s">
        <v>71</v>
      </c>
      <c r="C114" t="s">
        <v>875</v>
      </c>
      <c r="D114" s="59">
        <v>5</v>
      </c>
      <c r="E114" s="59"/>
      <c r="F114" s="59">
        <v>1</v>
      </c>
      <c r="G114" s="59"/>
      <c r="H114" s="59">
        <v>4</v>
      </c>
      <c r="I114" s="59"/>
      <c r="J114" s="59">
        <v>5</v>
      </c>
      <c r="K114" s="59"/>
      <c r="L114" s="59">
        <v>3</v>
      </c>
      <c r="M114" s="59"/>
      <c r="N114" s="59">
        <v>9</v>
      </c>
      <c r="O114" s="59"/>
      <c r="P114" s="59">
        <v>8</v>
      </c>
      <c r="Q114" s="59"/>
      <c r="R114" s="59">
        <v>7</v>
      </c>
      <c r="S114" s="59"/>
      <c r="T114" s="59">
        <v>0</v>
      </c>
      <c r="U114" s="59"/>
      <c r="V114" s="59">
        <v>0</v>
      </c>
      <c r="W114" s="59"/>
      <c r="X114" s="59" t="s">
        <v>852</v>
      </c>
      <c r="Y114" s="59"/>
      <c r="Z114" s="59">
        <v>0</v>
      </c>
      <c r="AA114" s="59"/>
      <c r="AB114" s="59">
        <v>0</v>
      </c>
      <c r="AC114" s="59"/>
      <c r="AD114" s="59">
        <v>0</v>
      </c>
      <c r="AE114" s="59"/>
      <c r="AF114" s="59">
        <v>0</v>
      </c>
      <c r="AG114" s="59"/>
      <c r="AH114" s="59">
        <v>0</v>
      </c>
      <c r="AI114" s="59"/>
      <c r="AJ114" s="59">
        <v>7</v>
      </c>
      <c r="AK114" s="59"/>
      <c r="AL114" s="59">
        <v>0.14299999999999999</v>
      </c>
      <c r="AM114" s="59"/>
      <c r="AP114" s="57" t="e">
        <f>VLOOKUP(B114,[1]PlayersList!$B$4:$J$1000,9,FALSE)</f>
        <v>#N/A</v>
      </c>
      <c r="AR114" t="str">
        <f t="shared" si="1"/>
        <v>Patrick Wiercioch</v>
      </c>
    </row>
    <row r="115" spans="1:44" x14ac:dyDescent="0.25">
      <c r="A115" s="55">
        <v>112</v>
      </c>
      <c r="B115" t="s">
        <v>229</v>
      </c>
      <c r="C115" t="s">
        <v>870</v>
      </c>
      <c r="D115" s="59">
        <v>8</v>
      </c>
      <c r="E115" s="59"/>
      <c r="F115" s="59">
        <v>2</v>
      </c>
      <c r="G115" s="59"/>
      <c r="H115" s="59">
        <v>3</v>
      </c>
      <c r="I115" s="59"/>
      <c r="J115" s="59">
        <v>5</v>
      </c>
      <c r="K115" s="59"/>
      <c r="L115" s="59">
        <v>0</v>
      </c>
      <c r="M115" s="59"/>
      <c r="N115" s="59">
        <v>16</v>
      </c>
      <c r="O115" s="59"/>
      <c r="P115" s="59">
        <v>20</v>
      </c>
      <c r="Q115" s="59"/>
      <c r="R115" s="59">
        <v>1</v>
      </c>
      <c r="S115" s="59"/>
      <c r="T115" s="59">
        <v>44</v>
      </c>
      <c r="U115" s="59"/>
      <c r="V115" s="59">
        <v>43</v>
      </c>
      <c r="W115" s="59"/>
      <c r="X115" s="59">
        <v>0.50600000000000001</v>
      </c>
      <c r="Y115" s="59"/>
      <c r="Z115" s="59">
        <v>1</v>
      </c>
      <c r="AA115" s="59"/>
      <c r="AB115" s="59">
        <v>0</v>
      </c>
      <c r="AC115" s="59"/>
      <c r="AD115" s="59">
        <v>0</v>
      </c>
      <c r="AE115" s="59"/>
      <c r="AF115" s="59">
        <v>0</v>
      </c>
      <c r="AG115" s="59"/>
      <c r="AH115" s="59">
        <v>0</v>
      </c>
      <c r="AI115" s="59"/>
      <c r="AJ115" s="59">
        <v>15</v>
      </c>
      <c r="AK115" s="59"/>
      <c r="AL115" s="59">
        <v>0.13300000000000001</v>
      </c>
      <c r="AM115" s="59"/>
      <c r="AP115" s="57" t="e">
        <f>VLOOKUP(B115,[1]PlayersList!$B$4:$J$1000,9,FALSE)</f>
        <v>#N/A</v>
      </c>
      <c r="AR115" t="str">
        <f t="shared" si="1"/>
        <v>Sam Bennett</v>
      </c>
    </row>
    <row r="116" spans="1:44" x14ac:dyDescent="0.25">
      <c r="A116" s="55">
        <v>113</v>
      </c>
      <c r="B116" t="s">
        <v>156</v>
      </c>
      <c r="C116" t="s">
        <v>847</v>
      </c>
      <c r="D116" s="59">
        <v>7</v>
      </c>
      <c r="E116" s="59"/>
      <c r="F116" s="59">
        <v>3</v>
      </c>
      <c r="G116" s="59"/>
      <c r="H116" s="59">
        <v>2</v>
      </c>
      <c r="I116" s="59"/>
      <c r="J116" s="59">
        <v>5</v>
      </c>
      <c r="K116" s="59"/>
      <c r="L116" s="59">
        <v>3</v>
      </c>
      <c r="M116" s="59"/>
      <c r="N116" s="59">
        <v>7</v>
      </c>
      <c r="O116" s="59"/>
      <c r="P116" s="59">
        <v>20</v>
      </c>
      <c r="Q116" s="59"/>
      <c r="R116" s="59">
        <v>2</v>
      </c>
      <c r="S116" s="59"/>
      <c r="T116" s="59">
        <v>1</v>
      </c>
      <c r="U116" s="59"/>
      <c r="V116" s="59">
        <v>1</v>
      </c>
      <c r="W116" s="59"/>
      <c r="X116" s="59">
        <v>0.5</v>
      </c>
      <c r="Y116" s="59"/>
      <c r="Z116" s="59">
        <v>1</v>
      </c>
      <c r="AA116" s="59"/>
      <c r="AB116" s="59">
        <v>1</v>
      </c>
      <c r="AC116" s="59"/>
      <c r="AD116" s="59">
        <v>0</v>
      </c>
      <c r="AE116" s="59"/>
      <c r="AF116" s="59">
        <v>0</v>
      </c>
      <c r="AG116" s="59"/>
      <c r="AH116" s="59">
        <v>1</v>
      </c>
      <c r="AI116" s="59"/>
      <c r="AJ116" s="59">
        <v>18</v>
      </c>
      <c r="AK116" s="59"/>
      <c r="AL116" s="59">
        <v>0.16700000000000001</v>
      </c>
      <c r="AM116" s="59"/>
      <c r="AP116" s="57" t="e">
        <f>VLOOKUP(B116,[1]PlayersList!$B$4:$J$1000,9,FALSE)</f>
        <v>#N/A</v>
      </c>
      <c r="AR116" t="str">
        <f t="shared" si="1"/>
        <v>Milan Lucic</v>
      </c>
    </row>
    <row r="117" spans="1:44" x14ac:dyDescent="0.25">
      <c r="A117" s="55">
        <v>114</v>
      </c>
      <c r="B117" t="s">
        <v>195</v>
      </c>
      <c r="C117" t="s">
        <v>855</v>
      </c>
      <c r="D117" s="59">
        <v>8</v>
      </c>
      <c r="E117" s="59"/>
      <c r="F117" s="59">
        <v>4</v>
      </c>
      <c r="G117" s="59"/>
      <c r="H117" s="59">
        <v>1</v>
      </c>
      <c r="I117" s="59"/>
      <c r="J117" s="59">
        <v>5</v>
      </c>
      <c r="K117" s="59"/>
      <c r="L117" s="59">
        <v>1</v>
      </c>
      <c r="M117" s="59"/>
      <c r="N117" s="59">
        <v>8</v>
      </c>
      <c r="O117" s="59"/>
      <c r="P117" s="59">
        <v>14</v>
      </c>
      <c r="Q117" s="59"/>
      <c r="R117" s="59">
        <v>1</v>
      </c>
      <c r="S117" s="59"/>
      <c r="T117" s="59">
        <v>19</v>
      </c>
      <c r="U117" s="59"/>
      <c r="V117" s="59">
        <v>24</v>
      </c>
      <c r="W117" s="59"/>
      <c r="X117" s="59">
        <v>0.442</v>
      </c>
      <c r="Y117" s="59"/>
      <c r="Z117" s="59">
        <v>1</v>
      </c>
      <c r="AA117" s="59"/>
      <c r="AB117" s="59">
        <v>0</v>
      </c>
      <c r="AC117" s="59"/>
      <c r="AD117" s="59">
        <v>0</v>
      </c>
      <c r="AE117" s="59"/>
      <c r="AF117" s="59">
        <v>0</v>
      </c>
      <c r="AG117" s="59"/>
      <c r="AH117" s="59">
        <v>1</v>
      </c>
      <c r="AI117" s="59"/>
      <c r="AJ117" s="59">
        <v>19</v>
      </c>
      <c r="AK117" s="59"/>
      <c r="AL117" s="59">
        <v>0.21099999999999999</v>
      </c>
      <c r="AM117" s="59"/>
      <c r="AP117" s="57" t="e">
        <f>VLOOKUP(B117,[1]PlayersList!$B$4:$J$1000,9,FALSE)</f>
        <v>#N/A</v>
      </c>
      <c r="AR117" t="str">
        <f t="shared" si="1"/>
        <v>Tomas Hertl</v>
      </c>
    </row>
    <row r="118" spans="1:44" x14ac:dyDescent="0.25">
      <c r="A118" s="55">
        <v>115</v>
      </c>
      <c r="B118" t="s">
        <v>140</v>
      </c>
      <c r="C118" t="s">
        <v>868</v>
      </c>
      <c r="D118" s="59">
        <v>7</v>
      </c>
      <c r="E118" s="59"/>
      <c r="F118" s="59">
        <v>2</v>
      </c>
      <c r="G118" s="59"/>
      <c r="H118" s="59">
        <v>3</v>
      </c>
      <c r="I118" s="59"/>
      <c r="J118" s="59">
        <v>5</v>
      </c>
      <c r="K118" s="59"/>
      <c r="L118" s="59">
        <v>0</v>
      </c>
      <c r="M118" s="59"/>
      <c r="N118" s="59">
        <v>2</v>
      </c>
      <c r="O118" s="59"/>
      <c r="P118" s="59">
        <v>6</v>
      </c>
      <c r="Q118" s="59"/>
      <c r="R118" s="59">
        <v>4</v>
      </c>
      <c r="S118" s="59"/>
      <c r="T118" s="59">
        <v>68</v>
      </c>
      <c r="U118" s="59"/>
      <c r="V118" s="59">
        <v>52</v>
      </c>
      <c r="W118" s="59"/>
      <c r="X118" s="59">
        <v>0.56699999999999995</v>
      </c>
      <c r="Y118" s="59"/>
      <c r="Z118" s="59">
        <v>0</v>
      </c>
      <c r="AA118" s="59"/>
      <c r="AB118" s="59">
        <v>0</v>
      </c>
      <c r="AC118" s="59"/>
      <c r="AD118" s="59">
        <v>0</v>
      </c>
      <c r="AE118" s="59"/>
      <c r="AF118" s="59">
        <v>0</v>
      </c>
      <c r="AG118" s="59"/>
      <c r="AH118" s="59">
        <v>1</v>
      </c>
      <c r="AI118" s="59"/>
      <c r="AJ118" s="59">
        <v>21</v>
      </c>
      <c r="AK118" s="59"/>
      <c r="AL118" s="59">
        <v>9.5000000000000001E-2</v>
      </c>
      <c r="AM118" s="59"/>
      <c r="AP118" s="57" t="e">
        <f>VLOOKUP(B118,[1]PlayersList!$B$4:$J$1000,9,FALSE)</f>
        <v>#N/A</v>
      </c>
      <c r="AR118" t="str">
        <f t="shared" si="1"/>
        <v>Jeff Carter</v>
      </c>
    </row>
    <row r="119" spans="1:44" x14ac:dyDescent="0.25">
      <c r="A119" s="55">
        <v>116</v>
      </c>
      <c r="B119" t="s">
        <v>108</v>
      </c>
      <c r="C119" t="s">
        <v>868</v>
      </c>
      <c r="D119" s="59">
        <v>7</v>
      </c>
      <c r="E119" s="59"/>
      <c r="F119" s="59">
        <v>1</v>
      </c>
      <c r="G119" s="59"/>
      <c r="H119" s="59">
        <v>4</v>
      </c>
      <c r="I119" s="59"/>
      <c r="J119" s="59">
        <v>5</v>
      </c>
      <c r="K119" s="59"/>
      <c r="L119" s="59">
        <v>-2</v>
      </c>
      <c r="M119" s="59"/>
      <c r="N119" s="59">
        <v>4</v>
      </c>
      <c r="O119" s="59"/>
      <c r="P119" s="59">
        <v>17</v>
      </c>
      <c r="Q119" s="59"/>
      <c r="R119" s="59">
        <v>2</v>
      </c>
      <c r="S119" s="59"/>
      <c r="T119" s="59">
        <v>0</v>
      </c>
      <c r="U119" s="59"/>
      <c r="V119" s="59">
        <v>0</v>
      </c>
      <c r="W119" s="59"/>
      <c r="X119" s="59" t="s">
        <v>852</v>
      </c>
      <c r="Y119" s="59"/>
      <c r="Z119" s="59">
        <v>0</v>
      </c>
      <c r="AA119" s="59"/>
      <c r="AB119" s="59">
        <v>2</v>
      </c>
      <c r="AC119" s="59"/>
      <c r="AD119" s="59">
        <v>1</v>
      </c>
      <c r="AE119" s="59"/>
      <c r="AF119" s="59">
        <v>0</v>
      </c>
      <c r="AG119" s="59"/>
      <c r="AH119" s="59">
        <v>0</v>
      </c>
      <c r="AI119" s="59"/>
      <c r="AJ119" s="59">
        <v>13</v>
      </c>
      <c r="AK119" s="59"/>
      <c r="AL119" s="59">
        <v>7.6999999999999999E-2</v>
      </c>
      <c r="AM119" s="59"/>
      <c r="AP119" s="57" t="e">
        <f>VLOOKUP(B119,[1]PlayersList!$B$4:$J$1000,9,FALSE)</f>
        <v>#N/A</v>
      </c>
      <c r="AR119" t="str">
        <f t="shared" si="1"/>
        <v>Dustin Brown</v>
      </c>
    </row>
    <row r="120" spans="1:44" x14ac:dyDescent="0.25">
      <c r="A120" s="55">
        <v>117</v>
      </c>
      <c r="B120" t="s">
        <v>96</v>
      </c>
      <c r="C120" t="s">
        <v>856</v>
      </c>
      <c r="D120" s="59">
        <v>7</v>
      </c>
      <c r="E120" s="59"/>
      <c r="F120" s="59">
        <v>1</v>
      </c>
      <c r="G120" s="59"/>
      <c r="H120" s="59">
        <v>4</v>
      </c>
      <c r="I120" s="59"/>
      <c r="J120" s="59">
        <v>5</v>
      </c>
      <c r="K120" s="59"/>
      <c r="L120" s="59">
        <v>6</v>
      </c>
      <c r="M120" s="59"/>
      <c r="N120" s="59">
        <v>2</v>
      </c>
      <c r="O120" s="59"/>
      <c r="P120" s="59">
        <v>10</v>
      </c>
      <c r="Q120" s="59"/>
      <c r="R120" s="59">
        <v>4</v>
      </c>
      <c r="S120" s="59"/>
      <c r="T120" s="59">
        <v>0</v>
      </c>
      <c r="U120" s="59"/>
      <c r="V120" s="59">
        <v>0</v>
      </c>
      <c r="W120" s="59"/>
      <c r="X120" s="59" t="s">
        <v>852</v>
      </c>
      <c r="Y120" s="59"/>
      <c r="Z120" s="59">
        <v>0</v>
      </c>
      <c r="AA120" s="59"/>
      <c r="AB120" s="59">
        <v>1</v>
      </c>
      <c r="AC120" s="59"/>
      <c r="AD120" s="59">
        <v>0</v>
      </c>
      <c r="AE120" s="59"/>
      <c r="AF120" s="59">
        <v>0</v>
      </c>
      <c r="AG120" s="59"/>
      <c r="AH120" s="59">
        <v>0</v>
      </c>
      <c r="AI120" s="59"/>
      <c r="AJ120" s="59">
        <v>10</v>
      </c>
      <c r="AK120" s="59"/>
      <c r="AL120" s="59">
        <v>0.1</v>
      </c>
      <c r="AM120" s="59"/>
      <c r="AP120" s="57" t="e">
        <f>VLOOKUP(B120,[1]PlayersList!$B$4:$J$1000,9,FALSE)</f>
        <v>#N/A</v>
      </c>
      <c r="AR120" t="str">
        <f t="shared" si="1"/>
        <v>Brian Campbell</v>
      </c>
    </row>
    <row r="121" spans="1:44" x14ac:dyDescent="0.25">
      <c r="A121" s="55">
        <v>118</v>
      </c>
      <c r="B121" t="s">
        <v>84</v>
      </c>
      <c r="C121" t="s">
        <v>856</v>
      </c>
      <c r="D121" s="59">
        <v>7</v>
      </c>
      <c r="E121" s="59"/>
      <c r="F121" s="59">
        <v>1</v>
      </c>
      <c r="G121" s="59"/>
      <c r="H121" s="59">
        <v>4</v>
      </c>
      <c r="I121" s="59"/>
      <c r="J121" s="59">
        <v>5</v>
      </c>
      <c r="K121" s="59"/>
      <c r="L121" s="59">
        <v>3</v>
      </c>
      <c r="M121" s="59"/>
      <c r="N121" s="59">
        <v>2</v>
      </c>
      <c r="O121" s="59"/>
      <c r="P121" s="59">
        <v>11</v>
      </c>
      <c r="Q121" s="59"/>
      <c r="R121" s="59">
        <v>8</v>
      </c>
      <c r="S121" s="59"/>
      <c r="T121" s="59">
        <v>0</v>
      </c>
      <c r="U121" s="59"/>
      <c r="V121" s="59">
        <v>0</v>
      </c>
      <c r="W121" s="59"/>
      <c r="X121" s="59" t="s">
        <v>852</v>
      </c>
      <c r="Y121" s="59"/>
      <c r="Z121" s="59">
        <v>1</v>
      </c>
      <c r="AA121" s="59"/>
      <c r="AB121" s="59">
        <v>1</v>
      </c>
      <c r="AC121" s="59"/>
      <c r="AD121" s="59">
        <v>0</v>
      </c>
      <c r="AE121" s="59"/>
      <c r="AF121" s="59">
        <v>0</v>
      </c>
      <c r="AG121" s="59"/>
      <c r="AH121" s="59">
        <v>0</v>
      </c>
      <c r="AI121" s="59"/>
      <c r="AJ121" s="59">
        <v>12</v>
      </c>
      <c r="AK121" s="59"/>
      <c r="AL121" s="59">
        <v>8.3000000000000004E-2</v>
      </c>
      <c r="AM121" s="59"/>
      <c r="AP121" s="57" t="e">
        <f>VLOOKUP(B121,[1]PlayersList!$B$4:$J$1000,9,FALSE)</f>
        <v>#N/A</v>
      </c>
      <c r="AR121" t="str">
        <f t="shared" si="1"/>
        <v>Brent Seabrook</v>
      </c>
    </row>
    <row r="122" spans="1:44" x14ac:dyDescent="0.25">
      <c r="A122" s="55">
        <v>119</v>
      </c>
      <c r="B122" t="s">
        <v>79</v>
      </c>
      <c r="C122" t="s">
        <v>876</v>
      </c>
      <c r="D122" s="59">
        <v>7</v>
      </c>
      <c r="E122" s="59"/>
      <c r="F122" s="59">
        <v>1</v>
      </c>
      <c r="G122" s="59"/>
      <c r="H122" s="59">
        <v>4</v>
      </c>
      <c r="I122" s="59"/>
      <c r="J122" s="59">
        <v>5</v>
      </c>
      <c r="K122" s="59"/>
      <c r="L122" s="59">
        <v>1</v>
      </c>
      <c r="M122" s="59"/>
      <c r="N122" s="59">
        <v>0</v>
      </c>
      <c r="O122" s="59"/>
      <c r="P122" s="59">
        <v>4</v>
      </c>
      <c r="Q122" s="59"/>
      <c r="R122" s="59">
        <v>5</v>
      </c>
      <c r="S122" s="59"/>
      <c r="T122" s="59">
        <v>67</v>
      </c>
      <c r="U122" s="59"/>
      <c r="V122" s="59">
        <v>70</v>
      </c>
      <c r="W122" s="59"/>
      <c r="X122" s="59">
        <v>0.48899999999999999</v>
      </c>
      <c r="Y122" s="59"/>
      <c r="Z122" s="59">
        <v>0</v>
      </c>
      <c r="AA122" s="59"/>
      <c r="AB122" s="59">
        <v>1</v>
      </c>
      <c r="AC122" s="59"/>
      <c r="AD122" s="59">
        <v>0</v>
      </c>
      <c r="AE122" s="59"/>
      <c r="AF122" s="59">
        <v>0</v>
      </c>
      <c r="AG122" s="59"/>
      <c r="AH122" s="59">
        <v>1</v>
      </c>
      <c r="AI122" s="59"/>
      <c r="AJ122" s="59">
        <v>18</v>
      </c>
      <c r="AK122" s="59"/>
      <c r="AL122" s="59">
        <v>5.6000000000000001E-2</v>
      </c>
      <c r="AM122" s="59"/>
      <c r="AP122" s="57" t="e">
        <f>VLOOKUP(B122,[1]PlayersList!$B$4:$J$1000,9,FALSE)</f>
        <v>#N/A</v>
      </c>
      <c r="AR122" t="str">
        <f t="shared" si="1"/>
        <v>Brandon Sutter</v>
      </c>
    </row>
    <row r="123" spans="1:44" x14ac:dyDescent="0.25">
      <c r="A123" s="55">
        <v>120</v>
      </c>
      <c r="B123" t="s">
        <v>157</v>
      </c>
      <c r="C123" t="s">
        <v>848</v>
      </c>
      <c r="D123" s="59">
        <v>7</v>
      </c>
      <c r="E123" s="59"/>
      <c r="F123" s="59">
        <v>3</v>
      </c>
      <c r="G123" s="59"/>
      <c r="H123" s="59">
        <v>2</v>
      </c>
      <c r="I123" s="59"/>
      <c r="J123" s="59">
        <v>5</v>
      </c>
      <c r="K123" s="59"/>
      <c r="L123" s="59">
        <v>1</v>
      </c>
      <c r="M123" s="59"/>
      <c r="N123" s="59">
        <v>0</v>
      </c>
      <c r="O123" s="59"/>
      <c r="P123" s="59">
        <v>4</v>
      </c>
      <c r="Q123" s="59"/>
      <c r="R123" s="59">
        <v>2</v>
      </c>
      <c r="S123" s="59"/>
      <c r="T123" s="59">
        <v>72</v>
      </c>
      <c r="U123" s="59"/>
      <c r="V123" s="59">
        <v>48</v>
      </c>
      <c r="W123" s="59"/>
      <c r="X123" s="59">
        <v>0.6</v>
      </c>
      <c r="Y123" s="59"/>
      <c r="Z123" s="59">
        <v>0</v>
      </c>
      <c r="AA123" s="59"/>
      <c r="AB123" s="59">
        <v>0</v>
      </c>
      <c r="AC123" s="59"/>
      <c r="AD123" s="59">
        <v>0</v>
      </c>
      <c r="AE123" s="59"/>
      <c r="AF123" s="59">
        <v>0</v>
      </c>
      <c r="AG123" s="59"/>
      <c r="AH123" s="59">
        <v>1</v>
      </c>
      <c r="AI123" s="59"/>
      <c r="AJ123" s="59">
        <v>11</v>
      </c>
      <c r="AK123" s="59"/>
      <c r="AL123" s="59">
        <v>0.27300000000000002</v>
      </c>
      <c r="AM123" s="59"/>
      <c r="AP123" s="57" t="e">
        <f>VLOOKUP(B123,[1]PlayersList!$B$4:$J$1000,9,FALSE)</f>
        <v>#N/A</v>
      </c>
      <c r="AR123" t="str">
        <f t="shared" si="1"/>
        <v>Tyler Bozak</v>
      </c>
    </row>
    <row r="124" spans="1:44" x14ac:dyDescent="0.25">
      <c r="A124" s="55">
        <v>121</v>
      </c>
      <c r="B124" t="s">
        <v>55</v>
      </c>
      <c r="C124" t="s">
        <v>856</v>
      </c>
      <c r="D124" s="59">
        <v>7</v>
      </c>
      <c r="E124" s="59"/>
      <c r="F124" s="59">
        <v>2</v>
      </c>
      <c r="G124" s="59"/>
      <c r="H124" s="59">
        <v>3</v>
      </c>
      <c r="I124" s="59"/>
      <c r="J124" s="59">
        <v>5</v>
      </c>
      <c r="K124" s="59"/>
      <c r="L124" s="59">
        <v>5</v>
      </c>
      <c r="M124" s="59"/>
      <c r="N124" s="59">
        <v>2</v>
      </c>
      <c r="O124" s="59"/>
      <c r="P124" s="59">
        <v>2</v>
      </c>
      <c r="Q124" s="59"/>
      <c r="R124" s="59">
        <v>0</v>
      </c>
      <c r="S124" s="59"/>
      <c r="T124" s="59">
        <v>0</v>
      </c>
      <c r="U124" s="59"/>
      <c r="V124" s="59">
        <v>0</v>
      </c>
      <c r="W124" s="59"/>
      <c r="X124" s="59" t="s">
        <v>852</v>
      </c>
      <c r="Y124" s="59"/>
      <c r="Z124" s="59">
        <v>1</v>
      </c>
      <c r="AA124" s="59"/>
      <c r="AB124" s="59">
        <v>0</v>
      </c>
      <c r="AC124" s="59"/>
      <c r="AD124" s="59">
        <v>0</v>
      </c>
      <c r="AE124" s="59"/>
      <c r="AF124" s="59">
        <v>0</v>
      </c>
      <c r="AG124" s="59"/>
      <c r="AH124" s="59">
        <v>0</v>
      </c>
      <c r="AI124" s="59"/>
      <c r="AJ124" s="59">
        <v>14</v>
      </c>
      <c r="AK124" s="59"/>
      <c r="AL124" s="59">
        <v>0.14299999999999999</v>
      </c>
      <c r="AM124" s="59"/>
      <c r="AP124" s="57" t="e">
        <f>VLOOKUP(B124,[1]PlayersList!$B$4:$J$1000,9,FALSE)</f>
        <v>#N/A</v>
      </c>
      <c r="AR124" t="str">
        <f t="shared" si="1"/>
        <v>Artemi Panarin</v>
      </c>
    </row>
    <row r="125" spans="1:44" x14ac:dyDescent="0.25">
      <c r="A125" s="55">
        <v>122</v>
      </c>
      <c r="B125" t="s">
        <v>72</v>
      </c>
      <c r="C125" t="s">
        <v>864</v>
      </c>
      <c r="D125" s="59">
        <v>7</v>
      </c>
      <c r="E125" s="59"/>
      <c r="F125" s="59">
        <v>2</v>
      </c>
      <c r="G125" s="59"/>
      <c r="H125" s="59">
        <v>3</v>
      </c>
      <c r="I125" s="59"/>
      <c r="J125" s="59">
        <v>5</v>
      </c>
      <c r="K125" s="59"/>
      <c r="L125" s="59">
        <v>4</v>
      </c>
      <c r="M125" s="59"/>
      <c r="N125" s="59">
        <v>4</v>
      </c>
      <c r="O125" s="59"/>
      <c r="P125" s="59">
        <v>10</v>
      </c>
      <c r="Q125" s="59"/>
      <c r="R125" s="59">
        <v>2</v>
      </c>
      <c r="S125" s="59"/>
      <c r="T125" s="59">
        <v>1</v>
      </c>
      <c r="U125" s="59"/>
      <c r="V125" s="59">
        <v>1</v>
      </c>
      <c r="W125" s="59"/>
      <c r="X125" s="59">
        <v>0.5</v>
      </c>
      <c r="Y125" s="59"/>
      <c r="Z125" s="59">
        <v>0</v>
      </c>
      <c r="AA125" s="59"/>
      <c r="AB125" s="59">
        <v>0</v>
      </c>
      <c r="AC125" s="59"/>
      <c r="AD125" s="59">
        <v>0</v>
      </c>
      <c r="AE125" s="59"/>
      <c r="AF125" s="59">
        <v>0</v>
      </c>
      <c r="AG125" s="59"/>
      <c r="AH125" s="59">
        <v>0</v>
      </c>
      <c r="AI125" s="59"/>
      <c r="AJ125" s="59">
        <v>10</v>
      </c>
      <c r="AK125" s="59"/>
      <c r="AL125" s="59">
        <v>0.2</v>
      </c>
      <c r="AM125" s="59"/>
      <c r="AP125" s="57" t="e">
        <f>VLOOKUP(B125,[1]PlayersList!$B$4:$J$1000,9,FALSE)</f>
        <v>#N/A</v>
      </c>
      <c r="AR125" t="str">
        <f t="shared" si="1"/>
        <v>Mats Zuccarello</v>
      </c>
    </row>
    <row r="126" spans="1:44" x14ac:dyDescent="0.25">
      <c r="A126" s="55">
        <v>123</v>
      </c>
      <c r="B126" t="s">
        <v>237</v>
      </c>
      <c r="C126" t="s">
        <v>851</v>
      </c>
      <c r="D126" s="59">
        <v>8</v>
      </c>
      <c r="E126" s="59"/>
      <c r="F126" s="59">
        <v>2</v>
      </c>
      <c r="G126" s="59"/>
      <c r="H126" s="59">
        <v>3</v>
      </c>
      <c r="I126" s="59"/>
      <c r="J126" s="59">
        <v>5</v>
      </c>
      <c r="K126" s="59"/>
      <c r="L126" s="59">
        <v>1</v>
      </c>
      <c r="M126" s="59"/>
      <c r="N126" s="59">
        <v>19</v>
      </c>
      <c r="O126" s="59"/>
      <c r="P126" s="59">
        <v>4</v>
      </c>
      <c r="Q126" s="59"/>
      <c r="R126" s="59">
        <v>1</v>
      </c>
      <c r="S126" s="59"/>
      <c r="T126" s="59">
        <v>0</v>
      </c>
      <c r="U126" s="59"/>
      <c r="V126" s="59">
        <v>1</v>
      </c>
      <c r="W126" s="59"/>
      <c r="X126" s="59">
        <v>0</v>
      </c>
      <c r="Y126" s="59"/>
      <c r="Z126" s="59">
        <v>0</v>
      </c>
      <c r="AA126" s="59"/>
      <c r="AB126" s="59">
        <v>1</v>
      </c>
      <c r="AC126" s="59"/>
      <c r="AD126" s="59">
        <v>0</v>
      </c>
      <c r="AE126" s="59"/>
      <c r="AF126" s="59">
        <v>0</v>
      </c>
      <c r="AG126" s="59"/>
      <c r="AH126" s="59">
        <v>0</v>
      </c>
      <c r="AI126" s="59"/>
      <c r="AJ126" s="59">
        <v>4</v>
      </c>
      <c r="AK126" s="59"/>
      <c r="AL126" s="59">
        <v>0.5</v>
      </c>
      <c r="AM126" s="59"/>
      <c r="AP126" s="57" t="e">
        <f>VLOOKUP(B126,[1]PlayersList!$B$4:$J$1000,9,FALSE)</f>
        <v>#N/A</v>
      </c>
      <c r="AR126" t="str">
        <f t="shared" si="1"/>
        <v>Chris Stewart</v>
      </c>
    </row>
    <row r="127" spans="1:44" x14ac:dyDescent="0.25">
      <c r="A127" s="55">
        <v>124</v>
      </c>
      <c r="B127" t="s">
        <v>61</v>
      </c>
      <c r="C127" t="s">
        <v>854</v>
      </c>
      <c r="D127" s="59">
        <v>8</v>
      </c>
      <c r="E127" s="59"/>
      <c r="F127" s="59">
        <v>2</v>
      </c>
      <c r="G127" s="59"/>
      <c r="H127" s="59">
        <v>3</v>
      </c>
      <c r="I127" s="59"/>
      <c r="J127" s="59">
        <v>5</v>
      </c>
      <c r="K127" s="59"/>
      <c r="L127" s="59">
        <v>2</v>
      </c>
      <c r="M127" s="59"/>
      <c r="N127" s="59">
        <v>16</v>
      </c>
      <c r="O127" s="59"/>
      <c r="P127" s="59">
        <v>10</v>
      </c>
      <c r="Q127" s="59"/>
      <c r="R127" s="59">
        <v>6</v>
      </c>
      <c r="S127" s="59"/>
      <c r="T127" s="59">
        <v>0</v>
      </c>
      <c r="U127" s="59"/>
      <c r="V127" s="59">
        <v>0</v>
      </c>
      <c r="W127" s="59"/>
      <c r="X127" s="59" t="s">
        <v>852</v>
      </c>
      <c r="Y127" s="59"/>
      <c r="Z127" s="59">
        <v>1</v>
      </c>
      <c r="AA127" s="59"/>
      <c r="AB127" s="59">
        <v>1</v>
      </c>
      <c r="AC127" s="59"/>
      <c r="AD127" s="59">
        <v>0</v>
      </c>
      <c r="AE127" s="59"/>
      <c r="AF127" s="59">
        <v>0</v>
      </c>
      <c r="AG127" s="59"/>
      <c r="AH127" s="59">
        <v>0</v>
      </c>
      <c r="AI127" s="59"/>
      <c r="AJ127" s="59">
        <v>14</v>
      </c>
      <c r="AK127" s="59"/>
      <c r="AL127" s="59">
        <v>0.14299999999999999</v>
      </c>
      <c r="AM127" s="59"/>
      <c r="AP127" s="57" t="e">
        <f>VLOOKUP(B127,[1]PlayersList!$B$4:$J$1000,9,FALSE)</f>
        <v>#N/A</v>
      </c>
      <c r="AR127" t="str">
        <f t="shared" si="1"/>
        <v>Alexander Radulov</v>
      </c>
    </row>
    <row r="128" spans="1:44" x14ac:dyDescent="0.25">
      <c r="A128" s="55">
        <v>125</v>
      </c>
      <c r="B128" t="s">
        <v>134</v>
      </c>
      <c r="C128" t="s">
        <v>867</v>
      </c>
      <c r="D128" s="59">
        <v>6</v>
      </c>
      <c r="E128" s="59"/>
      <c r="F128" s="59">
        <v>1</v>
      </c>
      <c r="G128" s="59"/>
      <c r="H128" s="59">
        <v>4</v>
      </c>
      <c r="I128" s="59"/>
      <c r="J128" s="59">
        <v>5</v>
      </c>
      <c r="K128" s="59"/>
      <c r="L128" s="59">
        <v>0</v>
      </c>
      <c r="M128" s="59"/>
      <c r="N128" s="59">
        <v>2</v>
      </c>
      <c r="O128" s="59"/>
      <c r="P128" s="59">
        <v>9</v>
      </c>
      <c r="Q128" s="59"/>
      <c r="R128" s="59">
        <v>2</v>
      </c>
      <c r="S128" s="59"/>
      <c r="T128" s="59">
        <v>1</v>
      </c>
      <c r="U128" s="59"/>
      <c r="V128" s="59">
        <v>2</v>
      </c>
      <c r="W128" s="59"/>
      <c r="X128" s="59">
        <v>0.33300000000000002</v>
      </c>
      <c r="Y128" s="59"/>
      <c r="Z128" s="59">
        <v>0</v>
      </c>
      <c r="AA128" s="59"/>
      <c r="AB128" s="59">
        <v>0</v>
      </c>
      <c r="AC128" s="59"/>
      <c r="AD128" s="59">
        <v>0</v>
      </c>
      <c r="AE128" s="59"/>
      <c r="AF128" s="59">
        <v>0</v>
      </c>
      <c r="AG128" s="59"/>
      <c r="AH128" s="59">
        <v>1</v>
      </c>
      <c r="AI128" s="59"/>
      <c r="AJ128" s="59">
        <v>11</v>
      </c>
      <c r="AK128" s="59"/>
      <c r="AL128" s="59">
        <v>9.0999999999999998E-2</v>
      </c>
      <c r="AM128" s="59"/>
      <c r="AP128" s="57" t="e">
        <f>VLOOKUP(B128,[1]PlayersList!$B$4:$J$1000,9,FALSE)</f>
        <v>#N/A</v>
      </c>
      <c r="AR128" t="str">
        <f t="shared" si="1"/>
        <v>Mark Stone</v>
      </c>
    </row>
    <row r="129" spans="1:44" x14ac:dyDescent="0.25">
      <c r="A129" s="55">
        <v>126</v>
      </c>
      <c r="B129" t="s">
        <v>150</v>
      </c>
      <c r="C129" t="s">
        <v>862</v>
      </c>
      <c r="D129" s="59">
        <v>7</v>
      </c>
      <c r="E129" s="59"/>
      <c r="F129" s="59">
        <v>0</v>
      </c>
      <c r="G129" s="59"/>
      <c r="H129" s="59">
        <v>5</v>
      </c>
      <c r="I129" s="59"/>
      <c r="J129" s="59">
        <v>5</v>
      </c>
      <c r="K129" s="59"/>
      <c r="L129" s="59">
        <v>-1</v>
      </c>
      <c r="M129" s="59"/>
      <c r="N129" s="59">
        <v>2</v>
      </c>
      <c r="O129" s="59"/>
      <c r="P129" s="59">
        <v>20</v>
      </c>
      <c r="Q129" s="59"/>
      <c r="R129" s="59">
        <v>14</v>
      </c>
      <c r="S129" s="59"/>
      <c r="T129" s="59">
        <v>0</v>
      </c>
      <c r="U129" s="59"/>
      <c r="V129" s="59">
        <v>0</v>
      </c>
      <c r="W129" s="59"/>
      <c r="X129" s="59" t="s">
        <v>852</v>
      </c>
      <c r="Y129" s="59"/>
      <c r="Z129" s="59">
        <v>0</v>
      </c>
      <c r="AA129" s="59"/>
      <c r="AB129" s="59">
        <v>1</v>
      </c>
      <c r="AC129" s="59"/>
      <c r="AD129" s="59">
        <v>0</v>
      </c>
      <c r="AE129" s="59"/>
      <c r="AF129" s="59">
        <v>0</v>
      </c>
      <c r="AG129" s="59"/>
      <c r="AH129" s="59">
        <v>0</v>
      </c>
      <c r="AI129" s="59"/>
      <c r="AJ129" s="59">
        <v>14</v>
      </c>
      <c r="AK129" s="59"/>
      <c r="AL129" s="59">
        <v>0</v>
      </c>
      <c r="AM129" s="59"/>
      <c r="AP129" s="57" t="e">
        <f>VLOOKUP(B129,[1]PlayersList!$B$4:$J$1000,9,FALSE)</f>
        <v>#N/A</v>
      </c>
      <c r="AR129" t="str">
        <f t="shared" si="1"/>
        <v>Dustin Byfuglien</v>
      </c>
    </row>
    <row r="130" spans="1:44" x14ac:dyDescent="0.25">
      <c r="A130" s="55">
        <v>127</v>
      </c>
      <c r="B130" t="s">
        <v>128</v>
      </c>
      <c r="C130" t="s">
        <v>874</v>
      </c>
      <c r="D130" s="59">
        <v>6</v>
      </c>
      <c r="E130" s="59"/>
      <c r="F130" s="59">
        <v>1</v>
      </c>
      <c r="G130" s="59"/>
      <c r="H130" s="59">
        <v>4</v>
      </c>
      <c r="I130" s="59"/>
      <c r="J130" s="59">
        <v>5</v>
      </c>
      <c r="K130" s="59"/>
      <c r="L130" s="59">
        <v>0</v>
      </c>
      <c r="M130" s="59"/>
      <c r="N130" s="59">
        <v>2</v>
      </c>
      <c r="O130" s="59"/>
      <c r="P130" s="59">
        <v>12</v>
      </c>
      <c r="Q130" s="59"/>
      <c r="R130" s="59">
        <v>4</v>
      </c>
      <c r="S130" s="59"/>
      <c r="T130" s="59">
        <v>7</v>
      </c>
      <c r="U130" s="59"/>
      <c r="V130" s="59">
        <v>6</v>
      </c>
      <c r="W130" s="59"/>
      <c r="X130" s="59">
        <v>0.53800000000000003</v>
      </c>
      <c r="Y130" s="59"/>
      <c r="Z130" s="59">
        <v>1</v>
      </c>
      <c r="AA130" s="59"/>
      <c r="AB130" s="59">
        <v>2</v>
      </c>
      <c r="AC130" s="59"/>
      <c r="AD130" s="59">
        <v>0</v>
      </c>
      <c r="AE130" s="59"/>
      <c r="AF130" s="59">
        <v>0</v>
      </c>
      <c r="AG130" s="59"/>
      <c r="AH130" s="59">
        <v>0</v>
      </c>
      <c r="AI130" s="59"/>
      <c r="AJ130" s="59">
        <v>6</v>
      </c>
      <c r="AK130" s="59"/>
      <c r="AL130" s="59">
        <v>0.16700000000000001</v>
      </c>
      <c r="AM130" s="59"/>
      <c r="AP130" s="57" t="e">
        <f>VLOOKUP(B130,[1]PlayersList!$B$4:$J$1000,9,FALSE)</f>
        <v>#N/A</v>
      </c>
      <c r="AR130" t="str">
        <f t="shared" si="1"/>
        <v>Nick Foligno</v>
      </c>
    </row>
    <row r="131" spans="1:44" x14ac:dyDescent="0.25">
      <c r="A131" s="55">
        <v>128</v>
      </c>
      <c r="B131" t="s">
        <v>154</v>
      </c>
      <c r="C131" t="s">
        <v>877</v>
      </c>
      <c r="D131" s="59">
        <v>6</v>
      </c>
      <c r="E131" s="59"/>
      <c r="F131" s="59">
        <v>4</v>
      </c>
      <c r="G131" s="59"/>
      <c r="H131" s="59">
        <v>1</v>
      </c>
      <c r="I131" s="59"/>
      <c r="J131" s="59">
        <v>5</v>
      </c>
      <c r="K131" s="59"/>
      <c r="L131" s="59">
        <v>0</v>
      </c>
      <c r="M131" s="59"/>
      <c r="N131" s="59">
        <v>6</v>
      </c>
      <c r="O131" s="59"/>
      <c r="P131" s="59">
        <v>17</v>
      </c>
      <c r="Q131" s="59"/>
      <c r="R131" s="59">
        <v>0</v>
      </c>
      <c r="S131" s="59"/>
      <c r="T131" s="59">
        <v>0</v>
      </c>
      <c r="U131" s="59"/>
      <c r="V131" s="59">
        <v>0</v>
      </c>
      <c r="W131" s="59"/>
      <c r="X131" s="59" t="s">
        <v>852</v>
      </c>
      <c r="Y131" s="59"/>
      <c r="Z131" s="59">
        <v>1</v>
      </c>
      <c r="AA131" s="59"/>
      <c r="AB131" s="59">
        <v>0</v>
      </c>
      <c r="AC131" s="59"/>
      <c r="AD131" s="59">
        <v>0</v>
      </c>
      <c r="AE131" s="59"/>
      <c r="AF131" s="59">
        <v>0</v>
      </c>
      <c r="AG131" s="59"/>
      <c r="AH131" s="59">
        <v>2</v>
      </c>
      <c r="AI131" s="59"/>
      <c r="AJ131" s="59">
        <v>25</v>
      </c>
      <c r="AK131" s="59"/>
      <c r="AL131" s="59">
        <v>0.16</v>
      </c>
      <c r="AM131" s="59"/>
      <c r="AP131" s="57" t="e">
        <f>VLOOKUP(B131,[1]PlayersList!$B$4:$J$1000,9,FALSE)</f>
        <v>#N/A</v>
      </c>
      <c r="AR131" t="str">
        <f t="shared" si="1"/>
        <v>Alex Ovechkin</v>
      </c>
    </row>
    <row r="132" spans="1:44" x14ac:dyDescent="0.25">
      <c r="A132" s="55">
        <v>129</v>
      </c>
      <c r="B132" t="s">
        <v>326</v>
      </c>
      <c r="C132" t="s">
        <v>871</v>
      </c>
      <c r="D132" s="59">
        <v>7</v>
      </c>
      <c r="E132" s="59"/>
      <c r="F132" s="59">
        <v>0</v>
      </c>
      <c r="G132" s="59"/>
      <c r="H132" s="59">
        <v>5</v>
      </c>
      <c r="I132" s="59"/>
      <c r="J132" s="59">
        <v>5</v>
      </c>
      <c r="K132" s="59"/>
      <c r="L132" s="59">
        <v>-1</v>
      </c>
      <c r="M132" s="59"/>
      <c r="N132" s="59">
        <v>6</v>
      </c>
      <c r="O132" s="59"/>
      <c r="P132" s="59">
        <v>7</v>
      </c>
      <c r="Q132" s="59"/>
      <c r="R132" s="59">
        <v>4</v>
      </c>
      <c r="S132" s="59"/>
      <c r="T132" s="59">
        <v>2</v>
      </c>
      <c r="U132" s="59"/>
      <c r="V132" s="59">
        <v>2</v>
      </c>
      <c r="W132" s="59"/>
      <c r="X132" s="59">
        <v>0.5</v>
      </c>
      <c r="Y132" s="59"/>
      <c r="Z132" s="59">
        <v>0</v>
      </c>
      <c r="AA132" s="59"/>
      <c r="AB132" s="59">
        <v>1</v>
      </c>
      <c r="AC132" s="59"/>
      <c r="AD132" s="59">
        <v>0</v>
      </c>
      <c r="AE132" s="59"/>
      <c r="AF132" s="59">
        <v>0</v>
      </c>
      <c r="AG132" s="59"/>
      <c r="AH132" s="59">
        <v>0</v>
      </c>
      <c r="AI132" s="59"/>
      <c r="AJ132" s="59">
        <v>15</v>
      </c>
      <c r="AK132" s="59"/>
      <c r="AL132" s="59">
        <v>0</v>
      </c>
      <c r="AM132" s="59"/>
      <c r="AP132" s="57" t="e">
        <f>VLOOKUP(B132,[1]PlayersList!$B$4:$J$1000,9,FALSE)</f>
        <v>#N/A</v>
      </c>
      <c r="AR132" t="str">
        <f t="shared" si="1"/>
        <v>Max Domi</v>
      </c>
    </row>
    <row r="133" spans="1:44" x14ac:dyDescent="0.25">
      <c r="A133" s="55">
        <v>130</v>
      </c>
      <c r="B133" t="s">
        <v>130</v>
      </c>
      <c r="C133" t="s">
        <v>874</v>
      </c>
      <c r="D133" s="59">
        <v>6</v>
      </c>
      <c r="E133" s="59"/>
      <c r="F133" s="59">
        <v>1</v>
      </c>
      <c r="G133" s="59"/>
      <c r="H133" s="59">
        <v>4</v>
      </c>
      <c r="I133" s="59"/>
      <c r="J133" s="59">
        <v>5</v>
      </c>
      <c r="K133" s="59"/>
      <c r="L133" s="59">
        <v>-1</v>
      </c>
      <c r="M133" s="59"/>
      <c r="N133" s="59">
        <v>2</v>
      </c>
      <c r="O133" s="59"/>
      <c r="P133" s="59">
        <v>8</v>
      </c>
      <c r="Q133" s="59"/>
      <c r="R133" s="59">
        <v>6</v>
      </c>
      <c r="S133" s="59"/>
      <c r="T133" s="59">
        <v>40</v>
      </c>
      <c r="U133" s="59"/>
      <c r="V133" s="59">
        <v>46</v>
      </c>
      <c r="W133" s="59"/>
      <c r="X133" s="59">
        <v>0.46500000000000002</v>
      </c>
      <c r="Y133" s="59"/>
      <c r="Z133" s="59">
        <v>0</v>
      </c>
      <c r="AA133" s="59"/>
      <c r="AB133" s="59">
        <v>4</v>
      </c>
      <c r="AC133" s="59"/>
      <c r="AD133" s="59">
        <v>0</v>
      </c>
      <c r="AE133" s="59"/>
      <c r="AF133" s="59">
        <v>0</v>
      </c>
      <c r="AG133" s="59"/>
      <c r="AH133" s="59">
        <v>0</v>
      </c>
      <c r="AI133" s="59"/>
      <c r="AJ133" s="59">
        <v>10</v>
      </c>
      <c r="AK133" s="59"/>
      <c r="AL133" s="59">
        <v>0.1</v>
      </c>
      <c r="AM133" s="59"/>
      <c r="AP133" s="57" t="e">
        <f>VLOOKUP(B133,[1]PlayersList!$B$4:$J$1000,9,FALSE)</f>
        <v>#N/A</v>
      </c>
      <c r="AR133" t="str">
        <f t="shared" si="1"/>
        <v>Alexander Wennberg</v>
      </c>
    </row>
    <row r="134" spans="1:44" x14ac:dyDescent="0.25">
      <c r="A134" s="55">
        <v>131</v>
      </c>
      <c r="B134" t="s">
        <v>224</v>
      </c>
      <c r="C134" t="s">
        <v>864</v>
      </c>
      <c r="D134" s="59">
        <v>7</v>
      </c>
      <c r="E134" s="59"/>
      <c r="F134" s="59">
        <v>3</v>
      </c>
      <c r="G134" s="59"/>
      <c r="H134" s="59">
        <v>2</v>
      </c>
      <c r="I134" s="59"/>
      <c r="J134" s="59">
        <v>5</v>
      </c>
      <c r="K134" s="59"/>
      <c r="L134" s="59">
        <v>-4</v>
      </c>
      <c r="M134" s="59"/>
      <c r="N134" s="59">
        <v>2</v>
      </c>
      <c r="O134" s="59"/>
      <c r="P134" s="59">
        <v>4</v>
      </c>
      <c r="Q134" s="59"/>
      <c r="R134" s="59">
        <v>8</v>
      </c>
      <c r="S134" s="59"/>
      <c r="T134" s="59">
        <v>0</v>
      </c>
      <c r="U134" s="59"/>
      <c r="V134" s="59">
        <v>0</v>
      </c>
      <c r="W134" s="59"/>
      <c r="X134" s="59" t="s">
        <v>852</v>
      </c>
      <c r="Y134" s="59"/>
      <c r="Z134" s="59">
        <v>1</v>
      </c>
      <c r="AA134" s="59"/>
      <c r="AB134" s="59">
        <v>1</v>
      </c>
      <c r="AC134" s="59"/>
      <c r="AD134" s="59">
        <v>0</v>
      </c>
      <c r="AE134" s="59"/>
      <c r="AF134" s="59">
        <v>0</v>
      </c>
      <c r="AG134" s="59"/>
      <c r="AH134" s="59">
        <v>0</v>
      </c>
      <c r="AI134" s="59"/>
      <c r="AJ134" s="59">
        <v>24</v>
      </c>
      <c r="AK134" s="59"/>
      <c r="AL134" s="59">
        <v>0.125</v>
      </c>
      <c r="AM134" s="59"/>
      <c r="AP134" s="57" t="e">
        <f>VLOOKUP(B134,[1]PlayersList!$B$4:$J$1000,9,FALSE)</f>
        <v>#N/A</v>
      </c>
      <c r="AR134" t="str">
        <f t="shared" ref="AR134:AR197" si="2">SUBSTITUTE(B134," ","")</f>
        <v>Rick Nash</v>
      </c>
    </row>
    <row r="135" spans="1:44" x14ac:dyDescent="0.25">
      <c r="A135" s="55">
        <v>132</v>
      </c>
      <c r="B135" t="s">
        <v>58</v>
      </c>
      <c r="C135" t="s">
        <v>870</v>
      </c>
      <c r="D135" s="59">
        <v>8</v>
      </c>
      <c r="E135" s="59"/>
      <c r="F135" s="59">
        <v>1</v>
      </c>
      <c r="G135" s="59"/>
      <c r="H135" s="59">
        <v>4</v>
      </c>
      <c r="I135" s="59"/>
      <c r="J135" s="59">
        <v>5</v>
      </c>
      <c r="K135" s="59"/>
      <c r="L135" s="59">
        <v>1</v>
      </c>
      <c r="M135" s="59"/>
      <c r="N135" s="59">
        <v>16</v>
      </c>
      <c r="O135" s="59"/>
      <c r="P135" s="59">
        <v>3</v>
      </c>
      <c r="Q135" s="59"/>
      <c r="R135" s="59">
        <v>22</v>
      </c>
      <c r="S135" s="59"/>
      <c r="T135" s="59">
        <v>0</v>
      </c>
      <c r="U135" s="59"/>
      <c r="V135" s="59">
        <v>0</v>
      </c>
      <c r="W135" s="59"/>
      <c r="X135" s="59" t="s">
        <v>852</v>
      </c>
      <c r="Y135" s="59"/>
      <c r="Z135" s="59">
        <v>0</v>
      </c>
      <c r="AA135" s="59"/>
      <c r="AB135" s="59">
        <v>1</v>
      </c>
      <c r="AC135" s="59"/>
      <c r="AD135" s="59">
        <v>0</v>
      </c>
      <c r="AE135" s="59"/>
      <c r="AF135" s="59">
        <v>1</v>
      </c>
      <c r="AG135" s="59"/>
      <c r="AH135" s="59">
        <v>0</v>
      </c>
      <c r="AI135" s="59"/>
      <c r="AJ135" s="59">
        <v>20</v>
      </c>
      <c r="AK135" s="59"/>
      <c r="AL135" s="59">
        <v>0.05</v>
      </c>
      <c r="AM135" s="59"/>
      <c r="AP135" s="57" t="e">
        <f>VLOOKUP(B135,[1]PlayersList!$B$4:$J$1000,9,FALSE)</f>
        <v>#N/A</v>
      </c>
      <c r="AR135" t="str">
        <f t="shared" si="2"/>
        <v>Mark Giordano</v>
      </c>
    </row>
    <row r="136" spans="1:44" x14ac:dyDescent="0.25">
      <c r="A136" s="55">
        <v>133</v>
      </c>
      <c r="B136" t="s">
        <v>81</v>
      </c>
      <c r="C136" t="s">
        <v>855</v>
      </c>
      <c r="D136" s="59">
        <v>8</v>
      </c>
      <c r="E136" s="59"/>
      <c r="F136" s="59">
        <v>2</v>
      </c>
      <c r="G136" s="59"/>
      <c r="H136" s="59">
        <v>3</v>
      </c>
      <c r="I136" s="59"/>
      <c r="J136" s="59">
        <v>5</v>
      </c>
      <c r="K136" s="59"/>
      <c r="L136" s="59">
        <v>-1</v>
      </c>
      <c r="M136" s="59"/>
      <c r="N136" s="59">
        <v>2</v>
      </c>
      <c r="O136" s="59"/>
      <c r="P136" s="59">
        <v>0</v>
      </c>
      <c r="Q136" s="59"/>
      <c r="R136" s="59">
        <v>4</v>
      </c>
      <c r="S136" s="59"/>
      <c r="T136" s="59">
        <v>38</v>
      </c>
      <c r="U136" s="59"/>
      <c r="V136" s="59">
        <v>67</v>
      </c>
      <c r="W136" s="59"/>
      <c r="X136" s="59">
        <v>0.36199999999999999</v>
      </c>
      <c r="Y136" s="59"/>
      <c r="Z136" s="59">
        <v>2</v>
      </c>
      <c r="AA136" s="59"/>
      <c r="AB136" s="59">
        <v>0</v>
      </c>
      <c r="AC136" s="59"/>
      <c r="AD136" s="59">
        <v>0</v>
      </c>
      <c r="AE136" s="59"/>
      <c r="AF136" s="59">
        <v>0</v>
      </c>
      <c r="AG136" s="59"/>
      <c r="AH136" s="59">
        <v>0</v>
      </c>
      <c r="AI136" s="59"/>
      <c r="AJ136" s="59">
        <v>22</v>
      </c>
      <c r="AK136" s="59"/>
      <c r="AL136" s="59">
        <v>9.0999999999999998E-2</v>
      </c>
      <c r="AM136" s="59"/>
      <c r="AP136" s="57" t="e">
        <f>VLOOKUP(B136,[1]PlayersList!$B$4:$J$1000,9,FALSE)</f>
        <v>#N/A</v>
      </c>
      <c r="AR136" t="str">
        <f t="shared" si="2"/>
        <v>Logan Couture</v>
      </c>
    </row>
    <row r="137" spans="1:44" x14ac:dyDescent="0.25">
      <c r="A137" s="55">
        <v>134</v>
      </c>
      <c r="B137" t="s">
        <v>240</v>
      </c>
      <c r="C137" t="s">
        <v>859</v>
      </c>
      <c r="D137" s="59">
        <v>8</v>
      </c>
      <c r="E137" s="59"/>
      <c r="F137" s="59">
        <v>1</v>
      </c>
      <c r="G137" s="59"/>
      <c r="H137" s="59">
        <v>3</v>
      </c>
      <c r="I137" s="59"/>
      <c r="J137" s="59">
        <v>4</v>
      </c>
      <c r="K137" s="59"/>
      <c r="L137" s="59">
        <v>2</v>
      </c>
      <c r="M137" s="59"/>
      <c r="N137" s="59">
        <v>4</v>
      </c>
      <c r="O137" s="59"/>
      <c r="P137" s="59">
        <v>10</v>
      </c>
      <c r="Q137" s="59"/>
      <c r="R137" s="59">
        <v>4</v>
      </c>
      <c r="S137" s="59"/>
      <c r="T137" s="59">
        <v>56</v>
      </c>
      <c r="U137" s="59"/>
      <c r="V137" s="59">
        <v>38</v>
      </c>
      <c r="W137" s="59"/>
      <c r="X137" s="59">
        <v>0.59599999999999997</v>
      </c>
      <c r="Y137" s="59"/>
      <c r="Z137" s="59">
        <v>0</v>
      </c>
      <c r="AA137" s="59"/>
      <c r="AB137" s="59">
        <v>0</v>
      </c>
      <c r="AC137" s="59"/>
      <c r="AD137" s="59">
        <v>0</v>
      </c>
      <c r="AE137" s="59"/>
      <c r="AF137" s="59">
        <v>0</v>
      </c>
      <c r="AG137" s="59"/>
      <c r="AH137" s="59">
        <v>0</v>
      </c>
      <c r="AI137" s="59"/>
      <c r="AJ137" s="59">
        <v>13</v>
      </c>
      <c r="AK137" s="59"/>
      <c r="AL137" s="59">
        <v>7.6999999999999999E-2</v>
      </c>
      <c r="AM137" s="59"/>
      <c r="AP137" s="57" t="e">
        <f>VLOOKUP(B137,[1]PlayersList!$B$4:$J$1000,9,FALSE)</f>
        <v>#N/A</v>
      </c>
      <c r="AR137" t="str">
        <f t="shared" si="2"/>
        <v>Patrik Berglund</v>
      </c>
    </row>
    <row r="138" spans="1:44" x14ac:dyDescent="0.25">
      <c r="A138" s="55">
        <v>135</v>
      </c>
      <c r="B138" t="s">
        <v>117</v>
      </c>
      <c r="C138" t="s">
        <v>870</v>
      </c>
      <c r="D138" s="59">
        <v>8</v>
      </c>
      <c r="E138" s="59"/>
      <c r="F138" s="59">
        <v>3</v>
      </c>
      <c r="G138" s="59"/>
      <c r="H138" s="59">
        <v>1</v>
      </c>
      <c r="I138" s="59"/>
      <c r="J138" s="59">
        <v>4</v>
      </c>
      <c r="K138" s="59"/>
      <c r="L138" s="59">
        <v>-2</v>
      </c>
      <c r="M138" s="59"/>
      <c r="N138" s="59">
        <v>4</v>
      </c>
      <c r="O138" s="59"/>
      <c r="P138" s="59">
        <v>6</v>
      </c>
      <c r="Q138" s="59"/>
      <c r="R138" s="59">
        <v>7</v>
      </c>
      <c r="S138" s="59"/>
      <c r="T138" s="59">
        <v>4</v>
      </c>
      <c r="U138" s="59"/>
      <c r="V138" s="59">
        <v>1</v>
      </c>
      <c r="W138" s="59"/>
      <c r="X138" s="59">
        <v>0.8</v>
      </c>
      <c r="Y138" s="59"/>
      <c r="Z138" s="59">
        <v>0</v>
      </c>
      <c r="AA138" s="59"/>
      <c r="AB138" s="59">
        <v>0</v>
      </c>
      <c r="AC138" s="59"/>
      <c r="AD138" s="59">
        <v>1</v>
      </c>
      <c r="AE138" s="59"/>
      <c r="AF138" s="59">
        <v>0</v>
      </c>
      <c r="AG138" s="59"/>
      <c r="AH138" s="59">
        <v>0</v>
      </c>
      <c r="AI138" s="59"/>
      <c r="AJ138" s="59">
        <v>15</v>
      </c>
      <c r="AK138" s="59"/>
      <c r="AL138" s="59">
        <v>0.2</v>
      </c>
      <c r="AM138" s="59"/>
      <c r="AP138" s="57" t="e">
        <f>VLOOKUP(B138,[1]PlayersList!$B$4:$J$1000,9,FALSE)</f>
        <v>#N/A</v>
      </c>
      <c r="AR138" t="str">
        <f t="shared" si="2"/>
        <v>Michael Frolik</v>
      </c>
    </row>
    <row r="139" spans="1:44" x14ac:dyDescent="0.25">
      <c r="A139" s="55">
        <v>136</v>
      </c>
      <c r="B139" t="s">
        <v>115</v>
      </c>
      <c r="C139" t="s">
        <v>875</v>
      </c>
      <c r="D139" s="59">
        <v>5</v>
      </c>
      <c r="E139" s="59"/>
      <c r="F139" s="59">
        <v>3</v>
      </c>
      <c r="G139" s="59"/>
      <c r="H139" s="59">
        <v>1</v>
      </c>
      <c r="I139" s="59"/>
      <c r="J139" s="59">
        <v>4</v>
      </c>
      <c r="K139" s="59"/>
      <c r="L139" s="59">
        <v>-1</v>
      </c>
      <c r="M139" s="59"/>
      <c r="N139" s="59">
        <v>2</v>
      </c>
      <c r="O139" s="59"/>
      <c r="P139" s="59">
        <v>5</v>
      </c>
      <c r="Q139" s="59"/>
      <c r="R139" s="59">
        <v>3</v>
      </c>
      <c r="S139" s="59"/>
      <c r="T139" s="59">
        <v>12</v>
      </c>
      <c r="U139" s="59"/>
      <c r="V139" s="59">
        <v>25</v>
      </c>
      <c r="W139" s="59"/>
      <c r="X139" s="59">
        <v>0.32400000000000001</v>
      </c>
      <c r="Y139" s="59"/>
      <c r="Z139" s="59">
        <v>2</v>
      </c>
      <c r="AA139" s="59"/>
      <c r="AB139" s="59">
        <v>0</v>
      </c>
      <c r="AC139" s="59"/>
      <c r="AD139" s="59">
        <v>0</v>
      </c>
      <c r="AE139" s="59"/>
      <c r="AF139" s="59">
        <v>0</v>
      </c>
      <c r="AG139" s="59"/>
      <c r="AH139" s="59">
        <v>0</v>
      </c>
      <c r="AI139" s="59"/>
      <c r="AJ139" s="59">
        <v>9</v>
      </c>
      <c r="AK139" s="59"/>
      <c r="AL139" s="59">
        <v>0.33300000000000002</v>
      </c>
      <c r="AM139" s="59"/>
      <c r="AP139" s="57" t="e">
        <f>VLOOKUP(B139,[1]PlayersList!$B$4:$J$1000,9,FALSE)</f>
        <v>#N/A</v>
      </c>
      <c r="AR139" t="str">
        <f t="shared" si="2"/>
        <v>Joe Colborne</v>
      </c>
    </row>
    <row r="140" spans="1:44" x14ac:dyDescent="0.25">
      <c r="A140" s="55">
        <v>137</v>
      </c>
      <c r="B140" t="s">
        <v>109</v>
      </c>
      <c r="C140" t="s">
        <v>873</v>
      </c>
      <c r="D140" s="59">
        <v>7</v>
      </c>
      <c r="E140" s="59"/>
      <c r="F140" s="59">
        <v>0</v>
      </c>
      <c r="G140" s="59"/>
      <c r="H140" s="59">
        <v>4</v>
      </c>
      <c r="I140" s="59"/>
      <c r="J140" s="59">
        <v>4</v>
      </c>
      <c r="K140" s="59"/>
      <c r="L140" s="59">
        <v>-2</v>
      </c>
      <c r="M140" s="59"/>
      <c r="N140" s="59">
        <v>6</v>
      </c>
      <c r="O140" s="59"/>
      <c r="P140" s="59">
        <v>9</v>
      </c>
      <c r="Q140" s="59"/>
      <c r="R140" s="59">
        <v>3</v>
      </c>
      <c r="S140" s="59"/>
      <c r="T140" s="59">
        <v>55</v>
      </c>
      <c r="U140" s="59"/>
      <c r="V140" s="59">
        <v>49</v>
      </c>
      <c r="W140" s="59"/>
      <c r="X140" s="59">
        <v>0.52900000000000003</v>
      </c>
      <c r="Y140" s="59"/>
      <c r="Z140" s="59">
        <v>0</v>
      </c>
      <c r="AA140" s="59"/>
      <c r="AB140" s="59">
        <v>4</v>
      </c>
      <c r="AC140" s="59"/>
      <c r="AD140" s="59">
        <v>0</v>
      </c>
      <c r="AE140" s="59"/>
      <c r="AF140" s="59">
        <v>0</v>
      </c>
      <c r="AG140" s="59"/>
      <c r="AH140" s="59">
        <v>0</v>
      </c>
      <c r="AI140" s="59"/>
      <c r="AJ140" s="59">
        <v>9</v>
      </c>
      <c r="AK140" s="59"/>
      <c r="AL140" s="59">
        <v>0</v>
      </c>
      <c r="AM140" s="59"/>
      <c r="AP140" s="57" t="e">
        <f>VLOOKUP(B140,[1]PlayersList!$B$4:$J$1000,9,FALSE)</f>
        <v>#N/A</v>
      </c>
      <c r="AR140" t="str">
        <f t="shared" si="2"/>
        <v>Ryan Johansen</v>
      </c>
    </row>
    <row r="141" spans="1:44" x14ac:dyDescent="0.25">
      <c r="A141" s="55">
        <v>138</v>
      </c>
      <c r="B141" t="s">
        <v>118</v>
      </c>
      <c r="C141" t="s">
        <v>859</v>
      </c>
      <c r="D141" s="59">
        <v>8</v>
      </c>
      <c r="E141" s="59"/>
      <c r="F141" s="59">
        <v>2</v>
      </c>
      <c r="G141" s="59"/>
      <c r="H141" s="59">
        <v>2</v>
      </c>
      <c r="I141" s="59"/>
      <c r="J141" s="59">
        <v>4</v>
      </c>
      <c r="K141" s="59"/>
      <c r="L141" s="59">
        <v>2</v>
      </c>
      <c r="M141" s="59"/>
      <c r="N141" s="59">
        <v>4</v>
      </c>
      <c r="O141" s="59"/>
      <c r="P141" s="59">
        <v>5</v>
      </c>
      <c r="Q141" s="59"/>
      <c r="R141" s="59">
        <v>0</v>
      </c>
      <c r="S141" s="59"/>
      <c r="T141" s="59">
        <v>0</v>
      </c>
      <c r="U141" s="59"/>
      <c r="V141" s="59">
        <v>0</v>
      </c>
      <c r="W141" s="59"/>
      <c r="X141" s="59" t="s">
        <v>852</v>
      </c>
      <c r="Y141" s="59"/>
      <c r="Z141" s="59">
        <v>0</v>
      </c>
      <c r="AA141" s="59"/>
      <c r="AB141" s="59">
        <v>0</v>
      </c>
      <c r="AC141" s="59"/>
      <c r="AD141" s="59">
        <v>0</v>
      </c>
      <c r="AE141" s="59"/>
      <c r="AF141" s="59">
        <v>0</v>
      </c>
      <c r="AG141" s="59"/>
      <c r="AH141" s="59">
        <v>0</v>
      </c>
      <c r="AI141" s="59"/>
      <c r="AJ141" s="59">
        <v>11</v>
      </c>
      <c r="AK141" s="59"/>
      <c r="AL141" s="59">
        <v>0.182</v>
      </c>
      <c r="AM141" s="59"/>
      <c r="AP141" s="57" t="e">
        <f>VLOOKUP(B141,[1]PlayersList!$B$4:$J$1000,9,FALSE)</f>
        <v>#N/A</v>
      </c>
      <c r="AR141" t="str">
        <f t="shared" si="2"/>
        <v>Nail Yakupov</v>
      </c>
    </row>
    <row r="142" spans="1:44" x14ac:dyDescent="0.25">
      <c r="A142" s="55">
        <v>139</v>
      </c>
      <c r="B142" t="s">
        <v>148</v>
      </c>
      <c r="C142" t="s">
        <v>847</v>
      </c>
      <c r="D142" s="59">
        <v>7</v>
      </c>
      <c r="E142" s="59"/>
      <c r="F142" s="59">
        <v>2</v>
      </c>
      <c r="G142" s="59"/>
      <c r="H142" s="59">
        <v>2</v>
      </c>
      <c r="I142" s="59"/>
      <c r="J142" s="59">
        <v>4</v>
      </c>
      <c r="K142" s="59"/>
      <c r="L142" s="59">
        <v>1</v>
      </c>
      <c r="M142" s="59"/>
      <c r="N142" s="59">
        <v>0</v>
      </c>
      <c r="O142" s="59"/>
      <c r="P142" s="59">
        <v>6</v>
      </c>
      <c r="Q142" s="59"/>
      <c r="R142" s="59">
        <v>3</v>
      </c>
      <c r="S142" s="59"/>
      <c r="T142" s="59">
        <v>42</v>
      </c>
      <c r="U142" s="59"/>
      <c r="V142" s="59">
        <v>46</v>
      </c>
      <c r="W142" s="59"/>
      <c r="X142" s="59">
        <v>0.47699999999999998</v>
      </c>
      <c r="Y142" s="59"/>
      <c r="Z142" s="59">
        <v>0</v>
      </c>
      <c r="AA142" s="59"/>
      <c r="AB142" s="59">
        <v>0</v>
      </c>
      <c r="AC142" s="59"/>
      <c r="AD142" s="59">
        <v>2</v>
      </c>
      <c r="AE142" s="59"/>
      <c r="AF142" s="59">
        <v>0</v>
      </c>
      <c r="AG142" s="59"/>
      <c r="AH142" s="59">
        <v>2</v>
      </c>
      <c r="AI142" s="59"/>
      <c r="AJ142" s="59">
        <v>8</v>
      </c>
      <c r="AK142" s="59"/>
      <c r="AL142" s="59">
        <v>0.25</v>
      </c>
      <c r="AM142" s="59"/>
      <c r="AP142" s="57" t="e">
        <f>VLOOKUP(B142,[1]PlayersList!$B$4:$J$1000,9,FALSE)</f>
        <v>#N/A</v>
      </c>
      <c r="AR142" t="str">
        <f t="shared" si="2"/>
        <v>Mark Letestu</v>
      </c>
    </row>
    <row r="143" spans="1:44" x14ac:dyDescent="0.25">
      <c r="A143" s="55">
        <v>140</v>
      </c>
      <c r="B143" t="s">
        <v>139</v>
      </c>
      <c r="C143" t="s">
        <v>863</v>
      </c>
      <c r="D143" s="59">
        <v>8</v>
      </c>
      <c r="E143" s="59"/>
      <c r="F143" s="59">
        <v>1</v>
      </c>
      <c r="G143" s="59"/>
      <c r="H143" s="59">
        <v>3</v>
      </c>
      <c r="I143" s="59"/>
      <c r="J143" s="59">
        <v>4</v>
      </c>
      <c r="K143" s="59"/>
      <c r="L143" s="59">
        <v>0</v>
      </c>
      <c r="M143" s="59"/>
      <c r="N143" s="59">
        <v>8</v>
      </c>
      <c r="O143" s="59"/>
      <c r="P143" s="59">
        <v>32</v>
      </c>
      <c r="Q143" s="59"/>
      <c r="R143" s="59">
        <v>4</v>
      </c>
      <c r="S143" s="59"/>
      <c r="T143" s="59">
        <v>1</v>
      </c>
      <c r="U143" s="59"/>
      <c r="V143" s="59">
        <v>1</v>
      </c>
      <c r="W143" s="59"/>
      <c r="X143" s="59">
        <v>0.5</v>
      </c>
      <c r="Y143" s="59"/>
      <c r="Z143" s="59">
        <v>0</v>
      </c>
      <c r="AA143" s="59"/>
      <c r="AB143" s="59">
        <v>0</v>
      </c>
      <c r="AC143" s="59"/>
      <c r="AD143" s="59">
        <v>0</v>
      </c>
      <c r="AE143" s="59"/>
      <c r="AF143" s="59">
        <v>0</v>
      </c>
      <c r="AG143" s="59"/>
      <c r="AH143" s="59">
        <v>0</v>
      </c>
      <c r="AI143" s="59"/>
      <c r="AJ143" s="59">
        <v>12</v>
      </c>
      <c r="AK143" s="59"/>
      <c r="AL143" s="59">
        <v>8.3000000000000004E-2</v>
      </c>
      <c r="AM143" s="59"/>
      <c r="AP143" s="57" t="e">
        <f>VLOOKUP(B143,[1]PlayersList!$B$4:$J$1000,9,FALSE)</f>
        <v>#N/A</v>
      </c>
      <c r="AR143" t="str">
        <f t="shared" si="2"/>
        <v>Cal Clutterbuck</v>
      </c>
    </row>
    <row r="144" spans="1:44" x14ac:dyDescent="0.25">
      <c r="A144" s="55">
        <v>141</v>
      </c>
      <c r="B144" t="s">
        <v>241</v>
      </c>
      <c r="C144" t="s">
        <v>854</v>
      </c>
      <c r="D144" s="59">
        <v>8</v>
      </c>
      <c r="E144" s="59"/>
      <c r="F144" s="59">
        <v>4</v>
      </c>
      <c r="G144" s="59"/>
      <c r="H144" s="59">
        <v>0</v>
      </c>
      <c r="I144" s="59"/>
      <c r="J144" s="59">
        <v>4</v>
      </c>
      <c r="K144" s="59"/>
      <c r="L144" s="59">
        <v>5</v>
      </c>
      <c r="M144" s="59"/>
      <c r="N144" s="59">
        <v>2</v>
      </c>
      <c r="O144" s="59"/>
      <c r="P144" s="59">
        <v>1</v>
      </c>
      <c r="Q144" s="59"/>
      <c r="R144" s="59">
        <v>5</v>
      </c>
      <c r="S144" s="59"/>
      <c r="T144" s="59">
        <v>47</v>
      </c>
      <c r="U144" s="59"/>
      <c r="V144" s="59">
        <v>32</v>
      </c>
      <c r="W144" s="59"/>
      <c r="X144" s="59">
        <v>0.59499999999999997</v>
      </c>
      <c r="Y144" s="59"/>
      <c r="Z144" s="59">
        <v>0</v>
      </c>
      <c r="AA144" s="59"/>
      <c r="AB144" s="59">
        <v>0</v>
      </c>
      <c r="AC144" s="59"/>
      <c r="AD144" s="59">
        <v>0</v>
      </c>
      <c r="AE144" s="59"/>
      <c r="AF144" s="59">
        <v>0</v>
      </c>
      <c r="AG144" s="59"/>
      <c r="AH144" s="59">
        <v>1</v>
      </c>
      <c r="AI144" s="59"/>
      <c r="AJ144" s="59">
        <v>6</v>
      </c>
      <c r="AK144" s="59"/>
      <c r="AL144" s="59">
        <v>0.66700000000000004</v>
      </c>
      <c r="AM144" s="59"/>
      <c r="AP144" s="57" t="e">
        <f>VLOOKUP(B144,[1]PlayersList!$B$4:$J$1000,9,FALSE)</f>
        <v>#N/A</v>
      </c>
      <c r="AR144" t="str">
        <f t="shared" si="2"/>
        <v>Torrey Mitchell</v>
      </c>
    </row>
    <row r="145" spans="1:44" x14ac:dyDescent="0.25">
      <c r="A145" s="55">
        <v>142</v>
      </c>
      <c r="B145" t="s">
        <v>218</v>
      </c>
      <c r="C145" t="s">
        <v>869</v>
      </c>
      <c r="D145" s="59">
        <v>5</v>
      </c>
      <c r="E145" s="59"/>
      <c r="F145" s="59">
        <v>1</v>
      </c>
      <c r="G145" s="59"/>
      <c r="H145" s="59">
        <v>3</v>
      </c>
      <c r="I145" s="59"/>
      <c r="J145" s="59">
        <v>4</v>
      </c>
      <c r="K145" s="59"/>
      <c r="L145" s="59">
        <v>0</v>
      </c>
      <c r="M145" s="59"/>
      <c r="N145" s="59">
        <v>0</v>
      </c>
      <c r="O145" s="59"/>
      <c r="P145" s="59">
        <v>4</v>
      </c>
      <c r="Q145" s="59"/>
      <c r="R145" s="59">
        <v>0</v>
      </c>
      <c r="S145" s="59"/>
      <c r="T145" s="59">
        <v>1</v>
      </c>
      <c r="U145" s="59"/>
      <c r="V145" s="59">
        <v>3</v>
      </c>
      <c r="W145" s="59"/>
      <c r="X145" s="59">
        <v>0.25</v>
      </c>
      <c r="Y145" s="59"/>
      <c r="Z145" s="59">
        <v>0</v>
      </c>
      <c r="AA145" s="59"/>
      <c r="AB145" s="59">
        <v>3</v>
      </c>
      <c r="AC145" s="59"/>
      <c r="AD145" s="59">
        <v>0</v>
      </c>
      <c r="AE145" s="59"/>
      <c r="AF145" s="59">
        <v>0</v>
      </c>
      <c r="AG145" s="59"/>
      <c r="AH145" s="59">
        <v>0</v>
      </c>
      <c r="AI145" s="59"/>
      <c r="AJ145" s="59">
        <v>12</v>
      </c>
      <c r="AK145" s="59"/>
      <c r="AL145" s="59">
        <v>8.3000000000000004E-2</v>
      </c>
      <c r="AM145" s="59"/>
      <c r="AP145" s="57" t="e">
        <f>VLOOKUP(B145,[1]PlayersList!$B$4:$J$1000,9,FALSE)</f>
        <v>#N/A</v>
      </c>
      <c r="AR145" t="str">
        <f t="shared" si="2"/>
        <v>Kyle Okposo</v>
      </c>
    </row>
    <row r="146" spans="1:44" x14ac:dyDescent="0.25">
      <c r="A146" s="55">
        <v>143</v>
      </c>
      <c r="B146" t="s">
        <v>120</v>
      </c>
      <c r="C146" t="s">
        <v>854</v>
      </c>
      <c r="D146" s="59">
        <v>8</v>
      </c>
      <c r="E146" s="59"/>
      <c r="F146" s="59">
        <v>2</v>
      </c>
      <c r="G146" s="59"/>
      <c r="H146" s="59">
        <v>2</v>
      </c>
      <c r="I146" s="59"/>
      <c r="J146" s="59">
        <v>4</v>
      </c>
      <c r="K146" s="59"/>
      <c r="L146" s="59">
        <v>2</v>
      </c>
      <c r="M146" s="59"/>
      <c r="N146" s="59">
        <v>0</v>
      </c>
      <c r="O146" s="59"/>
      <c r="P146" s="59">
        <v>0</v>
      </c>
      <c r="Q146" s="59"/>
      <c r="R146" s="59">
        <v>1</v>
      </c>
      <c r="S146" s="59"/>
      <c r="T146" s="59">
        <v>30</v>
      </c>
      <c r="U146" s="59"/>
      <c r="V146" s="59">
        <v>25</v>
      </c>
      <c r="W146" s="59"/>
      <c r="X146" s="59">
        <v>0.54500000000000004</v>
      </c>
      <c r="Y146" s="59"/>
      <c r="Z146" s="59">
        <v>0</v>
      </c>
      <c r="AA146" s="59"/>
      <c r="AB146" s="59">
        <v>0</v>
      </c>
      <c r="AC146" s="59"/>
      <c r="AD146" s="59">
        <v>0</v>
      </c>
      <c r="AE146" s="59"/>
      <c r="AF146" s="59">
        <v>0</v>
      </c>
      <c r="AG146" s="59"/>
      <c r="AH146" s="59">
        <v>0</v>
      </c>
      <c r="AI146" s="59"/>
      <c r="AJ146" s="59">
        <v>10</v>
      </c>
      <c r="AK146" s="59"/>
      <c r="AL146" s="59">
        <v>0.2</v>
      </c>
      <c r="AM146" s="59"/>
      <c r="AP146" s="57" t="e">
        <f>VLOOKUP(B146,[1]PlayersList!$B$4:$J$1000,9,FALSE)</f>
        <v>#N/A</v>
      </c>
      <c r="AR146" t="str">
        <f t="shared" si="2"/>
        <v>David Desharnais</v>
      </c>
    </row>
    <row r="147" spans="1:44" x14ac:dyDescent="0.25">
      <c r="A147" s="55">
        <v>144</v>
      </c>
      <c r="B147" t="s">
        <v>124</v>
      </c>
      <c r="C147" t="s">
        <v>866</v>
      </c>
      <c r="D147" s="59">
        <v>7</v>
      </c>
      <c r="E147" s="59"/>
      <c r="F147" s="59">
        <v>2</v>
      </c>
      <c r="G147" s="59"/>
      <c r="H147" s="59">
        <v>2</v>
      </c>
      <c r="I147" s="59"/>
      <c r="J147" s="59">
        <v>4</v>
      </c>
      <c r="K147" s="59"/>
      <c r="L147" s="59">
        <v>-5</v>
      </c>
      <c r="M147" s="59"/>
      <c r="N147" s="59">
        <v>11</v>
      </c>
      <c r="O147" s="59"/>
      <c r="P147" s="59">
        <v>11</v>
      </c>
      <c r="Q147" s="59"/>
      <c r="R147" s="59">
        <v>3</v>
      </c>
      <c r="S147" s="59"/>
      <c r="T147" s="59">
        <v>40</v>
      </c>
      <c r="U147" s="59"/>
      <c r="V147" s="59">
        <v>30</v>
      </c>
      <c r="W147" s="59"/>
      <c r="X147" s="59">
        <v>0.57099999999999995</v>
      </c>
      <c r="Y147" s="59"/>
      <c r="Z147" s="59">
        <v>2</v>
      </c>
      <c r="AA147" s="59"/>
      <c r="AB147" s="59">
        <v>1</v>
      </c>
      <c r="AC147" s="59"/>
      <c r="AD147" s="59">
        <v>0</v>
      </c>
      <c r="AE147" s="59"/>
      <c r="AF147" s="59">
        <v>0</v>
      </c>
      <c r="AG147" s="59"/>
      <c r="AH147" s="59">
        <v>0</v>
      </c>
      <c r="AI147" s="59"/>
      <c r="AJ147" s="59">
        <v>20</v>
      </c>
      <c r="AK147" s="59"/>
      <c r="AL147" s="59">
        <v>0.1</v>
      </c>
      <c r="AM147" s="59"/>
      <c r="AP147" s="57" t="e">
        <f>VLOOKUP(B147,[1]PlayersList!$B$4:$J$1000,9,FALSE)</f>
        <v>#N/A</v>
      </c>
      <c r="AR147" t="str">
        <f t="shared" si="2"/>
        <v>Jamie Benn</v>
      </c>
    </row>
    <row r="148" spans="1:44" x14ac:dyDescent="0.25">
      <c r="A148" s="55">
        <v>145</v>
      </c>
      <c r="B148" t="s">
        <v>135</v>
      </c>
      <c r="C148" t="s">
        <v>851</v>
      </c>
      <c r="D148" s="59">
        <v>8</v>
      </c>
      <c r="E148" s="59"/>
      <c r="F148" s="59">
        <v>1</v>
      </c>
      <c r="G148" s="59"/>
      <c r="H148" s="59">
        <v>3</v>
      </c>
      <c r="I148" s="59"/>
      <c r="J148" s="59">
        <v>4</v>
      </c>
      <c r="K148" s="59"/>
      <c r="L148" s="59">
        <v>6</v>
      </c>
      <c r="M148" s="59"/>
      <c r="N148" s="59">
        <v>6</v>
      </c>
      <c r="O148" s="59"/>
      <c r="P148" s="59">
        <v>3</v>
      </c>
      <c r="Q148" s="59"/>
      <c r="R148" s="59">
        <v>12</v>
      </c>
      <c r="S148" s="59"/>
      <c r="T148" s="59">
        <v>0</v>
      </c>
      <c r="U148" s="59"/>
      <c r="V148" s="59">
        <v>0</v>
      </c>
      <c r="W148" s="59"/>
      <c r="X148" s="59" t="s">
        <v>852</v>
      </c>
      <c r="Y148" s="59"/>
      <c r="Z148" s="59">
        <v>0</v>
      </c>
      <c r="AA148" s="59"/>
      <c r="AB148" s="59">
        <v>0</v>
      </c>
      <c r="AC148" s="59"/>
      <c r="AD148" s="59">
        <v>0</v>
      </c>
      <c r="AE148" s="59"/>
      <c r="AF148" s="59">
        <v>0</v>
      </c>
      <c r="AG148" s="59"/>
      <c r="AH148" s="59">
        <v>1</v>
      </c>
      <c r="AI148" s="59"/>
      <c r="AJ148" s="59">
        <v>8</v>
      </c>
      <c r="AK148" s="59"/>
      <c r="AL148" s="59">
        <v>0.125</v>
      </c>
      <c r="AM148" s="59"/>
      <c r="AP148" s="57" t="e">
        <f>VLOOKUP(B148,[1]PlayersList!$B$4:$J$1000,9,FALSE)</f>
        <v>#N/A</v>
      </c>
      <c r="AR148" t="str">
        <f t="shared" si="2"/>
        <v>Jonas Brodin</v>
      </c>
    </row>
    <row r="149" spans="1:44" x14ac:dyDescent="0.25">
      <c r="A149" s="55">
        <v>146</v>
      </c>
      <c r="B149" t="s">
        <v>179</v>
      </c>
      <c r="C149" t="s">
        <v>854</v>
      </c>
      <c r="D149" s="59">
        <v>8</v>
      </c>
      <c r="E149" s="59"/>
      <c r="F149" s="59">
        <v>2</v>
      </c>
      <c r="G149" s="59"/>
      <c r="H149" s="59">
        <v>2</v>
      </c>
      <c r="I149" s="59"/>
      <c r="J149" s="59">
        <v>4</v>
      </c>
      <c r="K149" s="59"/>
      <c r="L149" s="59">
        <v>3</v>
      </c>
      <c r="M149" s="59"/>
      <c r="N149" s="59">
        <v>0</v>
      </c>
      <c r="O149" s="59"/>
      <c r="P149" s="59">
        <v>6</v>
      </c>
      <c r="Q149" s="59"/>
      <c r="R149" s="59">
        <v>7</v>
      </c>
      <c r="S149" s="59"/>
      <c r="T149" s="59">
        <v>17</v>
      </c>
      <c r="U149" s="59"/>
      <c r="V149" s="59">
        <v>22</v>
      </c>
      <c r="W149" s="59"/>
      <c r="X149" s="59">
        <v>0.436</v>
      </c>
      <c r="Y149" s="59"/>
      <c r="Z149" s="59">
        <v>0</v>
      </c>
      <c r="AA149" s="59"/>
      <c r="AB149" s="59">
        <v>0</v>
      </c>
      <c r="AC149" s="59"/>
      <c r="AD149" s="59">
        <v>0</v>
      </c>
      <c r="AE149" s="59"/>
      <c r="AF149" s="59">
        <v>0</v>
      </c>
      <c r="AG149" s="59"/>
      <c r="AH149" s="59">
        <v>0</v>
      </c>
      <c r="AI149" s="59"/>
      <c r="AJ149" s="59">
        <v>10</v>
      </c>
      <c r="AK149" s="59"/>
      <c r="AL149" s="59">
        <v>0.2</v>
      </c>
      <c r="AM149" s="59"/>
      <c r="AP149" s="57" t="e">
        <f>VLOOKUP(B149,[1]PlayersList!$B$4:$J$1000,9,FALSE)</f>
        <v>#N/A</v>
      </c>
      <c r="AR149" t="str">
        <f t="shared" si="2"/>
        <v>Phillip Danault</v>
      </c>
    </row>
    <row r="150" spans="1:44" x14ac:dyDescent="0.25">
      <c r="A150" s="55">
        <v>147</v>
      </c>
      <c r="B150" t="s">
        <v>113</v>
      </c>
      <c r="C150" t="s">
        <v>853</v>
      </c>
      <c r="D150" s="59">
        <v>7</v>
      </c>
      <c r="E150" s="59"/>
      <c r="F150" s="59">
        <v>1</v>
      </c>
      <c r="G150" s="59"/>
      <c r="H150" s="59">
        <v>3</v>
      </c>
      <c r="I150" s="59"/>
      <c r="J150" s="59">
        <v>4</v>
      </c>
      <c r="K150" s="59"/>
      <c r="L150" s="59">
        <v>-5</v>
      </c>
      <c r="M150" s="59"/>
      <c r="N150" s="59">
        <v>7</v>
      </c>
      <c r="O150" s="59"/>
      <c r="P150" s="59">
        <v>14</v>
      </c>
      <c r="Q150" s="59"/>
      <c r="R150" s="59">
        <v>4</v>
      </c>
      <c r="S150" s="59"/>
      <c r="T150" s="59">
        <v>0</v>
      </c>
      <c r="U150" s="59"/>
      <c r="V150" s="59">
        <v>0</v>
      </c>
      <c r="W150" s="59"/>
      <c r="X150" s="59" t="s">
        <v>852</v>
      </c>
      <c r="Y150" s="59"/>
      <c r="Z150" s="59">
        <v>0</v>
      </c>
      <c r="AA150" s="59"/>
      <c r="AB150" s="59">
        <v>2</v>
      </c>
      <c r="AC150" s="59"/>
      <c r="AD150" s="59">
        <v>0</v>
      </c>
      <c r="AE150" s="59"/>
      <c r="AF150" s="59">
        <v>0</v>
      </c>
      <c r="AG150" s="59"/>
      <c r="AH150" s="59">
        <v>0</v>
      </c>
      <c r="AI150" s="59"/>
      <c r="AJ150" s="59">
        <v>13</v>
      </c>
      <c r="AK150" s="59"/>
      <c r="AL150" s="59">
        <v>7.6999999999999999E-2</v>
      </c>
      <c r="AM150" s="59"/>
      <c r="AP150" s="57" t="e">
        <f>VLOOKUP(B150,[1]PlayersList!$B$4:$J$1000,9,FALSE)</f>
        <v>#N/A</v>
      </c>
      <c r="AR150" t="str">
        <f t="shared" si="2"/>
        <v>Ondrej Palat</v>
      </c>
    </row>
    <row r="151" spans="1:44" x14ac:dyDescent="0.25">
      <c r="A151" s="55">
        <v>148</v>
      </c>
      <c r="B151" t="s">
        <v>302</v>
      </c>
      <c r="C151" t="s">
        <v>869</v>
      </c>
      <c r="D151" s="59">
        <v>6</v>
      </c>
      <c r="E151" s="59"/>
      <c r="F151" s="59">
        <v>4</v>
      </c>
      <c r="G151" s="59"/>
      <c r="H151" s="59">
        <v>0</v>
      </c>
      <c r="I151" s="59"/>
      <c r="J151" s="59">
        <v>4</v>
      </c>
      <c r="K151" s="59"/>
      <c r="L151" s="59">
        <v>-2</v>
      </c>
      <c r="M151" s="59"/>
      <c r="N151" s="59">
        <v>0</v>
      </c>
      <c r="O151" s="59"/>
      <c r="P151" s="59">
        <v>7</v>
      </c>
      <c r="Q151" s="59"/>
      <c r="R151" s="59">
        <v>4</v>
      </c>
      <c r="S151" s="59"/>
      <c r="T151" s="59">
        <v>0</v>
      </c>
      <c r="U151" s="59"/>
      <c r="V151" s="59">
        <v>0</v>
      </c>
      <c r="W151" s="59"/>
      <c r="X151" s="59" t="s">
        <v>852</v>
      </c>
      <c r="Y151" s="59"/>
      <c r="Z151" s="59">
        <v>4</v>
      </c>
      <c r="AA151" s="59"/>
      <c r="AB151" s="59">
        <v>0</v>
      </c>
      <c r="AC151" s="59"/>
      <c r="AD151" s="59">
        <v>0</v>
      </c>
      <c r="AE151" s="59"/>
      <c r="AF151" s="59">
        <v>0</v>
      </c>
      <c r="AG151" s="59"/>
      <c r="AH151" s="59">
        <v>0</v>
      </c>
      <c r="AI151" s="59"/>
      <c r="AJ151" s="59">
        <v>19</v>
      </c>
      <c r="AK151" s="59"/>
      <c r="AL151" s="59">
        <v>0.21099999999999999</v>
      </c>
      <c r="AM151" s="59"/>
      <c r="AP151" s="57" t="e">
        <f>VLOOKUP(B151,[1]PlayersList!$B$4:$J$1000,9,FALSE)</f>
        <v>#N/A</v>
      </c>
      <c r="AR151" t="str">
        <f t="shared" si="2"/>
        <v>Matt Moulson</v>
      </c>
    </row>
    <row r="152" spans="1:44" x14ac:dyDescent="0.25">
      <c r="A152" s="55">
        <v>149</v>
      </c>
      <c r="B152" t="s">
        <v>112</v>
      </c>
      <c r="C152" t="s">
        <v>876</v>
      </c>
      <c r="D152" s="59">
        <v>7</v>
      </c>
      <c r="E152" s="59"/>
      <c r="F152" s="59">
        <v>2</v>
      </c>
      <c r="G152" s="59"/>
      <c r="H152" s="59">
        <v>2</v>
      </c>
      <c r="I152" s="59"/>
      <c r="J152" s="59">
        <v>4</v>
      </c>
      <c r="K152" s="59"/>
      <c r="L152" s="59">
        <v>-3</v>
      </c>
      <c r="M152" s="59"/>
      <c r="N152" s="59">
        <v>2</v>
      </c>
      <c r="O152" s="59"/>
      <c r="P152" s="59">
        <v>2</v>
      </c>
      <c r="Q152" s="59"/>
      <c r="R152" s="59">
        <v>2</v>
      </c>
      <c r="S152" s="59"/>
      <c r="T152" s="59">
        <v>0</v>
      </c>
      <c r="U152" s="59"/>
      <c r="V152" s="59">
        <v>0</v>
      </c>
      <c r="W152" s="59"/>
      <c r="X152" s="59" t="s">
        <v>852</v>
      </c>
      <c r="Y152" s="59"/>
      <c r="Z152" s="59">
        <v>1</v>
      </c>
      <c r="AA152" s="59"/>
      <c r="AB152" s="59">
        <v>1</v>
      </c>
      <c r="AC152" s="59"/>
      <c r="AD152" s="59">
        <v>0</v>
      </c>
      <c r="AE152" s="59"/>
      <c r="AF152" s="59">
        <v>0</v>
      </c>
      <c r="AG152" s="59"/>
      <c r="AH152" s="59">
        <v>1</v>
      </c>
      <c r="AI152" s="59"/>
      <c r="AJ152" s="59">
        <v>17</v>
      </c>
      <c r="AK152" s="59"/>
      <c r="AL152" s="59">
        <v>0.11799999999999999</v>
      </c>
      <c r="AM152" s="59"/>
      <c r="AP152" s="57" t="e">
        <f>VLOOKUP(B152,[1]PlayersList!$B$4:$J$1000,9,FALSE)</f>
        <v>#N/A</v>
      </c>
      <c r="AR152" t="str">
        <f t="shared" si="2"/>
        <v>Daniel Sedin</v>
      </c>
    </row>
    <row r="153" spans="1:44" x14ac:dyDescent="0.25">
      <c r="A153" s="55">
        <v>150</v>
      </c>
      <c r="B153" t="s">
        <v>146</v>
      </c>
      <c r="C153" t="s">
        <v>867</v>
      </c>
      <c r="D153" s="59">
        <v>6</v>
      </c>
      <c r="E153" s="59"/>
      <c r="F153" s="59">
        <v>3</v>
      </c>
      <c r="G153" s="59"/>
      <c r="H153" s="59">
        <v>1</v>
      </c>
      <c r="I153" s="59"/>
      <c r="J153" s="59">
        <v>4</v>
      </c>
      <c r="K153" s="59"/>
      <c r="L153" s="59">
        <v>0</v>
      </c>
      <c r="M153" s="59"/>
      <c r="N153" s="59">
        <v>0</v>
      </c>
      <c r="O153" s="59"/>
      <c r="P153" s="59">
        <v>1</v>
      </c>
      <c r="Q153" s="59"/>
      <c r="R153" s="59">
        <v>4</v>
      </c>
      <c r="S153" s="59"/>
      <c r="T153" s="59">
        <v>43</v>
      </c>
      <c r="U153" s="59"/>
      <c r="V153" s="59">
        <v>49</v>
      </c>
      <c r="W153" s="59"/>
      <c r="X153" s="59">
        <v>0.46700000000000003</v>
      </c>
      <c r="Y153" s="59"/>
      <c r="Z153" s="59">
        <v>0</v>
      </c>
      <c r="AA153" s="59"/>
      <c r="AB153" s="59">
        <v>0</v>
      </c>
      <c r="AC153" s="59"/>
      <c r="AD153" s="59">
        <v>0</v>
      </c>
      <c r="AE153" s="59"/>
      <c r="AF153" s="59">
        <v>0</v>
      </c>
      <c r="AG153" s="59"/>
      <c r="AH153" s="59">
        <v>1</v>
      </c>
      <c r="AI153" s="59"/>
      <c r="AJ153" s="59">
        <v>12</v>
      </c>
      <c r="AK153" s="59"/>
      <c r="AL153" s="59">
        <v>0.25</v>
      </c>
      <c r="AM153" s="59"/>
      <c r="AP153" s="57" t="e">
        <f>VLOOKUP(B153,[1]PlayersList!$B$4:$J$1000,9,FALSE)</f>
        <v>#N/A</v>
      </c>
      <c r="AR153" t="str">
        <f t="shared" si="2"/>
        <v>Kyle Turris</v>
      </c>
    </row>
    <row r="154" spans="1:44" x14ac:dyDescent="0.25">
      <c r="A154" s="55">
        <v>151</v>
      </c>
      <c r="B154" t="s">
        <v>190</v>
      </c>
      <c r="C154" t="s">
        <v>851</v>
      </c>
      <c r="D154" s="59">
        <v>8</v>
      </c>
      <c r="E154" s="59"/>
      <c r="F154" s="59">
        <v>1</v>
      </c>
      <c r="G154" s="59"/>
      <c r="H154" s="59">
        <v>3</v>
      </c>
      <c r="I154" s="59"/>
      <c r="J154" s="59">
        <v>4</v>
      </c>
      <c r="K154" s="59"/>
      <c r="L154" s="59">
        <v>2</v>
      </c>
      <c r="M154" s="59"/>
      <c r="N154" s="59">
        <v>2</v>
      </c>
      <c r="O154" s="59"/>
      <c r="P154" s="59">
        <v>14</v>
      </c>
      <c r="Q154" s="59"/>
      <c r="R154" s="59">
        <v>9</v>
      </c>
      <c r="S154" s="59"/>
      <c r="T154" s="59">
        <v>0</v>
      </c>
      <c r="U154" s="59"/>
      <c r="V154" s="59">
        <v>0</v>
      </c>
      <c r="W154" s="59"/>
      <c r="X154" s="59" t="s">
        <v>852</v>
      </c>
      <c r="Y154" s="59"/>
      <c r="Z154" s="59">
        <v>1</v>
      </c>
      <c r="AA154" s="59"/>
      <c r="AB154" s="59">
        <v>1</v>
      </c>
      <c r="AC154" s="59"/>
      <c r="AD154" s="59">
        <v>0</v>
      </c>
      <c r="AE154" s="59"/>
      <c r="AF154" s="59">
        <v>0</v>
      </c>
      <c r="AG154" s="59"/>
      <c r="AH154" s="59">
        <v>0</v>
      </c>
      <c r="AI154" s="59"/>
      <c r="AJ154" s="59">
        <v>16</v>
      </c>
      <c r="AK154" s="59"/>
      <c r="AL154" s="59">
        <v>6.3E-2</v>
      </c>
      <c r="AM154" s="59"/>
      <c r="AP154" s="57" t="e">
        <f>VLOOKUP(B154,[1]PlayersList!$B$4:$J$1000,9,FALSE)</f>
        <v>#N/A</v>
      </c>
      <c r="AR154" t="str">
        <f t="shared" si="2"/>
        <v>Matt Dumba</v>
      </c>
    </row>
    <row r="155" spans="1:44" x14ac:dyDescent="0.25">
      <c r="A155" s="55">
        <v>152</v>
      </c>
      <c r="B155" t="s">
        <v>136</v>
      </c>
      <c r="C155" t="s">
        <v>857</v>
      </c>
      <c r="D155" s="59">
        <v>8</v>
      </c>
      <c r="E155" s="59"/>
      <c r="F155" s="59">
        <v>3</v>
      </c>
      <c r="G155" s="59"/>
      <c r="H155" s="59">
        <v>1</v>
      </c>
      <c r="I155" s="59"/>
      <c r="J155" s="59">
        <v>4</v>
      </c>
      <c r="K155" s="59"/>
      <c r="L155" s="59">
        <v>0</v>
      </c>
      <c r="M155" s="59"/>
      <c r="N155" s="59">
        <v>6</v>
      </c>
      <c r="O155" s="59"/>
      <c r="P155" s="59">
        <v>7</v>
      </c>
      <c r="Q155" s="59"/>
      <c r="R155" s="59">
        <v>6</v>
      </c>
      <c r="S155" s="59"/>
      <c r="T155" s="59">
        <v>58</v>
      </c>
      <c r="U155" s="59"/>
      <c r="V155" s="59">
        <v>72</v>
      </c>
      <c r="W155" s="59"/>
      <c r="X155" s="59">
        <v>0.44600000000000001</v>
      </c>
      <c r="Y155" s="59"/>
      <c r="Z155" s="59">
        <v>0</v>
      </c>
      <c r="AA155" s="59"/>
      <c r="AB155" s="59">
        <v>0</v>
      </c>
      <c r="AC155" s="59"/>
      <c r="AD155" s="59">
        <v>0</v>
      </c>
      <c r="AE155" s="59"/>
      <c r="AF155" s="59">
        <v>0</v>
      </c>
      <c r="AG155" s="59"/>
      <c r="AH155" s="59">
        <v>1</v>
      </c>
      <c r="AI155" s="59"/>
      <c r="AJ155" s="59">
        <v>12</v>
      </c>
      <c r="AK155" s="59"/>
      <c r="AL155" s="59">
        <v>0.25</v>
      </c>
      <c r="AM155" s="59"/>
      <c r="AP155" s="57" t="e">
        <f>VLOOKUP(B155,[1]PlayersList!$B$4:$J$1000,9,FALSE)</f>
        <v>#N/A</v>
      </c>
      <c r="AR155" t="str">
        <f t="shared" si="2"/>
        <v>Sean Couturier</v>
      </c>
    </row>
    <row r="156" spans="1:44" x14ac:dyDescent="0.25">
      <c r="A156" s="55">
        <v>153</v>
      </c>
      <c r="B156" t="s">
        <v>197</v>
      </c>
      <c r="C156" t="s">
        <v>848</v>
      </c>
      <c r="D156" s="59">
        <v>7</v>
      </c>
      <c r="E156" s="59"/>
      <c r="F156" s="59">
        <v>0</v>
      </c>
      <c r="G156" s="59"/>
      <c r="H156" s="59">
        <v>4</v>
      </c>
      <c r="I156" s="59"/>
      <c r="J156" s="59">
        <v>4</v>
      </c>
      <c r="K156" s="59"/>
      <c r="L156" s="59">
        <v>-1</v>
      </c>
      <c r="M156" s="59"/>
      <c r="N156" s="59">
        <v>2</v>
      </c>
      <c r="O156" s="59"/>
      <c r="P156" s="59">
        <v>2</v>
      </c>
      <c r="Q156" s="59"/>
      <c r="R156" s="59">
        <v>15</v>
      </c>
      <c r="S156" s="59"/>
      <c r="T156" s="59">
        <v>0</v>
      </c>
      <c r="U156" s="59"/>
      <c r="V156" s="59">
        <v>0</v>
      </c>
      <c r="W156" s="59"/>
      <c r="X156" s="59" t="s">
        <v>852</v>
      </c>
      <c r="Y156" s="59"/>
      <c r="Z156" s="59">
        <v>0</v>
      </c>
      <c r="AA156" s="59"/>
      <c r="AB156" s="59">
        <v>0</v>
      </c>
      <c r="AC156" s="59"/>
      <c r="AD156" s="59">
        <v>0</v>
      </c>
      <c r="AE156" s="59"/>
      <c r="AF156" s="59">
        <v>0</v>
      </c>
      <c r="AG156" s="59"/>
      <c r="AH156" s="59">
        <v>0</v>
      </c>
      <c r="AI156" s="59"/>
      <c r="AJ156" s="59">
        <v>11</v>
      </c>
      <c r="AK156" s="59"/>
      <c r="AL156" s="59">
        <v>0</v>
      </c>
      <c r="AM156" s="59"/>
      <c r="AP156" s="57" t="e">
        <f>VLOOKUP(B156,[1]PlayersList!$B$4:$J$1000,9,FALSE)</f>
        <v>#N/A</v>
      </c>
      <c r="AR156" t="str">
        <f t="shared" si="2"/>
        <v>Morgan Rielly</v>
      </c>
    </row>
    <row r="157" spans="1:44" x14ac:dyDescent="0.25">
      <c r="A157" s="55">
        <v>154</v>
      </c>
      <c r="B157" t="s">
        <v>104</v>
      </c>
      <c r="C157" t="s">
        <v>848</v>
      </c>
      <c r="D157" s="59">
        <v>7</v>
      </c>
      <c r="E157" s="59"/>
      <c r="F157" s="59">
        <v>0</v>
      </c>
      <c r="G157" s="59"/>
      <c r="H157" s="59">
        <v>4</v>
      </c>
      <c r="I157" s="59"/>
      <c r="J157" s="59">
        <v>4</v>
      </c>
      <c r="K157" s="59"/>
      <c r="L157" s="59">
        <v>2</v>
      </c>
      <c r="M157" s="59"/>
      <c r="N157" s="59">
        <v>2</v>
      </c>
      <c r="O157" s="59"/>
      <c r="P157" s="59">
        <v>11</v>
      </c>
      <c r="Q157" s="59"/>
      <c r="R157" s="59">
        <v>4</v>
      </c>
      <c r="S157" s="59"/>
      <c r="T157" s="59">
        <v>0</v>
      </c>
      <c r="U157" s="59"/>
      <c r="V157" s="59">
        <v>0</v>
      </c>
      <c r="W157" s="59"/>
      <c r="X157" s="59" t="s">
        <v>852</v>
      </c>
      <c r="Y157" s="59"/>
      <c r="Z157" s="59">
        <v>0</v>
      </c>
      <c r="AA157" s="59"/>
      <c r="AB157" s="59">
        <v>0</v>
      </c>
      <c r="AC157" s="59"/>
      <c r="AD157" s="59">
        <v>0</v>
      </c>
      <c r="AE157" s="59"/>
      <c r="AF157" s="59">
        <v>0</v>
      </c>
      <c r="AG157" s="59"/>
      <c r="AH157" s="59">
        <v>0</v>
      </c>
      <c r="AI157" s="59"/>
      <c r="AJ157" s="59">
        <v>10</v>
      </c>
      <c r="AK157" s="59"/>
      <c r="AL157" s="59">
        <v>0</v>
      </c>
      <c r="AM157" s="59"/>
      <c r="AP157" s="57" t="e">
        <f>VLOOKUP(B157,[1]PlayersList!$B$4:$J$1000,9,FALSE)</f>
        <v>#N/A</v>
      </c>
      <c r="AR157" t="str">
        <f t="shared" si="2"/>
        <v>Jake Gardiner</v>
      </c>
    </row>
    <row r="158" spans="1:44" x14ac:dyDescent="0.25">
      <c r="A158" s="55">
        <v>155</v>
      </c>
      <c r="B158" t="s">
        <v>159</v>
      </c>
      <c r="C158" t="s">
        <v>871</v>
      </c>
      <c r="D158" s="59">
        <v>7</v>
      </c>
      <c r="E158" s="59"/>
      <c r="F158" s="59">
        <v>0</v>
      </c>
      <c r="G158" s="59"/>
      <c r="H158" s="59">
        <v>4</v>
      </c>
      <c r="I158" s="59"/>
      <c r="J158" s="59">
        <v>4</v>
      </c>
      <c r="K158" s="59"/>
      <c r="L158" s="59">
        <v>-7</v>
      </c>
      <c r="M158" s="59"/>
      <c r="N158" s="59">
        <v>2</v>
      </c>
      <c r="O158" s="59"/>
      <c r="P158" s="59">
        <v>7</v>
      </c>
      <c r="Q158" s="59"/>
      <c r="R158" s="59">
        <v>12</v>
      </c>
      <c r="S158" s="59"/>
      <c r="T158" s="59">
        <v>0</v>
      </c>
      <c r="U158" s="59"/>
      <c r="V158" s="59">
        <v>0</v>
      </c>
      <c r="W158" s="59"/>
      <c r="X158" s="59" t="s">
        <v>852</v>
      </c>
      <c r="Y158" s="59"/>
      <c r="Z158" s="59">
        <v>0</v>
      </c>
      <c r="AA158" s="59"/>
      <c r="AB158" s="59">
        <v>2</v>
      </c>
      <c r="AC158" s="59"/>
      <c r="AD158" s="59">
        <v>0</v>
      </c>
      <c r="AE158" s="59"/>
      <c r="AF158" s="59">
        <v>0</v>
      </c>
      <c r="AG158" s="59"/>
      <c r="AH158" s="59">
        <v>0</v>
      </c>
      <c r="AI158" s="59"/>
      <c r="AJ158" s="59">
        <v>9</v>
      </c>
      <c r="AK158" s="59"/>
      <c r="AL158" s="59">
        <v>0</v>
      </c>
      <c r="AM158" s="59"/>
      <c r="AP158" s="57" t="e">
        <f>VLOOKUP(B158,[1]PlayersList!$B$4:$J$1000,9,FALSE)</f>
        <v>#N/A</v>
      </c>
      <c r="AR158" t="str">
        <f t="shared" si="2"/>
        <v>Alex Goligoski</v>
      </c>
    </row>
    <row r="159" spans="1:44" x14ac:dyDescent="0.25">
      <c r="A159" s="55">
        <v>156</v>
      </c>
      <c r="B159" t="s">
        <v>231</v>
      </c>
      <c r="C159" t="s">
        <v>866</v>
      </c>
      <c r="D159" s="59">
        <v>6</v>
      </c>
      <c r="E159" s="59"/>
      <c r="F159" s="59">
        <v>1</v>
      </c>
      <c r="G159" s="59"/>
      <c r="H159" s="59">
        <v>3</v>
      </c>
      <c r="I159" s="59"/>
      <c r="J159" s="59">
        <v>4</v>
      </c>
      <c r="K159" s="59"/>
      <c r="L159" s="59">
        <v>-2</v>
      </c>
      <c r="M159" s="59"/>
      <c r="N159" s="59">
        <v>0</v>
      </c>
      <c r="O159" s="59"/>
      <c r="P159" s="59">
        <v>12</v>
      </c>
      <c r="Q159" s="59"/>
      <c r="R159" s="59">
        <v>2</v>
      </c>
      <c r="S159" s="59"/>
      <c r="T159" s="59">
        <v>0</v>
      </c>
      <c r="U159" s="59"/>
      <c r="V159" s="59">
        <v>0</v>
      </c>
      <c r="W159" s="59"/>
      <c r="X159" s="59" t="s">
        <v>852</v>
      </c>
      <c r="Y159" s="59"/>
      <c r="Z159" s="59">
        <v>1</v>
      </c>
      <c r="AA159" s="59"/>
      <c r="AB159" s="59">
        <v>1</v>
      </c>
      <c r="AC159" s="59"/>
      <c r="AD159" s="59">
        <v>0</v>
      </c>
      <c r="AE159" s="59"/>
      <c r="AF159" s="59">
        <v>0</v>
      </c>
      <c r="AG159" s="59"/>
      <c r="AH159" s="59">
        <v>0</v>
      </c>
      <c r="AI159" s="59"/>
      <c r="AJ159" s="59">
        <v>12</v>
      </c>
      <c r="AK159" s="59"/>
      <c r="AL159" s="59">
        <v>8.3000000000000004E-2</v>
      </c>
      <c r="AM159" s="59"/>
      <c r="AP159" s="57" t="e">
        <f>VLOOKUP(B159,[1]PlayersList!$B$4:$J$1000,9,FALSE)</f>
        <v>#N/A</v>
      </c>
      <c r="AR159" t="str">
        <f t="shared" si="2"/>
        <v>Patrick Eaves</v>
      </c>
    </row>
    <row r="160" spans="1:44" x14ac:dyDescent="0.25">
      <c r="A160" s="55">
        <v>157</v>
      </c>
      <c r="B160" t="s">
        <v>114</v>
      </c>
      <c r="C160" t="s">
        <v>859</v>
      </c>
      <c r="D160" s="59">
        <v>8</v>
      </c>
      <c r="E160" s="59"/>
      <c r="F160" s="59">
        <v>1</v>
      </c>
      <c r="G160" s="59"/>
      <c r="H160" s="59">
        <v>3</v>
      </c>
      <c r="I160" s="59"/>
      <c r="J160" s="59">
        <v>4</v>
      </c>
      <c r="K160" s="59"/>
      <c r="L160" s="59">
        <v>0</v>
      </c>
      <c r="M160" s="59"/>
      <c r="N160" s="59">
        <v>2</v>
      </c>
      <c r="O160" s="59"/>
      <c r="P160" s="59">
        <v>6</v>
      </c>
      <c r="Q160" s="59"/>
      <c r="R160" s="59">
        <v>15</v>
      </c>
      <c r="S160" s="59"/>
      <c r="T160" s="59">
        <v>0</v>
      </c>
      <c r="U160" s="59"/>
      <c r="V160" s="59">
        <v>0</v>
      </c>
      <c r="W160" s="59"/>
      <c r="X160" s="59" t="s">
        <v>852</v>
      </c>
      <c r="Y160" s="59"/>
      <c r="Z160" s="59">
        <v>1</v>
      </c>
      <c r="AA160" s="59"/>
      <c r="AB160" s="59">
        <v>2</v>
      </c>
      <c r="AC160" s="59"/>
      <c r="AD160" s="59">
        <v>0</v>
      </c>
      <c r="AE160" s="59"/>
      <c r="AF160" s="59">
        <v>0</v>
      </c>
      <c r="AG160" s="59"/>
      <c r="AH160" s="59">
        <v>1</v>
      </c>
      <c r="AI160" s="59"/>
      <c r="AJ160" s="59">
        <v>15</v>
      </c>
      <c r="AK160" s="59"/>
      <c r="AL160" s="59">
        <v>6.7000000000000004E-2</v>
      </c>
      <c r="AM160" s="59"/>
      <c r="AP160" s="57" t="e">
        <f>VLOOKUP(B160,[1]PlayersList!$B$4:$J$1000,9,FALSE)</f>
        <v>#N/A</v>
      </c>
      <c r="AR160" t="str">
        <f t="shared" si="2"/>
        <v>Alex Pietrangelo</v>
      </c>
    </row>
    <row r="161" spans="1:44" x14ac:dyDescent="0.25">
      <c r="A161" s="55">
        <v>158</v>
      </c>
      <c r="B161" t="s">
        <v>212</v>
      </c>
      <c r="C161" t="s">
        <v>861</v>
      </c>
      <c r="D161" s="59">
        <v>8</v>
      </c>
      <c r="E161" s="59"/>
      <c r="F161" s="59">
        <v>1</v>
      </c>
      <c r="G161" s="59"/>
      <c r="H161" s="59">
        <v>3</v>
      </c>
      <c r="I161" s="59"/>
      <c r="J161" s="59">
        <v>4</v>
      </c>
      <c r="K161" s="59"/>
      <c r="L161" s="59">
        <v>3</v>
      </c>
      <c r="M161" s="59"/>
      <c r="N161" s="59">
        <v>9</v>
      </c>
      <c r="O161" s="59"/>
      <c r="P161" s="59">
        <v>15</v>
      </c>
      <c r="Q161" s="59"/>
      <c r="R161" s="59">
        <v>7</v>
      </c>
      <c r="S161" s="59"/>
      <c r="T161" s="59">
        <v>102</v>
      </c>
      <c r="U161" s="59"/>
      <c r="V161" s="59">
        <v>71</v>
      </c>
      <c r="W161" s="59"/>
      <c r="X161" s="59">
        <v>0.59</v>
      </c>
      <c r="Y161" s="59"/>
      <c r="Z161" s="59">
        <v>1</v>
      </c>
      <c r="AA161" s="59"/>
      <c r="AB161" s="59">
        <v>1</v>
      </c>
      <c r="AC161" s="59"/>
      <c r="AD161" s="59">
        <v>0</v>
      </c>
      <c r="AE161" s="59"/>
      <c r="AF161" s="59">
        <v>0</v>
      </c>
      <c r="AG161" s="59"/>
      <c r="AH161" s="59">
        <v>0</v>
      </c>
      <c r="AI161" s="59"/>
      <c r="AJ161" s="59">
        <v>16</v>
      </c>
      <c r="AK161" s="59"/>
      <c r="AL161" s="59">
        <v>6.3E-2</v>
      </c>
      <c r="AM161" s="59"/>
      <c r="AP161" s="57" t="e">
        <f>VLOOKUP(B161,[1]PlayersList!$B$4:$J$1000,9,FALSE)</f>
        <v>#N/A</v>
      </c>
      <c r="AR161" t="str">
        <f t="shared" si="2"/>
        <v>Ryan Kesler</v>
      </c>
    </row>
    <row r="162" spans="1:44" x14ac:dyDescent="0.25">
      <c r="A162" s="55">
        <v>159</v>
      </c>
      <c r="B162" t="s">
        <v>210</v>
      </c>
      <c r="C162" t="s">
        <v>870</v>
      </c>
      <c r="D162" s="59">
        <v>8</v>
      </c>
      <c r="E162" s="59"/>
      <c r="F162" s="59">
        <v>0</v>
      </c>
      <c r="G162" s="59"/>
      <c r="H162" s="59">
        <v>4</v>
      </c>
      <c r="I162" s="59"/>
      <c r="J162" s="59">
        <v>4</v>
      </c>
      <c r="K162" s="59"/>
      <c r="L162" s="59">
        <v>5</v>
      </c>
      <c r="M162" s="59"/>
      <c r="N162" s="59">
        <v>2</v>
      </c>
      <c r="O162" s="59"/>
      <c r="P162" s="59">
        <v>3</v>
      </c>
      <c r="Q162" s="59"/>
      <c r="R162" s="59">
        <v>8</v>
      </c>
      <c r="S162" s="59"/>
      <c r="T162" s="59">
        <v>42</v>
      </c>
      <c r="U162" s="59"/>
      <c r="V162" s="59">
        <v>37</v>
      </c>
      <c r="W162" s="59"/>
      <c r="X162" s="59">
        <v>0.53200000000000003</v>
      </c>
      <c r="Y162" s="59"/>
      <c r="Z162" s="59">
        <v>0</v>
      </c>
      <c r="AA162" s="59"/>
      <c r="AB162" s="59">
        <v>0</v>
      </c>
      <c r="AC162" s="59"/>
      <c r="AD162" s="59">
        <v>0</v>
      </c>
      <c r="AE162" s="59"/>
      <c r="AF162" s="59">
        <v>0</v>
      </c>
      <c r="AG162" s="59"/>
      <c r="AH162" s="59">
        <v>0</v>
      </c>
      <c r="AI162" s="59"/>
      <c r="AJ162" s="59">
        <v>9</v>
      </c>
      <c r="AK162" s="59"/>
      <c r="AL162" s="59">
        <v>0</v>
      </c>
      <c r="AM162" s="59"/>
      <c r="AP162" s="57" t="e">
        <f>VLOOKUP(B162,[1]PlayersList!$B$4:$J$1000,9,FALSE)</f>
        <v>#N/A</v>
      </c>
      <c r="AR162" t="str">
        <f t="shared" si="2"/>
        <v>Matt Stajan</v>
      </c>
    </row>
    <row r="163" spans="1:44" x14ac:dyDescent="0.25">
      <c r="A163" s="55">
        <v>160</v>
      </c>
      <c r="B163" t="s">
        <v>143</v>
      </c>
      <c r="C163" t="s">
        <v>876</v>
      </c>
      <c r="D163" s="59">
        <v>7</v>
      </c>
      <c r="E163" s="59"/>
      <c r="F163" s="59">
        <v>0</v>
      </c>
      <c r="G163" s="59"/>
      <c r="H163" s="59">
        <v>4</v>
      </c>
      <c r="I163" s="59"/>
      <c r="J163" s="59">
        <v>4</v>
      </c>
      <c r="K163" s="59"/>
      <c r="L163" s="59">
        <v>-2</v>
      </c>
      <c r="M163" s="59"/>
      <c r="N163" s="59">
        <v>0</v>
      </c>
      <c r="O163" s="59"/>
      <c r="P163" s="59">
        <v>0</v>
      </c>
      <c r="Q163" s="59"/>
      <c r="R163" s="59">
        <v>2</v>
      </c>
      <c r="S163" s="59"/>
      <c r="T163" s="59">
        <v>0</v>
      </c>
      <c r="U163" s="59"/>
      <c r="V163" s="59">
        <v>0</v>
      </c>
      <c r="W163" s="59"/>
      <c r="X163" s="59" t="s">
        <v>852</v>
      </c>
      <c r="Y163" s="59"/>
      <c r="Z163" s="59">
        <v>0</v>
      </c>
      <c r="AA163" s="59"/>
      <c r="AB163" s="59">
        <v>1</v>
      </c>
      <c r="AC163" s="59"/>
      <c r="AD163" s="59">
        <v>0</v>
      </c>
      <c r="AE163" s="59"/>
      <c r="AF163" s="59">
        <v>1</v>
      </c>
      <c r="AG163" s="59"/>
      <c r="AH163" s="59">
        <v>0</v>
      </c>
      <c r="AI163" s="59"/>
      <c r="AJ163" s="59">
        <v>10</v>
      </c>
      <c r="AK163" s="59"/>
      <c r="AL163" s="59">
        <v>0</v>
      </c>
      <c r="AM163" s="59"/>
      <c r="AP163" s="57" t="e">
        <f>VLOOKUP(B163,[1]PlayersList!$B$4:$J$1000,9,FALSE)</f>
        <v>#N/A</v>
      </c>
      <c r="AR163" t="str">
        <f t="shared" si="2"/>
        <v>Loui Eriksson</v>
      </c>
    </row>
    <row r="164" spans="1:44" x14ac:dyDescent="0.25">
      <c r="A164" s="55">
        <v>161</v>
      </c>
      <c r="B164" t="s">
        <v>263</v>
      </c>
      <c r="C164" t="s">
        <v>868</v>
      </c>
      <c r="D164" s="59">
        <v>5</v>
      </c>
      <c r="E164" s="59"/>
      <c r="F164" s="59">
        <v>1</v>
      </c>
      <c r="G164" s="59"/>
      <c r="H164" s="59">
        <v>3</v>
      </c>
      <c r="I164" s="59"/>
      <c r="J164" s="59">
        <v>4</v>
      </c>
      <c r="K164" s="59"/>
      <c r="L164" s="59">
        <v>0</v>
      </c>
      <c r="M164" s="59"/>
      <c r="N164" s="59">
        <v>0</v>
      </c>
      <c r="O164" s="59"/>
      <c r="P164" s="59">
        <v>18</v>
      </c>
      <c r="Q164" s="59"/>
      <c r="R164" s="59">
        <v>1</v>
      </c>
      <c r="S164" s="59"/>
      <c r="T164" s="59">
        <v>28</v>
      </c>
      <c r="U164" s="59"/>
      <c r="V164" s="59">
        <v>26</v>
      </c>
      <c r="W164" s="59"/>
      <c r="X164" s="59">
        <v>0.51900000000000002</v>
      </c>
      <c r="Y164" s="59"/>
      <c r="Z164" s="59">
        <v>1</v>
      </c>
      <c r="AA164" s="59"/>
      <c r="AB164" s="59">
        <v>1</v>
      </c>
      <c r="AC164" s="59"/>
      <c r="AD164" s="59">
        <v>0</v>
      </c>
      <c r="AE164" s="59"/>
      <c r="AF164" s="59">
        <v>0</v>
      </c>
      <c r="AG164" s="59"/>
      <c r="AH164" s="59">
        <v>0</v>
      </c>
      <c r="AI164" s="59"/>
      <c r="AJ164" s="59">
        <v>7</v>
      </c>
      <c r="AK164" s="59"/>
      <c r="AL164" s="59">
        <v>0.14299999999999999</v>
      </c>
      <c r="AM164" s="59"/>
      <c r="AP164" s="57" t="e">
        <f>VLOOKUP(B164,[1]PlayersList!$B$4:$J$1000,9,FALSE)</f>
        <v>#N/A</v>
      </c>
      <c r="AR164" t="str">
        <f t="shared" si="2"/>
        <v>Nic Dowd</v>
      </c>
    </row>
    <row r="165" spans="1:44" x14ac:dyDescent="0.25">
      <c r="A165" s="55">
        <v>162</v>
      </c>
      <c r="B165" t="s">
        <v>219</v>
      </c>
      <c r="C165" t="s">
        <v>867</v>
      </c>
      <c r="D165" s="59">
        <v>6</v>
      </c>
      <c r="E165" s="59"/>
      <c r="F165" s="59">
        <v>1</v>
      </c>
      <c r="G165" s="59"/>
      <c r="H165" s="59">
        <v>3</v>
      </c>
      <c r="I165" s="59"/>
      <c r="J165" s="59">
        <v>4</v>
      </c>
      <c r="K165" s="59"/>
      <c r="L165" s="59">
        <v>1</v>
      </c>
      <c r="M165" s="59"/>
      <c r="N165" s="59">
        <v>0</v>
      </c>
      <c r="O165" s="59"/>
      <c r="P165" s="59">
        <v>9</v>
      </c>
      <c r="Q165" s="59"/>
      <c r="R165" s="59">
        <v>0</v>
      </c>
      <c r="S165" s="59"/>
      <c r="T165" s="59">
        <v>47</v>
      </c>
      <c r="U165" s="59"/>
      <c r="V165" s="59">
        <v>49</v>
      </c>
      <c r="W165" s="59"/>
      <c r="X165" s="59">
        <v>0.49</v>
      </c>
      <c r="Y165" s="59"/>
      <c r="Z165" s="59">
        <v>0</v>
      </c>
      <c r="AA165" s="59"/>
      <c r="AB165" s="59">
        <v>0</v>
      </c>
      <c r="AC165" s="59"/>
      <c r="AD165" s="59">
        <v>0</v>
      </c>
      <c r="AE165" s="59"/>
      <c r="AF165" s="59">
        <v>0</v>
      </c>
      <c r="AG165" s="59"/>
      <c r="AH165" s="59">
        <v>0</v>
      </c>
      <c r="AI165" s="59"/>
      <c r="AJ165" s="59">
        <v>14</v>
      </c>
      <c r="AK165" s="59"/>
      <c r="AL165" s="59">
        <v>7.0999999999999994E-2</v>
      </c>
      <c r="AM165" s="59"/>
      <c r="AP165" s="57" t="e">
        <f>VLOOKUP(B165,[1]PlayersList!$B$4:$J$1000,9,FALSE)</f>
        <v>#N/A</v>
      </c>
      <c r="AR165" t="str">
        <f t="shared" si="2"/>
        <v>Derick Brassard</v>
      </c>
    </row>
    <row r="166" spans="1:44" x14ac:dyDescent="0.25">
      <c r="A166" s="55">
        <v>163</v>
      </c>
      <c r="B166" t="s">
        <v>186</v>
      </c>
      <c r="C166" t="s">
        <v>870</v>
      </c>
      <c r="D166" s="59">
        <v>8</v>
      </c>
      <c r="E166" s="59"/>
      <c r="F166" s="59">
        <v>2</v>
      </c>
      <c r="G166" s="59"/>
      <c r="H166" s="59">
        <v>2</v>
      </c>
      <c r="I166" s="59"/>
      <c r="J166" s="59">
        <v>4</v>
      </c>
      <c r="K166" s="59"/>
      <c r="L166" s="59">
        <v>1</v>
      </c>
      <c r="M166" s="59"/>
      <c r="N166" s="59">
        <v>0</v>
      </c>
      <c r="O166" s="59"/>
      <c r="P166" s="59">
        <v>16</v>
      </c>
      <c r="Q166" s="59"/>
      <c r="R166" s="59">
        <v>2</v>
      </c>
      <c r="S166" s="59"/>
      <c r="T166" s="59">
        <v>0</v>
      </c>
      <c r="U166" s="59"/>
      <c r="V166" s="59">
        <v>0</v>
      </c>
      <c r="W166" s="59"/>
      <c r="X166" s="59" t="s">
        <v>852</v>
      </c>
      <c r="Y166" s="59"/>
      <c r="Z166" s="59">
        <v>0</v>
      </c>
      <c r="AA166" s="59"/>
      <c r="AB166" s="59">
        <v>1</v>
      </c>
      <c r="AC166" s="59"/>
      <c r="AD166" s="59">
        <v>0</v>
      </c>
      <c r="AE166" s="59"/>
      <c r="AF166" s="59">
        <v>0</v>
      </c>
      <c r="AG166" s="59"/>
      <c r="AH166" s="59">
        <v>0</v>
      </c>
      <c r="AI166" s="59"/>
      <c r="AJ166" s="59">
        <v>11</v>
      </c>
      <c r="AK166" s="59"/>
      <c r="AL166" s="59">
        <v>0.182</v>
      </c>
      <c r="AM166" s="59"/>
      <c r="AP166" s="57" t="e">
        <f>VLOOKUP(B166,[1]PlayersList!$B$4:$J$1000,9,FALSE)</f>
        <v>#N/A</v>
      </c>
      <c r="AR166" t="str">
        <f t="shared" si="2"/>
        <v>Micheal Ferland</v>
      </c>
    </row>
    <row r="167" spans="1:44" x14ac:dyDescent="0.25">
      <c r="A167" s="55">
        <v>164</v>
      </c>
      <c r="B167" t="s">
        <v>123</v>
      </c>
      <c r="C167" t="s">
        <v>856</v>
      </c>
      <c r="D167" s="59">
        <v>7</v>
      </c>
      <c r="E167" s="59"/>
      <c r="F167" s="59">
        <v>2</v>
      </c>
      <c r="G167" s="59"/>
      <c r="H167" s="59">
        <v>2</v>
      </c>
      <c r="I167" s="59"/>
      <c r="J167" s="59">
        <v>4</v>
      </c>
      <c r="K167" s="59"/>
      <c r="L167" s="59">
        <v>3</v>
      </c>
      <c r="M167" s="59"/>
      <c r="N167" s="59">
        <v>10</v>
      </c>
      <c r="O167" s="59"/>
      <c r="P167" s="59">
        <v>7</v>
      </c>
      <c r="Q167" s="59"/>
      <c r="R167" s="59">
        <v>6</v>
      </c>
      <c r="S167" s="59"/>
      <c r="T167" s="59">
        <v>0</v>
      </c>
      <c r="U167" s="59"/>
      <c r="V167" s="59">
        <v>2</v>
      </c>
      <c r="W167" s="59"/>
      <c r="X167" s="59">
        <v>0</v>
      </c>
      <c r="Y167" s="59"/>
      <c r="Z167" s="59">
        <v>0</v>
      </c>
      <c r="AA167" s="59"/>
      <c r="AB167" s="59">
        <v>0</v>
      </c>
      <c r="AC167" s="59"/>
      <c r="AD167" s="59">
        <v>0</v>
      </c>
      <c r="AE167" s="59"/>
      <c r="AF167" s="59">
        <v>0</v>
      </c>
      <c r="AG167" s="59"/>
      <c r="AH167" s="59">
        <v>0</v>
      </c>
      <c r="AI167" s="59"/>
      <c r="AJ167" s="59">
        <v>11</v>
      </c>
      <c r="AK167" s="59"/>
      <c r="AL167" s="59">
        <v>0.182</v>
      </c>
      <c r="AM167" s="59"/>
      <c r="AP167" s="57" t="e">
        <f>VLOOKUP(B167,[1]PlayersList!$B$4:$J$1000,9,FALSE)</f>
        <v>#N/A</v>
      </c>
      <c r="AR167" t="str">
        <f t="shared" si="2"/>
        <v>Tyler Motte</v>
      </c>
    </row>
    <row r="168" spans="1:44" x14ac:dyDescent="0.25">
      <c r="A168" s="55">
        <v>165</v>
      </c>
      <c r="B168" t="s">
        <v>122</v>
      </c>
      <c r="C168" t="s">
        <v>863</v>
      </c>
      <c r="D168" s="59">
        <v>8</v>
      </c>
      <c r="E168" s="59"/>
      <c r="F168" s="59">
        <v>2</v>
      </c>
      <c r="G168" s="59"/>
      <c r="H168" s="59">
        <v>2</v>
      </c>
      <c r="I168" s="59"/>
      <c r="J168" s="59">
        <v>4</v>
      </c>
      <c r="K168" s="59"/>
      <c r="L168" s="59">
        <v>0</v>
      </c>
      <c r="M168" s="59"/>
      <c r="N168" s="59">
        <v>0</v>
      </c>
      <c r="O168" s="59"/>
      <c r="P168" s="59">
        <v>21</v>
      </c>
      <c r="Q168" s="59"/>
      <c r="R168" s="59">
        <v>19</v>
      </c>
      <c r="S168" s="59"/>
      <c r="T168" s="59">
        <v>0</v>
      </c>
      <c r="U168" s="59"/>
      <c r="V168" s="59">
        <v>0</v>
      </c>
      <c r="W168" s="59"/>
      <c r="X168" s="59" t="s">
        <v>852</v>
      </c>
      <c r="Y168" s="59"/>
      <c r="Z168" s="59">
        <v>0</v>
      </c>
      <c r="AA168" s="59"/>
      <c r="AB168" s="59">
        <v>1</v>
      </c>
      <c r="AC168" s="59"/>
      <c r="AD168" s="59">
        <v>1</v>
      </c>
      <c r="AE168" s="59"/>
      <c r="AF168" s="59">
        <v>0</v>
      </c>
      <c r="AG168" s="59"/>
      <c r="AH168" s="59">
        <v>1</v>
      </c>
      <c r="AI168" s="59"/>
      <c r="AJ168" s="59">
        <v>26</v>
      </c>
      <c r="AK168" s="59"/>
      <c r="AL168" s="59">
        <v>7.6999999999999999E-2</v>
      </c>
      <c r="AM168" s="59"/>
      <c r="AP168" s="57" t="e">
        <f>VLOOKUP(B168,[1]PlayersList!$B$4:$J$1000,9,FALSE)</f>
        <v>#N/A</v>
      </c>
      <c r="AR168" t="str">
        <f t="shared" si="2"/>
        <v>Johnny Boychuk</v>
      </c>
    </row>
    <row r="169" spans="1:44" x14ac:dyDescent="0.25">
      <c r="A169" s="55">
        <v>166</v>
      </c>
      <c r="B169" t="s">
        <v>177</v>
      </c>
      <c r="C169" t="s">
        <v>873</v>
      </c>
      <c r="D169" s="59">
        <v>7</v>
      </c>
      <c r="E169" s="59"/>
      <c r="F169" s="59">
        <v>1</v>
      </c>
      <c r="G169" s="59"/>
      <c r="H169" s="59">
        <v>3</v>
      </c>
      <c r="I169" s="59"/>
      <c r="J169" s="59">
        <v>4</v>
      </c>
      <c r="K169" s="59"/>
      <c r="L169" s="59">
        <v>-1</v>
      </c>
      <c r="M169" s="59"/>
      <c r="N169" s="59">
        <v>6</v>
      </c>
      <c r="O169" s="59"/>
      <c r="P169" s="59">
        <v>4</v>
      </c>
      <c r="Q169" s="59"/>
      <c r="R169" s="59">
        <v>1</v>
      </c>
      <c r="S169" s="59"/>
      <c r="T169" s="59">
        <v>34</v>
      </c>
      <c r="U169" s="59"/>
      <c r="V169" s="59">
        <v>34</v>
      </c>
      <c r="W169" s="59"/>
      <c r="X169" s="59">
        <v>0.5</v>
      </c>
      <c r="Y169" s="59"/>
      <c r="Z169" s="59">
        <v>1</v>
      </c>
      <c r="AA169" s="59"/>
      <c r="AB169" s="59">
        <v>1</v>
      </c>
      <c r="AC169" s="59"/>
      <c r="AD169" s="59">
        <v>0</v>
      </c>
      <c r="AE169" s="59"/>
      <c r="AF169" s="59">
        <v>0</v>
      </c>
      <c r="AG169" s="59"/>
      <c r="AH169" s="59">
        <v>0</v>
      </c>
      <c r="AI169" s="59"/>
      <c r="AJ169" s="59">
        <v>7</v>
      </c>
      <c r="AK169" s="59"/>
      <c r="AL169" s="59">
        <v>0.14299999999999999</v>
      </c>
      <c r="AM169" s="59"/>
      <c r="AP169" s="57" t="e">
        <f>VLOOKUP(B169,[1]PlayersList!$B$4:$J$1000,9,FALSE)</f>
        <v>#N/A</v>
      </c>
      <c r="AR169" t="str">
        <f t="shared" si="2"/>
        <v>Mike Ribeiro</v>
      </c>
    </row>
    <row r="170" spans="1:44" x14ac:dyDescent="0.25">
      <c r="A170" s="55">
        <v>167</v>
      </c>
      <c r="B170" t="s">
        <v>127</v>
      </c>
      <c r="C170" t="s">
        <v>873</v>
      </c>
      <c r="D170" s="59">
        <v>6</v>
      </c>
      <c r="E170" s="59"/>
      <c r="F170" s="59">
        <v>3</v>
      </c>
      <c r="G170" s="59"/>
      <c r="H170" s="59">
        <v>1</v>
      </c>
      <c r="I170" s="59"/>
      <c r="J170" s="59">
        <v>4</v>
      </c>
      <c r="K170" s="59"/>
      <c r="L170" s="59">
        <v>-4</v>
      </c>
      <c r="M170" s="59"/>
      <c r="N170" s="59">
        <v>2</v>
      </c>
      <c r="O170" s="59"/>
      <c r="P170" s="59">
        <v>19</v>
      </c>
      <c r="Q170" s="59"/>
      <c r="R170" s="59">
        <v>7</v>
      </c>
      <c r="S170" s="59"/>
      <c r="T170" s="59">
        <v>66</v>
      </c>
      <c r="U170" s="59"/>
      <c r="V170" s="59">
        <v>47</v>
      </c>
      <c r="W170" s="59"/>
      <c r="X170" s="59">
        <v>0.58399999999999996</v>
      </c>
      <c r="Y170" s="59"/>
      <c r="Z170" s="59">
        <v>3</v>
      </c>
      <c r="AA170" s="59"/>
      <c r="AB170" s="59">
        <v>1</v>
      </c>
      <c r="AC170" s="59"/>
      <c r="AD170" s="59">
        <v>0</v>
      </c>
      <c r="AE170" s="59"/>
      <c r="AF170" s="59">
        <v>0</v>
      </c>
      <c r="AG170" s="59"/>
      <c r="AH170" s="59">
        <v>1</v>
      </c>
      <c r="AI170" s="59"/>
      <c r="AJ170" s="59">
        <v>12</v>
      </c>
      <c r="AK170" s="59"/>
      <c r="AL170" s="59">
        <v>0.25</v>
      </c>
      <c r="AM170" s="59"/>
      <c r="AP170" s="57" t="e">
        <f>VLOOKUP(B170,[1]PlayersList!$B$4:$J$1000,9,FALSE)</f>
        <v>#N/A</v>
      </c>
      <c r="AR170" t="str">
        <f t="shared" si="2"/>
        <v>Mike Fisher</v>
      </c>
    </row>
    <row r="171" spans="1:44" x14ac:dyDescent="0.25">
      <c r="A171" s="55">
        <v>168</v>
      </c>
      <c r="B171" t="s">
        <v>204</v>
      </c>
      <c r="C171" t="s">
        <v>874</v>
      </c>
      <c r="D171" s="59">
        <v>6</v>
      </c>
      <c r="E171" s="59"/>
      <c r="F171" s="59">
        <v>2</v>
      </c>
      <c r="G171" s="59"/>
      <c r="H171" s="59">
        <v>2</v>
      </c>
      <c r="I171" s="59"/>
      <c r="J171" s="59">
        <v>4</v>
      </c>
      <c r="K171" s="59"/>
      <c r="L171" s="59">
        <v>2</v>
      </c>
      <c r="M171" s="59"/>
      <c r="N171" s="59">
        <v>2</v>
      </c>
      <c r="O171" s="59"/>
      <c r="P171" s="59">
        <v>8</v>
      </c>
      <c r="Q171" s="59"/>
      <c r="R171" s="59">
        <v>2</v>
      </c>
      <c r="S171" s="59"/>
      <c r="T171" s="59">
        <v>0</v>
      </c>
      <c r="U171" s="59"/>
      <c r="V171" s="59">
        <v>0</v>
      </c>
      <c r="W171" s="59"/>
      <c r="X171" s="59" t="s">
        <v>852</v>
      </c>
      <c r="Y171" s="59"/>
      <c r="Z171" s="59">
        <v>0</v>
      </c>
      <c r="AA171" s="59"/>
      <c r="AB171" s="59">
        <v>0</v>
      </c>
      <c r="AC171" s="59"/>
      <c r="AD171" s="59">
        <v>0</v>
      </c>
      <c r="AE171" s="59"/>
      <c r="AF171" s="59">
        <v>0</v>
      </c>
      <c r="AG171" s="59"/>
      <c r="AH171" s="59">
        <v>0</v>
      </c>
      <c r="AI171" s="59"/>
      <c r="AJ171" s="59">
        <v>5</v>
      </c>
      <c r="AK171" s="59"/>
      <c r="AL171" s="59">
        <v>0.4</v>
      </c>
      <c r="AM171" s="59"/>
      <c r="AP171" s="57" t="e">
        <f>VLOOKUP(B171,[1]PlayersList!$B$4:$J$1000,9,FALSE)</f>
        <v>#N/A</v>
      </c>
      <c r="AR171" t="str">
        <f t="shared" si="2"/>
        <v>Scott Hartnell</v>
      </c>
    </row>
    <row r="172" spans="1:44" x14ac:dyDescent="0.25">
      <c r="A172" s="55">
        <v>169</v>
      </c>
      <c r="B172" t="s">
        <v>203</v>
      </c>
      <c r="C172" t="s">
        <v>854</v>
      </c>
      <c r="D172" s="59">
        <v>8</v>
      </c>
      <c r="E172" s="59"/>
      <c r="F172" s="59">
        <v>0</v>
      </c>
      <c r="G172" s="59"/>
      <c r="H172" s="59">
        <v>4</v>
      </c>
      <c r="I172" s="59"/>
      <c r="J172" s="59">
        <v>4</v>
      </c>
      <c r="K172" s="59"/>
      <c r="L172" s="59">
        <v>0</v>
      </c>
      <c r="M172" s="59"/>
      <c r="N172" s="59">
        <v>2</v>
      </c>
      <c r="O172" s="59"/>
      <c r="P172" s="59">
        <v>4</v>
      </c>
      <c r="Q172" s="59"/>
      <c r="R172" s="59">
        <v>10</v>
      </c>
      <c r="S172" s="59"/>
      <c r="T172" s="59">
        <v>0</v>
      </c>
      <c r="U172" s="59"/>
      <c r="V172" s="59">
        <v>0</v>
      </c>
      <c r="W172" s="59"/>
      <c r="X172" s="59" t="s">
        <v>852</v>
      </c>
      <c r="Y172" s="59"/>
      <c r="Z172" s="59">
        <v>0</v>
      </c>
      <c r="AA172" s="59"/>
      <c r="AB172" s="59">
        <v>2</v>
      </c>
      <c r="AC172" s="59"/>
      <c r="AD172" s="59">
        <v>0</v>
      </c>
      <c r="AE172" s="59"/>
      <c r="AF172" s="59">
        <v>1</v>
      </c>
      <c r="AG172" s="59"/>
      <c r="AH172" s="59">
        <v>0</v>
      </c>
      <c r="AI172" s="59"/>
      <c r="AJ172" s="59">
        <v>14</v>
      </c>
      <c r="AK172" s="59"/>
      <c r="AL172" s="59">
        <v>0</v>
      </c>
      <c r="AM172" s="59"/>
      <c r="AP172" s="57" t="e">
        <f>VLOOKUP(B172,[1]PlayersList!$B$4:$J$1000,9,FALSE)</f>
        <v>#N/A</v>
      </c>
      <c r="AR172" t="str">
        <f t="shared" si="2"/>
        <v>Andrei Markov</v>
      </c>
    </row>
    <row r="173" spans="1:44" x14ac:dyDescent="0.25">
      <c r="A173" s="55">
        <v>170</v>
      </c>
      <c r="B173" t="s">
        <v>175</v>
      </c>
      <c r="C173" t="s">
        <v>851</v>
      </c>
      <c r="D173" s="59">
        <v>8</v>
      </c>
      <c r="E173" s="59"/>
      <c r="F173" s="59">
        <v>1</v>
      </c>
      <c r="G173" s="59"/>
      <c r="H173" s="59">
        <v>3</v>
      </c>
      <c r="I173" s="59"/>
      <c r="J173" s="59">
        <v>4</v>
      </c>
      <c r="K173" s="59"/>
      <c r="L173" s="59">
        <v>4</v>
      </c>
      <c r="M173" s="59"/>
      <c r="N173" s="59">
        <v>2</v>
      </c>
      <c r="O173" s="59"/>
      <c r="P173" s="59">
        <v>13</v>
      </c>
      <c r="Q173" s="59"/>
      <c r="R173" s="59">
        <v>1</v>
      </c>
      <c r="S173" s="59"/>
      <c r="T173" s="59">
        <v>0</v>
      </c>
      <c r="U173" s="59"/>
      <c r="V173" s="59">
        <v>1</v>
      </c>
      <c r="W173" s="59"/>
      <c r="X173" s="59">
        <v>0</v>
      </c>
      <c r="Y173" s="59"/>
      <c r="Z173" s="59">
        <v>0</v>
      </c>
      <c r="AA173" s="59"/>
      <c r="AB173" s="59">
        <v>0</v>
      </c>
      <c r="AC173" s="59"/>
      <c r="AD173" s="59">
        <v>0</v>
      </c>
      <c r="AE173" s="59"/>
      <c r="AF173" s="59">
        <v>0</v>
      </c>
      <c r="AG173" s="59"/>
      <c r="AH173" s="59">
        <v>0</v>
      </c>
      <c r="AI173" s="59"/>
      <c r="AJ173" s="59">
        <v>12</v>
      </c>
      <c r="AK173" s="59"/>
      <c r="AL173" s="59">
        <v>8.3000000000000004E-2</v>
      </c>
      <c r="AM173" s="59"/>
      <c r="AP173" s="57" t="e">
        <f>VLOOKUP(B173,[1]PlayersList!$B$4:$J$1000,9,FALSE)</f>
        <v>#N/A</v>
      </c>
      <c r="AR173" t="str">
        <f t="shared" si="2"/>
        <v>Nino Niederreiter</v>
      </c>
    </row>
    <row r="174" spans="1:44" x14ac:dyDescent="0.25">
      <c r="A174" s="55">
        <v>171</v>
      </c>
      <c r="B174" t="s">
        <v>189</v>
      </c>
      <c r="C174" t="s">
        <v>858</v>
      </c>
      <c r="D174" s="59">
        <v>8</v>
      </c>
      <c r="E174" s="59"/>
      <c r="F174" s="59">
        <v>0</v>
      </c>
      <c r="G174" s="59"/>
      <c r="H174" s="59">
        <v>4</v>
      </c>
      <c r="I174" s="59"/>
      <c r="J174" s="59">
        <v>4</v>
      </c>
      <c r="K174" s="59"/>
      <c r="L174" s="59">
        <v>-1</v>
      </c>
      <c r="M174" s="59"/>
      <c r="N174" s="59">
        <v>0</v>
      </c>
      <c r="O174" s="59"/>
      <c r="P174" s="59">
        <v>7</v>
      </c>
      <c r="Q174" s="59"/>
      <c r="R174" s="59">
        <v>2</v>
      </c>
      <c r="S174" s="59"/>
      <c r="T174" s="59">
        <v>48</v>
      </c>
      <c r="U174" s="59"/>
      <c r="V174" s="59">
        <v>32</v>
      </c>
      <c r="W174" s="59"/>
      <c r="X174" s="59">
        <v>0.6</v>
      </c>
      <c r="Y174" s="59"/>
      <c r="Z174" s="59">
        <v>0</v>
      </c>
      <c r="AA174" s="59"/>
      <c r="AB174" s="59">
        <v>2</v>
      </c>
      <c r="AC174" s="59"/>
      <c r="AD174" s="59">
        <v>0</v>
      </c>
      <c r="AE174" s="59"/>
      <c r="AF174" s="59">
        <v>0</v>
      </c>
      <c r="AG174" s="59"/>
      <c r="AH174" s="59">
        <v>0</v>
      </c>
      <c r="AI174" s="59"/>
      <c r="AJ174" s="59">
        <v>13</v>
      </c>
      <c r="AK174" s="59"/>
      <c r="AL174" s="59">
        <v>0</v>
      </c>
      <c r="AM174" s="59"/>
      <c r="AP174" s="57" t="e">
        <f>VLOOKUP(B174,[1]PlayersList!$B$4:$J$1000,9,FALSE)</f>
        <v>#N/A</v>
      </c>
      <c r="AR174" t="str">
        <f t="shared" si="2"/>
        <v>Henrik Zetterberg</v>
      </c>
    </row>
    <row r="175" spans="1:44" x14ac:dyDescent="0.25">
      <c r="A175" s="55">
        <v>172</v>
      </c>
      <c r="B175" t="s">
        <v>207</v>
      </c>
      <c r="C175" t="s">
        <v>851</v>
      </c>
      <c r="D175" s="59">
        <v>8</v>
      </c>
      <c r="E175" s="59"/>
      <c r="F175" s="59">
        <v>2</v>
      </c>
      <c r="G175" s="59"/>
      <c r="H175" s="59">
        <v>2</v>
      </c>
      <c r="I175" s="59"/>
      <c r="J175" s="59">
        <v>4</v>
      </c>
      <c r="K175" s="59"/>
      <c r="L175" s="59">
        <v>2</v>
      </c>
      <c r="M175" s="59"/>
      <c r="N175" s="59">
        <v>2</v>
      </c>
      <c r="O175" s="59"/>
      <c r="P175" s="59">
        <v>4</v>
      </c>
      <c r="Q175" s="59"/>
      <c r="R175" s="59">
        <v>13</v>
      </c>
      <c r="S175" s="59"/>
      <c r="T175" s="59">
        <v>94</v>
      </c>
      <c r="U175" s="59"/>
      <c r="V175" s="59">
        <v>86</v>
      </c>
      <c r="W175" s="59"/>
      <c r="X175" s="59">
        <v>0.52200000000000002</v>
      </c>
      <c r="Y175" s="59"/>
      <c r="Z175" s="59">
        <v>0</v>
      </c>
      <c r="AA175" s="59"/>
      <c r="AB175" s="59">
        <v>1</v>
      </c>
      <c r="AC175" s="59"/>
      <c r="AD175" s="59">
        <v>0</v>
      </c>
      <c r="AE175" s="59"/>
      <c r="AF175" s="59">
        <v>0</v>
      </c>
      <c r="AG175" s="59"/>
      <c r="AH175" s="59">
        <v>1</v>
      </c>
      <c r="AI175" s="59"/>
      <c r="AJ175" s="59">
        <v>14</v>
      </c>
      <c r="AK175" s="59"/>
      <c r="AL175" s="59">
        <v>0.14299999999999999</v>
      </c>
      <c r="AM175" s="59"/>
      <c r="AP175" s="57" t="e">
        <f>VLOOKUP(B175,[1]PlayersList!$B$4:$J$1000,9,FALSE)</f>
        <v>#N/A</v>
      </c>
      <c r="AR175" t="str">
        <f t="shared" si="2"/>
        <v>Mikko Koivu</v>
      </c>
    </row>
    <row r="176" spans="1:44" x14ac:dyDescent="0.25">
      <c r="A176" s="55">
        <v>173</v>
      </c>
      <c r="B176" t="s">
        <v>103</v>
      </c>
      <c r="C176" t="s">
        <v>873</v>
      </c>
      <c r="D176" s="59">
        <v>7</v>
      </c>
      <c r="E176" s="59"/>
      <c r="F176" s="59">
        <v>1</v>
      </c>
      <c r="G176" s="59"/>
      <c r="H176" s="59">
        <v>3</v>
      </c>
      <c r="I176" s="59"/>
      <c r="J176" s="59">
        <v>4</v>
      </c>
      <c r="K176" s="59"/>
      <c r="L176" s="59">
        <v>-6</v>
      </c>
      <c r="M176" s="59"/>
      <c r="N176" s="59">
        <v>4</v>
      </c>
      <c r="O176" s="59"/>
      <c r="P176" s="59">
        <v>4</v>
      </c>
      <c r="Q176" s="59"/>
      <c r="R176" s="59">
        <v>10</v>
      </c>
      <c r="S176" s="59"/>
      <c r="T176" s="59">
        <v>0</v>
      </c>
      <c r="U176" s="59"/>
      <c r="V176" s="59">
        <v>0</v>
      </c>
      <c r="W176" s="59"/>
      <c r="X176" s="59" t="s">
        <v>852</v>
      </c>
      <c r="Y176" s="59"/>
      <c r="Z176" s="59">
        <v>1</v>
      </c>
      <c r="AA176" s="59"/>
      <c r="AB176" s="59">
        <v>3</v>
      </c>
      <c r="AC176" s="59"/>
      <c r="AD176" s="59">
        <v>0</v>
      </c>
      <c r="AE176" s="59"/>
      <c r="AF176" s="59">
        <v>0</v>
      </c>
      <c r="AG176" s="59"/>
      <c r="AH176" s="59">
        <v>0</v>
      </c>
      <c r="AI176" s="59"/>
      <c r="AJ176" s="59">
        <v>21</v>
      </c>
      <c r="AK176" s="59"/>
      <c r="AL176" s="59">
        <v>4.8000000000000001E-2</v>
      </c>
      <c r="AM176" s="59"/>
      <c r="AP176" s="57" t="e">
        <f>VLOOKUP(B176,[1]PlayersList!$B$4:$J$1000,9,FALSE)</f>
        <v>#N/A</v>
      </c>
      <c r="AR176" t="str">
        <f t="shared" si="2"/>
        <v>Roman Josi</v>
      </c>
    </row>
    <row r="177" spans="1:44" x14ac:dyDescent="0.25">
      <c r="A177" s="55">
        <v>174</v>
      </c>
      <c r="B177" t="s">
        <v>307</v>
      </c>
      <c r="C177" t="s">
        <v>868</v>
      </c>
      <c r="D177" s="59">
        <v>7</v>
      </c>
      <c r="E177" s="59"/>
      <c r="F177" s="59">
        <v>2</v>
      </c>
      <c r="G177" s="59"/>
      <c r="H177" s="59">
        <v>2</v>
      </c>
      <c r="I177" s="59"/>
      <c r="J177" s="59">
        <v>4</v>
      </c>
      <c r="K177" s="59"/>
      <c r="L177" s="59">
        <v>1</v>
      </c>
      <c r="M177" s="59"/>
      <c r="N177" s="59">
        <v>4</v>
      </c>
      <c r="O177" s="59"/>
      <c r="P177" s="59">
        <v>13</v>
      </c>
      <c r="Q177" s="59"/>
      <c r="R177" s="59">
        <v>12</v>
      </c>
      <c r="S177" s="59"/>
      <c r="T177" s="59">
        <v>1</v>
      </c>
      <c r="U177" s="59"/>
      <c r="V177" s="59">
        <v>0</v>
      </c>
      <c r="W177" s="59"/>
      <c r="X177" s="59">
        <v>1</v>
      </c>
      <c r="Y177" s="59"/>
      <c r="Z177" s="59">
        <v>0</v>
      </c>
      <c r="AA177" s="59"/>
      <c r="AB177" s="59">
        <v>1</v>
      </c>
      <c r="AC177" s="59"/>
      <c r="AD177" s="59">
        <v>0</v>
      </c>
      <c r="AE177" s="59"/>
      <c r="AF177" s="59">
        <v>0</v>
      </c>
      <c r="AG177" s="59"/>
      <c r="AH177" s="59">
        <v>0</v>
      </c>
      <c r="AI177" s="59"/>
      <c r="AJ177" s="59">
        <v>20</v>
      </c>
      <c r="AK177" s="59"/>
      <c r="AL177" s="59">
        <v>0.1</v>
      </c>
      <c r="AM177" s="59"/>
      <c r="AP177" s="57" t="e">
        <f>VLOOKUP(B177,[1]PlayersList!$B$4:$J$1000,9,FALSE)</f>
        <v>#N/A</v>
      </c>
      <c r="AR177" t="str">
        <f t="shared" si="2"/>
        <v>Drew Doughty</v>
      </c>
    </row>
    <row r="178" spans="1:44" x14ac:dyDescent="0.25">
      <c r="A178" s="55">
        <v>175</v>
      </c>
      <c r="B178" t="s">
        <v>201</v>
      </c>
      <c r="C178" t="s">
        <v>849</v>
      </c>
      <c r="D178" s="59">
        <v>7</v>
      </c>
      <c r="E178" s="59"/>
      <c r="F178" s="59">
        <v>1</v>
      </c>
      <c r="G178" s="59"/>
      <c r="H178" s="59">
        <v>3</v>
      </c>
      <c r="I178" s="59"/>
      <c r="J178" s="59">
        <v>4</v>
      </c>
      <c r="K178" s="59"/>
      <c r="L178" s="59">
        <v>1</v>
      </c>
      <c r="M178" s="59"/>
      <c r="N178" s="59">
        <v>4</v>
      </c>
      <c r="O178" s="59"/>
      <c r="P178" s="59">
        <v>0</v>
      </c>
      <c r="Q178" s="59"/>
      <c r="R178" s="59">
        <v>2</v>
      </c>
      <c r="S178" s="59"/>
      <c r="T178" s="59">
        <v>0</v>
      </c>
      <c r="U178" s="59"/>
      <c r="V178" s="59">
        <v>0</v>
      </c>
      <c r="W178" s="59"/>
      <c r="X178" s="59" t="s">
        <v>852</v>
      </c>
      <c r="Y178" s="59"/>
      <c r="Z178" s="59">
        <v>1</v>
      </c>
      <c r="AA178" s="59"/>
      <c r="AB178" s="59">
        <v>1</v>
      </c>
      <c r="AC178" s="59"/>
      <c r="AD178" s="59">
        <v>0</v>
      </c>
      <c r="AE178" s="59"/>
      <c r="AF178" s="59">
        <v>0</v>
      </c>
      <c r="AG178" s="59"/>
      <c r="AH178" s="59">
        <v>0</v>
      </c>
      <c r="AI178" s="59"/>
      <c r="AJ178" s="59">
        <v>20</v>
      </c>
      <c r="AK178" s="59"/>
      <c r="AL178" s="59">
        <v>0.05</v>
      </c>
      <c r="AM178" s="59"/>
      <c r="AP178" s="57" t="e">
        <f>VLOOKUP(B178,[1]PlayersList!$B$4:$J$1000,9,FALSE)</f>
        <v>#N/A</v>
      </c>
      <c r="AR178" t="str">
        <f t="shared" si="2"/>
        <v>Jaromir Jagr</v>
      </c>
    </row>
    <row r="179" spans="1:44" x14ac:dyDescent="0.25">
      <c r="A179" s="55">
        <v>176</v>
      </c>
      <c r="B179" t="s">
        <v>226</v>
      </c>
      <c r="C179" t="s">
        <v>870</v>
      </c>
      <c r="D179" s="59">
        <v>5</v>
      </c>
      <c r="E179" s="59"/>
      <c r="F179" s="59">
        <v>2</v>
      </c>
      <c r="G179" s="59"/>
      <c r="H179" s="59">
        <v>2</v>
      </c>
      <c r="I179" s="59"/>
      <c r="J179" s="59">
        <v>4</v>
      </c>
      <c r="K179" s="59"/>
      <c r="L179" s="59">
        <v>3</v>
      </c>
      <c r="M179" s="59"/>
      <c r="N179" s="59">
        <v>2</v>
      </c>
      <c r="O179" s="59"/>
      <c r="P179" s="59">
        <v>7</v>
      </c>
      <c r="Q179" s="59"/>
      <c r="R179" s="59">
        <v>7</v>
      </c>
      <c r="S179" s="59"/>
      <c r="T179" s="59">
        <v>0</v>
      </c>
      <c r="U179" s="59"/>
      <c r="V179" s="59">
        <v>0</v>
      </c>
      <c r="W179" s="59"/>
      <c r="X179" s="59" t="s">
        <v>852</v>
      </c>
      <c r="Y179" s="59"/>
      <c r="Z179" s="59">
        <v>2</v>
      </c>
      <c r="AA179" s="59"/>
      <c r="AB179" s="59">
        <v>0</v>
      </c>
      <c r="AC179" s="59"/>
      <c r="AD179" s="59">
        <v>0</v>
      </c>
      <c r="AE179" s="59"/>
      <c r="AF179" s="59">
        <v>0</v>
      </c>
      <c r="AG179" s="59"/>
      <c r="AH179" s="59">
        <v>0</v>
      </c>
      <c r="AI179" s="59"/>
      <c r="AJ179" s="59">
        <v>13</v>
      </c>
      <c r="AK179" s="59"/>
      <c r="AL179" s="59">
        <v>0.154</v>
      </c>
      <c r="AM179" s="59"/>
      <c r="AP179" s="57" t="e">
        <f>VLOOKUP(B179,[1]PlayersList!$B$4:$J$1000,9,FALSE)</f>
        <v>#N/A</v>
      </c>
      <c r="AR179" t="str">
        <f t="shared" si="2"/>
        <v>Dennis Wideman</v>
      </c>
    </row>
    <row r="180" spans="1:44" x14ac:dyDescent="0.25">
      <c r="A180" s="55">
        <v>177</v>
      </c>
      <c r="B180" t="s">
        <v>256</v>
      </c>
      <c r="C180" t="s">
        <v>863</v>
      </c>
      <c r="D180" s="59">
        <v>8</v>
      </c>
      <c r="E180" s="59"/>
      <c r="F180" s="59">
        <v>1</v>
      </c>
      <c r="G180" s="59"/>
      <c r="H180" s="59">
        <v>3</v>
      </c>
      <c r="I180" s="59"/>
      <c r="J180" s="59">
        <v>4</v>
      </c>
      <c r="K180" s="59"/>
      <c r="L180" s="59">
        <v>-7</v>
      </c>
      <c r="M180" s="59"/>
      <c r="N180" s="59">
        <v>16</v>
      </c>
      <c r="O180" s="59"/>
      <c r="P180" s="59">
        <v>11</v>
      </c>
      <c r="Q180" s="59"/>
      <c r="R180" s="59">
        <v>13</v>
      </c>
      <c r="S180" s="59"/>
      <c r="T180" s="59">
        <v>0</v>
      </c>
      <c r="U180" s="59"/>
      <c r="V180" s="59">
        <v>0</v>
      </c>
      <c r="W180" s="59"/>
      <c r="X180" s="59" t="s">
        <v>852</v>
      </c>
      <c r="Y180" s="59"/>
      <c r="Z180" s="59">
        <v>0</v>
      </c>
      <c r="AA180" s="59"/>
      <c r="AB180" s="59">
        <v>1</v>
      </c>
      <c r="AC180" s="59"/>
      <c r="AD180" s="59">
        <v>0</v>
      </c>
      <c r="AE180" s="59"/>
      <c r="AF180" s="59">
        <v>0</v>
      </c>
      <c r="AG180" s="59"/>
      <c r="AH180" s="59">
        <v>0</v>
      </c>
      <c r="AI180" s="59"/>
      <c r="AJ180" s="59">
        <v>11</v>
      </c>
      <c r="AK180" s="59"/>
      <c r="AL180" s="59">
        <v>9.0999999999999998E-2</v>
      </c>
      <c r="AM180" s="59"/>
      <c r="AP180" s="57" t="e">
        <f>VLOOKUP(B180,[1]PlayersList!$B$4:$J$1000,9,FALSE)</f>
        <v>#N/A</v>
      </c>
      <c r="AR180" t="str">
        <f t="shared" si="2"/>
        <v>Travis Hamonic</v>
      </c>
    </row>
    <row r="181" spans="1:44" x14ac:dyDescent="0.25">
      <c r="A181" s="55">
        <v>178</v>
      </c>
      <c r="B181" t="s">
        <v>243</v>
      </c>
      <c r="C181" t="s">
        <v>870</v>
      </c>
      <c r="D181" s="59">
        <v>8</v>
      </c>
      <c r="E181" s="59"/>
      <c r="F181" s="59">
        <v>2</v>
      </c>
      <c r="G181" s="59"/>
      <c r="H181" s="59">
        <v>2</v>
      </c>
      <c r="I181" s="59"/>
      <c r="J181" s="59">
        <v>4</v>
      </c>
      <c r="K181" s="59"/>
      <c r="L181" s="59">
        <v>3</v>
      </c>
      <c r="M181" s="59"/>
      <c r="N181" s="59">
        <v>0</v>
      </c>
      <c r="O181" s="59"/>
      <c r="P181" s="59">
        <v>1</v>
      </c>
      <c r="Q181" s="59"/>
      <c r="R181" s="59">
        <v>4</v>
      </c>
      <c r="S181" s="59"/>
      <c r="T181" s="59">
        <v>4</v>
      </c>
      <c r="U181" s="59"/>
      <c r="V181" s="59">
        <v>2</v>
      </c>
      <c r="W181" s="59"/>
      <c r="X181" s="59">
        <v>0.66700000000000004</v>
      </c>
      <c r="Y181" s="59"/>
      <c r="Z181" s="59">
        <v>0</v>
      </c>
      <c r="AA181" s="59"/>
      <c r="AB181" s="59">
        <v>0</v>
      </c>
      <c r="AC181" s="59"/>
      <c r="AD181" s="59">
        <v>0</v>
      </c>
      <c r="AE181" s="59"/>
      <c r="AF181" s="59">
        <v>0</v>
      </c>
      <c r="AG181" s="59"/>
      <c r="AH181" s="59">
        <v>0</v>
      </c>
      <c r="AI181" s="59"/>
      <c r="AJ181" s="59">
        <v>12</v>
      </c>
      <c r="AK181" s="59"/>
      <c r="AL181" s="59">
        <v>0.16700000000000001</v>
      </c>
      <c r="AM181" s="59"/>
      <c r="AP181" s="57" t="e">
        <f>VLOOKUP(B181,[1]PlayersList!$B$4:$J$1000,9,FALSE)</f>
        <v>#N/A</v>
      </c>
      <c r="AR181" t="str">
        <f t="shared" si="2"/>
        <v>Kris Versteeg</v>
      </c>
    </row>
    <row r="182" spans="1:44" x14ac:dyDescent="0.25">
      <c r="A182" s="55">
        <v>179</v>
      </c>
      <c r="B182" t="s">
        <v>227</v>
      </c>
      <c r="C182" t="s">
        <v>858</v>
      </c>
      <c r="D182" s="59">
        <v>8</v>
      </c>
      <c r="E182" s="59"/>
      <c r="F182" s="59">
        <v>2</v>
      </c>
      <c r="G182" s="59"/>
      <c r="H182" s="59">
        <v>2</v>
      </c>
      <c r="I182" s="59"/>
      <c r="J182" s="59">
        <v>4</v>
      </c>
      <c r="K182" s="59"/>
      <c r="L182" s="59">
        <v>-1</v>
      </c>
      <c r="M182" s="59"/>
      <c r="N182" s="59">
        <v>0</v>
      </c>
      <c r="O182" s="59"/>
      <c r="P182" s="59">
        <v>4</v>
      </c>
      <c r="Q182" s="59"/>
      <c r="R182" s="59">
        <v>4</v>
      </c>
      <c r="S182" s="59"/>
      <c r="T182" s="59">
        <v>47</v>
      </c>
      <c r="U182" s="59"/>
      <c r="V182" s="59">
        <v>67</v>
      </c>
      <c r="W182" s="59"/>
      <c r="X182" s="59">
        <v>0.41199999999999998</v>
      </c>
      <c r="Y182" s="59"/>
      <c r="Z182" s="59">
        <v>0</v>
      </c>
      <c r="AA182" s="59"/>
      <c r="AB182" s="59">
        <v>2</v>
      </c>
      <c r="AC182" s="59"/>
      <c r="AD182" s="59">
        <v>1</v>
      </c>
      <c r="AE182" s="59"/>
      <c r="AF182" s="59">
        <v>0</v>
      </c>
      <c r="AG182" s="59"/>
      <c r="AH182" s="59">
        <v>0</v>
      </c>
      <c r="AI182" s="59"/>
      <c r="AJ182" s="59">
        <v>13</v>
      </c>
      <c r="AK182" s="59"/>
      <c r="AL182" s="59">
        <v>0.154</v>
      </c>
      <c r="AM182" s="59"/>
      <c r="AP182" s="57" t="e">
        <f>VLOOKUP(B182,[1]PlayersList!$B$4:$J$1000,9,FALSE)</f>
        <v>#N/A</v>
      </c>
      <c r="AR182" t="str">
        <f t="shared" si="2"/>
        <v>Frans Nielsen</v>
      </c>
    </row>
    <row r="183" spans="1:44" x14ac:dyDescent="0.25">
      <c r="A183" s="55">
        <v>180</v>
      </c>
      <c r="B183" t="s">
        <v>283</v>
      </c>
      <c r="C183" t="s">
        <v>853</v>
      </c>
      <c r="D183" s="59">
        <v>7</v>
      </c>
      <c r="E183" s="59"/>
      <c r="F183" s="59">
        <v>2</v>
      </c>
      <c r="G183" s="59"/>
      <c r="H183" s="59">
        <v>2</v>
      </c>
      <c r="I183" s="59"/>
      <c r="J183" s="59">
        <v>4</v>
      </c>
      <c r="K183" s="59"/>
      <c r="L183" s="59">
        <v>2</v>
      </c>
      <c r="M183" s="59"/>
      <c r="N183" s="59">
        <v>4</v>
      </c>
      <c r="O183" s="59"/>
      <c r="P183" s="59">
        <v>5</v>
      </c>
      <c r="Q183" s="59"/>
      <c r="R183" s="59">
        <v>2</v>
      </c>
      <c r="S183" s="59"/>
      <c r="T183" s="59">
        <v>9</v>
      </c>
      <c r="U183" s="59"/>
      <c r="V183" s="59">
        <v>12</v>
      </c>
      <c r="W183" s="59"/>
      <c r="X183" s="59">
        <v>0.42899999999999999</v>
      </c>
      <c r="Y183" s="59"/>
      <c r="Z183" s="59">
        <v>2</v>
      </c>
      <c r="AA183" s="59"/>
      <c r="AB183" s="59">
        <v>1</v>
      </c>
      <c r="AC183" s="59"/>
      <c r="AD183" s="59">
        <v>0</v>
      </c>
      <c r="AE183" s="59"/>
      <c r="AF183" s="59">
        <v>0</v>
      </c>
      <c r="AG183" s="59"/>
      <c r="AH183" s="59">
        <v>0</v>
      </c>
      <c r="AI183" s="59"/>
      <c r="AJ183" s="59">
        <v>10</v>
      </c>
      <c r="AK183" s="59"/>
      <c r="AL183" s="59">
        <v>0.2</v>
      </c>
      <c r="AM183" s="59"/>
      <c r="AP183" s="57" t="e">
        <f>VLOOKUP(B183,[1]PlayersList!$B$4:$J$1000,9,FALSE)</f>
        <v>#N/A</v>
      </c>
      <c r="AR183" t="str">
        <f t="shared" si="2"/>
        <v>Vladislav Namestnikov</v>
      </c>
    </row>
    <row r="184" spans="1:44" x14ac:dyDescent="0.25">
      <c r="A184" s="55">
        <v>181</v>
      </c>
      <c r="B184" t="s">
        <v>314</v>
      </c>
      <c r="C184" t="s">
        <v>872</v>
      </c>
      <c r="D184" s="59">
        <v>6</v>
      </c>
      <c r="E184" s="59"/>
      <c r="F184" s="59">
        <v>0</v>
      </c>
      <c r="G184" s="59"/>
      <c r="H184" s="59">
        <v>4</v>
      </c>
      <c r="I184" s="59"/>
      <c r="J184" s="59">
        <v>4</v>
      </c>
      <c r="K184" s="59"/>
      <c r="L184" s="59">
        <v>-5</v>
      </c>
      <c r="M184" s="59"/>
      <c r="N184" s="59">
        <v>2</v>
      </c>
      <c r="O184" s="59"/>
      <c r="P184" s="59">
        <v>5</v>
      </c>
      <c r="Q184" s="59"/>
      <c r="R184" s="59">
        <v>6</v>
      </c>
      <c r="S184" s="59"/>
      <c r="T184" s="59">
        <v>0</v>
      </c>
      <c r="U184" s="59"/>
      <c r="V184" s="59">
        <v>0</v>
      </c>
      <c r="W184" s="59"/>
      <c r="X184" s="59" t="s">
        <v>852</v>
      </c>
      <c r="Y184" s="59"/>
      <c r="Z184" s="59">
        <v>0</v>
      </c>
      <c r="AA184" s="59"/>
      <c r="AB184" s="59">
        <v>4</v>
      </c>
      <c r="AC184" s="59"/>
      <c r="AD184" s="59">
        <v>0</v>
      </c>
      <c r="AE184" s="59"/>
      <c r="AF184" s="59">
        <v>0</v>
      </c>
      <c r="AG184" s="59"/>
      <c r="AH184" s="59">
        <v>0</v>
      </c>
      <c r="AI184" s="59"/>
      <c r="AJ184" s="59">
        <v>8</v>
      </c>
      <c r="AK184" s="59"/>
      <c r="AL184" s="59">
        <v>0</v>
      </c>
      <c r="AM184" s="59"/>
      <c r="AP184" s="57" t="e">
        <f>VLOOKUP(B184,[1]PlayersList!$B$4:$J$1000,9,FALSE)</f>
        <v>#N/A</v>
      </c>
      <c r="AR184" t="str">
        <f t="shared" si="2"/>
        <v>Damon Severson</v>
      </c>
    </row>
    <row r="185" spans="1:44" x14ac:dyDescent="0.25">
      <c r="A185" s="55">
        <v>182</v>
      </c>
      <c r="B185" t="s">
        <v>158</v>
      </c>
      <c r="C185" t="s">
        <v>849</v>
      </c>
      <c r="D185" s="59">
        <v>7</v>
      </c>
      <c r="E185" s="59"/>
      <c r="F185" s="59">
        <v>2</v>
      </c>
      <c r="G185" s="59"/>
      <c r="H185" s="59">
        <v>2</v>
      </c>
      <c r="I185" s="59"/>
      <c r="J185" s="59">
        <v>4</v>
      </c>
      <c r="K185" s="59"/>
      <c r="L185" s="59">
        <v>2</v>
      </c>
      <c r="M185" s="59"/>
      <c r="N185" s="59">
        <v>2</v>
      </c>
      <c r="O185" s="59"/>
      <c r="P185" s="59">
        <v>5</v>
      </c>
      <c r="Q185" s="59"/>
      <c r="R185" s="59">
        <v>9</v>
      </c>
      <c r="S185" s="59"/>
      <c r="T185" s="59">
        <v>1</v>
      </c>
      <c r="U185" s="59"/>
      <c r="V185" s="59">
        <v>0</v>
      </c>
      <c r="W185" s="59"/>
      <c r="X185" s="59">
        <v>1</v>
      </c>
      <c r="Y185" s="59"/>
      <c r="Z185" s="59">
        <v>0</v>
      </c>
      <c r="AA185" s="59"/>
      <c r="AB185" s="59">
        <v>1</v>
      </c>
      <c r="AC185" s="59"/>
      <c r="AD185" s="59">
        <v>0</v>
      </c>
      <c r="AE185" s="59"/>
      <c r="AF185" s="59">
        <v>0</v>
      </c>
      <c r="AG185" s="59"/>
      <c r="AH185" s="59">
        <v>0</v>
      </c>
      <c r="AI185" s="59"/>
      <c r="AJ185" s="59">
        <v>19</v>
      </c>
      <c r="AK185" s="59"/>
      <c r="AL185" s="59">
        <v>0.105</v>
      </c>
      <c r="AM185" s="59"/>
      <c r="AP185" s="57" t="e">
        <f>VLOOKUP(B185,[1]PlayersList!$B$4:$J$1000,9,FALSE)</f>
        <v>#N/A</v>
      </c>
      <c r="AR185" t="str">
        <f t="shared" si="2"/>
        <v>Michael Matheson</v>
      </c>
    </row>
    <row r="186" spans="1:44" x14ac:dyDescent="0.25">
      <c r="A186" s="55">
        <v>183</v>
      </c>
      <c r="B186" t="s">
        <v>152</v>
      </c>
      <c r="C186" t="s">
        <v>859</v>
      </c>
      <c r="D186" s="59">
        <v>8</v>
      </c>
      <c r="E186" s="59"/>
      <c r="F186" s="59">
        <v>3</v>
      </c>
      <c r="G186" s="59"/>
      <c r="H186" s="59">
        <v>1</v>
      </c>
      <c r="I186" s="59"/>
      <c r="J186" s="59">
        <v>4</v>
      </c>
      <c r="K186" s="59"/>
      <c r="L186" s="59">
        <v>-1</v>
      </c>
      <c r="M186" s="59"/>
      <c r="N186" s="59">
        <v>2</v>
      </c>
      <c r="O186" s="59"/>
      <c r="P186" s="59">
        <v>7</v>
      </c>
      <c r="Q186" s="59"/>
      <c r="R186" s="59">
        <v>3</v>
      </c>
      <c r="S186" s="59"/>
      <c r="T186" s="59">
        <v>11</v>
      </c>
      <c r="U186" s="59"/>
      <c r="V186" s="59">
        <v>13</v>
      </c>
      <c r="W186" s="59"/>
      <c r="X186" s="59">
        <v>0.45800000000000002</v>
      </c>
      <c r="Y186" s="59"/>
      <c r="Z186" s="59">
        <v>1</v>
      </c>
      <c r="AA186" s="59"/>
      <c r="AB186" s="59">
        <v>0</v>
      </c>
      <c r="AC186" s="59"/>
      <c r="AD186" s="59">
        <v>0</v>
      </c>
      <c r="AE186" s="59"/>
      <c r="AF186" s="59">
        <v>0</v>
      </c>
      <c r="AG186" s="59"/>
      <c r="AH186" s="59">
        <v>1</v>
      </c>
      <c r="AI186" s="59"/>
      <c r="AJ186" s="59">
        <v>21</v>
      </c>
      <c r="AK186" s="59"/>
      <c r="AL186" s="59">
        <v>0.14299999999999999</v>
      </c>
      <c r="AM186" s="59"/>
      <c r="AP186" s="57" t="e">
        <f>VLOOKUP(B186,[1]PlayersList!$B$4:$J$1000,9,FALSE)</f>
        <v>#N/A</v>
      </c>
      <c r="AR186" t="str">
        <f t="shared" si="2"/>
        <v>David Perron</v>
      </c>
    </row>
    <row r="187" spans="1:44" x14ac:dyDescent="0.25">
      <c r="A187" s="55">
        <v>184</v>
      </c>
      <c r="B187" t="s">
        <v>133</v>
      </c>
      <c r="C187" t="s">
        <v>856</v>
      </c>
      <c r="D187" s="59">
        <v>6</v>
      </c>
      <c r="E187" s="59"/>
      <c r="F187" s="59">
        <v>1</v>
      </c>
      <c r="G187" s="59"/>
      <c r="H187" s="59">
        <v>3</v>
      </c>
      <c r="I187" s="59"/>
      <c r="J187" s="59">
        <v>4</v>
      </c>
      <c r="K187" s="59"/>
      <c r="L187" s="59">
        <v>0</v>
      </c>
      <c r="M187" s="59"/>
      <c r="N187" s="59">
        <v>0</v>
      </c>
      <c r="O187" s="59"/>
      <c r="P187" s="59">
        <v>0</v>
      </c>
      <c r="Q187" s="59"/>
      <c r="R187" s="59">
        <v>3</v>
      </c>
      <c r="S187" s="59"/>
      <c r="T187" s="59">
        <v>0</v>
      </c>
      <c r="U187" s="59"/>
      <c r="V187" s="59">
        <v>0</v>
      </c>
      <c r="W187" s="59"/>
      <c r="X187" s="59" t="s">
        <v>852</v>
      </c>
      <c r="Y187" s="59"/>
      <c r="Z187" s="59">
        <v>1</v>
      </c>
      <c r="AA187" s="59"/>
      <c r="AB187" s="59">
        <v>2</v>
      </c>
      <c r="AC187" s="59"/>
      <c r="AD187" s="59">
        <v>0</v>
      </c>
      <c r="AE187" s="59"/>
      <c r="AF187" s="59">
        <v>0</v>
      </c>
      <c r="AG187" s="59"/>
      <c r="AH187" s="59">
        <v>0</v>
      </c>
      <c r="AI187" s="59"/>
      <c r="AJ187" s="59">
        <v>17</v>
      </c>
      <c r="AK187" s="59"/>
      <c r="AL187" s="59">
        <v>5.8999999999999997E-2</v>
      </c>
      <c r="AM187" s="59"/>
      <c r="AP187" s="57" t="e">
        <f>VLOOKUP(B187,[1]PlayersList!$B$4:$J$1000,9,FALSE)</f>
        <v>#N/A</v>
      </c>
      <c r="AR187" t="str">
        <f t="shared" si="2"/>
        <v>Marian Hossa</v>
      </c>
    </row>
    <row r="188" spans="1:44" x14ac:dyDescent="0.25">
      <c r="A188" s="55">
        <v>185</v>
      </c>
      <c r="B188" t="s">
        <v>147</v>
      </c>
      <c r="C188" t="s">
        <v>870</v>
      </c>
      <c r="D188" s="59">
        <v>8</v>
      </c>
      <c r="E188" s="59"/>
      <c r="F188" s="59">
        <v>0</v>
      </c>
      <c r="G188" s="59"/>
      <c r="H188" s="59">
        <v>4</v>
      </c>
      <c r="I188" s="59"/>
      <c r="J188" s="59">
        <v>4</v>
      </c>
      <c r="K188" s="59"/>
      <c r="L188" s="59">
        <v>-2</v>
      </c>
      <c r="M188" s="59"/>
      <c r="N188" s="59">
        <v>2</v>
      </c>
      <c r="O188" s="59"/>
      <c r="P188" s="59">
        <v>2</v>
      </c>
      <c r="Q188" s="59"/>
      <c r="R188" s="59">
        <v>9</v>
      </c>
      <c r="S188" s="59"/>
      <c r="T188" s="59">
        <v>67</v>
      </c>
      <c r="U188" s="59"/>
      <c r="V188" s="59">
        <v>65</v>
      </c>
      <c r="W188" s="59"/>
      <c r="X188" s="59">
        <v>0.50800000000000001</v>
      </c>
      <c r="Y188" s="59"/>
      <c r="Z188" s="59">
        <v>0</v>
      </c>
      <c r="AA188" s="59"/>
      <c r="AB188" s="59">
        <v>1</v>
      </c>
      <c r="AC188" s="59"/>
      <c r="AD188" s="59">
        <v>0</v>
      </c>
      <c r="AE188" s="59"/>
      <c r="AF188" s="59">
        <v>1</v>
      </c>
      <c r="AG188" s="59"/>
      <c r="AH188" s="59">
        <v>0</v>
      </c>
      <c r="AI188" s="59"/>
      <c r="AJ188" s="59">
        <v>16</v>
      </c>
      <c r="AK188" s="59"/>
      <c r="AL188" s="59">
        <v>0</v>
      </c>
      <c r="AM188" s="59"/>
      <c r="AP188" s="57" t="e">
        <f>VLOOKUP(B188,[1]PlayersList!$B$4:$J$1000,9,FALSE)</f>
        <v>#N/A</v>
      </c>
      <c r="AR188" t="str">
        <f t="shared" si="2"/>
        <v>Mikael Backlund</v>
      </c>
    </row>
    <row r="189" spans="1:44" x14ac:dyDescent="0.25">
      <c r="A189" s="55">
        <v>186</v>
      </c>
      <c r="B189" t="s">
        <v>279</v>
      </c>
      <c r="C189" t="s">
        <v>847</v>
      </c>
      <c r="D189" s="59">
        <v>7</v>
      </c>
      <c r="E189" s="59"/>
      <c r="F189" s="59">
        <v>0</v>
      </c>
      <c r="G189" s="59"/>
      <c r="H189" s="59">
        <v>4</v>
      </c>
      <c r="I189" s="59"/>
      <c r="J189" s="59">
        <v>4</v>
      </c>
      <c r="K189" s="59"/>
      <c r="L189" s="59">
        <v>1</v>
      </c>
      <c r="M189" s="59"/>
      <c r="N189" s="59">
        <v>4</v>
      </c>
      <c r="O189" s="59"/>
      <c r="P189" s="59">
        <v>5</v>
      </c>
      <c r="Q189" s="59"/>
      <c r="R189" s="59">
        <v>0</v>
      </c>
      <c r="S189" s="59"/>
      <c r="T189" s="59">
        <v>45</v>
      </c>
      <c r="U189" s="59"/>
      <c r="V189" s="59">
        <v>60</v>
      </c>
      <c r="W189" s="59"/>
      <c r="X189" s="59">
        <v>0.42899999999999999</v>
      </c>
      <c r="Y189" s="59"/>
      <c r="Z189" s="59">
        <v>0</v>
      </c>
      <c r="AA189" s="59"/>
      <c r="AB189" s="59">
        <v>0</v>
      </c>
      <c r="AC189" s="59"/>
      <c r="AD189" s="59">
        <v>0</v>
      </c>
      <c r="AE189" s="59"/>
      <c r="AF189" s="59">
        <v>0</v>
      </c>
      <c r="AG189" s="59"/>
      <c r="AH189" s="59">
        <v>0</v>
      </c>
      <c r="AI189" s="59"/>
      <c r="AJ189" s="59">
        <v>14</v>
      </c>
      <c r="AK189" s="59"/>
      <c r="AL189" s="59">
        <v>0</v>
      </c>
      <c r="AM189" s="59"/>
      <c r="AP189" s="57" t="e">
        <f>VLOOKUP(B189,[1]PlayersList!$B$4:$J$1000,9,FALSE)</f>
        <v>#N/A</v>
      </c>
      <c r="AR189" t="str">
        <f t="shared" si="2"/>
        <v>Ryan Nugent-Hopkins</v>
      </c>
    </row>
    <row r="190" spans="1:44" x14ac:dyDescent="0.25">
      <c r="A190" s="55">
        <v>187</v>
      </c>
      <c r="B190" t="s">
        <v>184</v>
      </c>
      <c r="C190" t="s">
        <v>864</v>
      </c>
      <c r="D190" s="59">
        <v>7</v>
      </c>
      <c r="E190" s="59"/>
      <c r="F190" s="59">
        <v>0</v>
      </c>
      <c r="G190" s="59"/>
      <c r="H190" s="59">
        <v>4</v>
      </c>
      <c r="I190" s="59"/>
      <c r="J190" s="59">
        <v>4</v>
      </c>
      <c r="K190" s="59"/>
      <c r="L190" s="59">
        <v>6</v>
      </c>
      <c r="M190" s="59"/>
      <c r="N190" s="59">
        <v>4</v>
      </c>
      <c r="O190" s="59"/>
      <c r="P190" s="59">
        <v>13</v>
      </c>
      <c r="Q190" s="59"/>
      <c r="R190" s="59">
        <v>3</v>
      </c>
      <c r="S190" s="59"/>
      <c r="T190" s="59">
        <v>3</v>
      </c>
      <c r="U190" s="59"/>
      <c r="V190" s="59">
        <v>2</v>
      </c>
      <c r="W190" s="59"/>
      <c r="X190" s="59">
        <v>0.6</v>
      </c>
      <c r="Y190" s="59"/>
      <c r="Z190" s="59">
        <v>0</v>
      </c>
      <c r="AA190" s="59"/>
      <c r="AB190" s="59">
        <v>0</v>
      </c>
      <c r="AC190" s="59"/>
      <c r="AD190" s="59">
        <v>0</v>
      </c>
      <c r="AE190" s="59"/>
      <c r="AF190" s="59">
        <v>0</v>
      </c>
      <c r="AG190" s="59"/>
      <c r="AH190" s="59">
        <v>0</v>
      </c>
      <c r="AI190" s="59"/>
      <c r="AJ190" s="59">
        <v>4</v>
      </c>
      <c r="AK190" s="59"/>
      <c r="AL190" s="59">
        <v>0</v>
      </c>
      <c r="AM190" s="59"/>
      <c r="AP190" s="57" t="e">
        <f>VLOOKUP(B190,[1]PlayersList!$B$4:$J$1000,9,FALSE)</f>
        <v>#N/A</v>
      </c>
      <c r="AR190" t="str">
        <f t="shared" si="2"/>
        <v>Jesper Fast</v>
      </c>
    </row>
    <row r="191" spans="1:44" x14ac:dyDescent="0.25">
      <c r="A191" s="55">
        <v>188</v>
      </c>
      <c r="B191" t="s">
        <v>126</v>
      </c>
      <c r="C191" t="s">
        <v>850</v>
      </c>
      <c r="D191" s="59">
        <v>5</v>
      </c>
      <c r="E191" s="59"/>
      <c r="F191" s="59">
        <v>2</v>
      </c>
      <c r="G191" s="59"/>
      <c r="H191" s="59">
        <v>2</v>
      </c>
      <c r="I191" s="59"/>
      <c r="J191" s="59">
        <v>4</v>
      </c>
      <c r="K191" s="59"/>
      <c r="L191" s="59">
        <v>5</v>
      </c>
      <c r="M191" s="59"/>
      <c r="N191" s="59">
        <v>11</v>
      </c>
      <c r="O191" s="59"/>
      <c r="P191" s="59">
        <v>20</v>
      </c>
      <c r="Q191" s="59"/>
      <c r="R191" s="59">
        <v>4</v>
      </c>
      <c r="S191" s="59"/>
      <c r="T191" s="59">
        <v>28</v>
      </c>
      <c r="U191" s="59"/>
      <c r="V191" s="59">
        <v>38</v>
      </c>
      <c r="W191" s="59"/>
      <c r="X191" s="59">
        <v>0.42399999999999999</v>
      </c>
      <c r="Y191" s="59"/>
      <c r="Z191" s="59">
        <v>0</v>
      </c>
      <c r="AA191" s="59"/>
      <c r="AB191" s="59">
        <v>1</v>
      </c>
      <c r="AC191" s="59"/>
      <c r="AD191" s="59">
        <v>0</v>
      </c>
      <c r="AE191" s="59"/>
      <c r="AF191" s="59">
        <v>0</v>
      </c>
      <c r="AG191" s="59"/>
      <c r="AH191" s="59">
        <v>0</v>
      </c>
      <c r="AI191" s="59"/>
      <c r="AJ191" s="59">
        <v>12</v>
      </c>
      <c r="AK191" s="59"/>
      <c r="AL191" s="59">
        <v>0.16700000000000001</v>
      </c>
      <c r="AM191" s="59"/>
      <c r="AP191" s="57" t="e">
        <f>VLOOKUP(B191,[1]PlayersList!$B$4:$J$1000,9,FALSE)</f>
        <v>#N/A</v>
      </c>
      <c r="AR191" t="str">
        <f t="shared" si="2"/>
        <v>David Backes</v>
      </c>
    </row>
    <row r="192" spans="1:44" x14ac:dyDescent="0.25">
      <c r="A192" s="55">
        <v>189</v>
      </c>
      <c r="B192" t="s">
        <v>165</v>
      </c>
      <c r="C192" t="s">
        <v>858</v>
      </c>
      <c r="D192" s="59">
        <v>8</v>
      </c>
      <c r="E192" s="59"/>
      <c r="F192" s="59">
        <v>0</v>
      </c>
      <c r="G192" s="59"/>
      <c r="H192" s="59">
        <v>4</v>
      </c>
      <c r="I192" s="59"/>
      <c r="J192" s="59">
        <v>4</v>
      </c>
      <c r="K192" s="59"/>
      <c r="L192" s="59">
        <v>3</v>
      </c>
      <c r="M192" s="59"/>
      <c r="N192" s="59">
        <v>2</v>
      </c>
      <c r="O192" s="59"/>
      <c r="P192" s="59">
        <v>19</v>
      </c>
      <c r="Q192" s="59"/>
      <c r="R192" s="59">
        <v>11</v>
      </c>
      <c r="S192" s="59"/>
      <c r="T192" s="59">
        <v>45</v>
      </c>
      <c r="U192" s="59"/>
      <c r="V192" s="59">
        <v>43</v>
      </c>
      <c r="W192" s="59"/>
      <c r="X192" s="59">
        <v>0.51100000000000001</v>
      </c>
      <c r="Y192" s="59"/>
      <c r="Z192" s="59">
        <v>0</v>
      </c>
      <c r="AA192" s="59"/>
      <c r="AB192" s="59">
        <v>1</v>
      </c>
      <c r="AC192" s="59"/>
      <c r="AD192" s="59">
        <v>0</v>
      </c>
      <c r="AE192" s="59"/>
      <c r="AF192" s="59">
        <v>0</v>
      </c>
      <c r="AG192" s="59"/>
      <c r="AH192" s="59">
        <v>0</v>
      </c>
      <c r="AI192" s="59"/>
      <c r="AJ192" s="59">
        <v>12</v>
      </c>
      <c r="AK192" s="59"/>
      <c r="AL192" s="59">
        <v>0</v>
      </c>
      <c r="AM192" s="59"/>
      <c r="AP192" s="57" t="e">
        <f>VLOOKUP(B192,[1]PlayersList!$B$4:$J$1000,9,FALSE)</f>
        <v>#N/A</v>
      </c>
      <c r="AR192" t="str">
        <f t="shared" si="2"/>
        <v>Luke Glendening</v>
      </c>
    </row>
    <row r="193" spans="1:44" x14ac:dyDescent="0.25">
      <c r="A193" s="55">
        <v>190</v>
      </c>
      <c r="B193" t="s">
        <v>244</v>
      </c>
      <c r="C193" t="s">
        <v>847</v>
      </c>
      <c r="D193" s="59">
        <v>7</v>
      </c>
      <c r="E193" s="59"/>
      <c r="F193" s="59">
        <v>3</v>
      </c>
      <c r="G193" s="59"/>
      <c r="H193" s="59">
        <v>1</v>
      </c>
      <c r="I193" s="59"/>
      <c r="J193" s="59">
        <v>4</v>
      </c>
      <c r="K193" s="59"/>
      <c r="L193" s="59">
        <v>1</v>
      </c>
      <c r="M193" s="59"/>
      <c r="N193" s="59">
        <v>16</v>
      </c>
      <c r="O193" s="59"/>
      <c r="P193" s="59">
        <v>5</v>
      </c>
      <c r="Q193" s="59"/>
      <c r="R193" s="59">
        <v>8</v>
      </c>
      <c r="S193" s="59"/>
      <c r="T193" s="59">
        <v>0</v>
      </c>
      <c r="U193" s="59"/>
      <c r="V193" s="59">
        <v>3</v>
      </c>
      <c r="W193" s="59"/>
      <c r="X193" s="59">
        <v>0</v>
      </c>
      <c r="Y193" s="59"/>
      <c r="Z193" s="59">
        <v>0</v>
      </c>
      <c r="AA193" s="59"/>
      <c r="AB193" s="59">
        <v>0</v>
      </c>
      <c r="AC193" s="59"/>
      <c r="AD193" s="59">
        <v>0</v>
      </c>
      <c r="AE193" s="59"/>
      <c r="AF193" s="59">
        <v>0</v>
      </c>
      <c r="AG193" s="59"/>
      <c r="AH193" s="59">
        <v>1</v>
      </c>
      <c r="AI193" s="59"/>
      <c r="AJ193" s="59">
        <v>9</v>
      </c>
      <c r="AK193" s="59"/>
      <c r="AL193" s="59">
        <v>0.33300000000000002</v>
      </c>
      <c r="AM193" s="59"/>
      <c r="AP193" s="57" t="e">
        <f>VLOOKUP(B193,[1]PlayersList!$B$4:$J$1000,9,FALSE)</f>
        <v>#N/A</v>
      </c>
      <c r="AR193" t="str">
        <f t="shared" si="2"/>
        <v>Benoit Pouliot</v>
      </c>
    </row>
    <row r="194" spans="1:44" x14ac:dyDescent="0.25">
      <c r="A194" s="55">
        <v>191</v>
      </c>
      <c r="B194" t="s">
        <v>208</v>
      </c>
      <c r="C194" t="s">
        <v>867</v>
      </c>
      <c r="D194" s="59">
        <v>6</v>
      </c>
      <c r="E194" s="59"/>
      <c r="F194" s="59">
        <v>2</v>
      </c>
      <c r="G194" s="59"/>
      <c r="H194" s="59">
        <v>2</v>
      </c>
      <c r="I194" s="59"/>
      <c r="J194" s="59">
        <v>4</v>
      </c>
      <c r="K194" s="59"/>
      <c r="L194" s="59">
        <v>1</v>
      </c>
      <c r="M194" s="59"/>
      <c r="N194" s="59">
        <v>2</v>
      </c>
      <c r="O194" s="59"/>
      <c r="P194" s="59">
        <v>7</v>
      </c>
      <c r="Q194" s="59"/>
      <c r="R194" s="59">
        <v>3</v>
      </c>
      <c r="S194" s="59"/>
      <c r="T194" s="59">
        <v>0</v>
      </c>
      <c r="U194" s="59"/>
      <c r="V194" s="59">
        <v>0</v>
      </c>
      <c r="W194" s="59"/>
      <c r="X194" s="59" t="s">
        <v>852</v>
      </c>
      <c r="Y194" s="59"/>
      <c r="Z194" s="59">
        <v>1</v>
      </c>
      <c r="AA194" s="59"/>
      <c r="AB194" s="59">
        <v>0</v>
      </c>
      <c r="AC194" s="59"/>
      <c r="AD194" s="59">
        <v>0</v>
      </c>
      <c r="AE194" s="59"/>
      <c r="AF194" s="59">
        <v>0</v>
      </c>
      <c r="AG194" s="59"/>
      <c r="AH194" s="59">
        <v>0</v>
      </c>
      <c r="AI194" s="59"/>
      <c r="AJ194" s="59">
        <v>13</v>
      </c>
      <c r="AK194" s="59"/>
      <c r="AL194" s="59">
        <v>0.154</v>
      </c>
      <c r="AM194" s="59"/>
      <c r="AP194" s="57" t="e">
        <f>VLOOKUP(B194,[1]PlayersList!$B$4:$J$1000,9,FALSE)</f>
        <v>#N/A</v>
      </c>
      <c r="AR194" t="str">
        <f t="shared" si="2"/>
        <v>Bobby Ryan</v>
      </c>
    </row>
    <row r="195" spans="1:44" x14ac:dyDescent="0.25">
      <c r="A195" s="55">
        <v>192</v>
      </c>
      <c r="B195" t="s">
        <v>121</v>
      </c>
      <c r="C195" t="s">
        <v>877</v>
      </c>
      <c r="D195" s="59">
        <v>6</v>
      </c>
      <c r="E195" s="59"/>
      <c r="F195" s="59">
        <v>1</v>
      </c>
      <c r="G195" s="59"/>
      <c r="H195" s="59">
        <v>3</v>
      </c>
      <c r="I195" s="59"/>
      <c r="J195" s="59">
        <v>4</v>
      </c>
      <c r="K195" s="59"/>
      <c r="L195" s="59">
        <v>1</v>
      </c>
      <c r="M195" s="59"/>
      <c r="N195" s="59">
        <v>0</v>
      </c>
      <c r="O195" s="59"/>
      <c r="P195" s="59">
        <v>3</v>
      </c>
      <c r="Q195" s="59"/>
      <c r="R195" s="59">
        <v>0</v>
      </c>
      <c r="S195" s="59"/>
      <c r="T195" s="59">
        <v>1</v>
      </c>
      <c r="U195" s="59"/>
      <c r="V195" s="59">
        <v>2</v>
      </c>
      <c r="W195" s="59"/>
      <c r="X195" s="59">
        <v>0.33300000000000002</v>
      </c>
      <c r="Y195" s="59"/>
      <c r="Z195" s="59">
        <v>0</v>
      </c>
      <c r="AA195" s="59"/>
      <c r="AB195" s="59">
        <v>2</v>
      </c>
      <c r="AC195" s="59"/>
      <c r="AD195" s="59">
        <v>0</v>
      </c>
      <c r="AE195" s="59"/>
      <c r="AF195" s="59">
        <v>0</v>
      </c>
      <c r="AG195" s="59"/>
      <c r="AH195" s="59">
        <v>0</v>
      </c>
      <c r="AI195" s="59"/>
      <c r="AJ195" s="59">
        <v>9</v>
      </c>
      <c r="AK195" s="59"/>
      <c r="AL195" s="59">
        <v>0.111</v>
      </c>
      <c r="AM195" s="59"/>
      <c r="AP195" s="57" t="e">
        <f>VLOOKUP(B195,[1]PlayersList!$B$4:$J$1000,9,FALSE)</f>
        <v>#N/A</v>
      </c>
      <c r="AR195" t="str">
        <f t="shared" si="2"/>
        <v>Marcus Johansson</v>
      </c>
    </row>
    <row r="196" spans="1:44" x14ac:dyDescent="0.25">
      <c r="A196" s="55">
        <v>193</v>
      </c>
      <c r="B196" t="s">
        <v>221</v>
      </c>
      <c r="C196" t="s">
        <v>861</v>
      </c>
      <c r="D196" s="59">
        <v>8</v>
      </c>
      <c r="E196" s="59"/>
      <c r="F196" s="59">
        <v>4</v>
      </c>
      <c r="G196" s="59"/>
      <c r="H196" s="59">
        <v>0</v>
      </c>
      <c r="I196" s="59"/>
      <c r="J196" s="59">
        <v>4</v>
      </c>
      <c r="K196" s="59"/>
      <c r="L196" s="59">
        <v>3</v>
      </c>
      <c r="M196" s="59"/>
      <c r="N196" s="59">
        <v>2</v>
      </c>
      <c r="O196" s="59"/>
      <c r="P196" s="59">
        <v>10</v>
      </c>
      <c r="Q196" s="59"/>
      <c r="R196" s="59">
        <v>5</v>
      </c>
      <c r="S196" s="59"/>
      <c r="T196" s="59">
        <v>1</v>
      </c>
      <c r="U196" s="59"/>
      <c r="V196" s="59">
        <v>3</v>
      </c>
      <c r="W196" s="59"/>
      <c r="X196" s="59">
        <v>0.25</v>
      </c>
      <c r="Y196" s="59"/>
      <c r="Z196" s="59">
        <v>0</v>
      </c>
      <c r="AA196" s="59"/>
      <c r="AB196" s="59">
        <v>0</v>
      </c>
      <c r="AC196" s="59"/>
      <c r="AD196" s="59">
        <v>2</v>
      </c>
      <c r="AE196" s="59"/>
      <c r="AF196" s="59">
        <v>0</v>
      </c>
      <c r="AG196" s="59"/>
      <c r="AH196" s="59">
        <v>0</v>
      </c>
      <c r="AI196" s="59"/>
      <c r="AJ196" s="59">
        <v>15</v>
      </c>
      <c r="AK196" s="59"/>
      <c r="AL196" s="59">
        <v>0.26700000000000002</v>
      </c>
      <c r="AM196" s="59"/>
      <c r="AP196" s="57" t="e">
        <f>VLOOKUP(B196,[1]PlayersList!$B$4:$J$1000,9,FALSE)</f>
        <v>#N/A</v>
      </c>
      <c r="AR196" t="str">
        <f t="shared" si="2"/>
        <v>Andrew Cogliano</v>
      </c>
    </row>
    <row r="197" spans="1:44" x14ac:dyDescent="0.25">
      <c r="A197" s="55">
        <v>194</v>
      </c>
      <c r="B197" t="s">
        <v>222</v>
      </c>
      <c r="C197" t="s">
        <v>877</v>
      </c>
      <c r="D197" s="59">
        <v>6</v>
      </c>
      <c r="E197" s="59"/>
      <c r="F197" s="59">
        <v>0</v>
      </c>
      <c r="G197" s="59"/>
      <c r="H197" s="59">
        <v>4</v>
      </c>
      <c r="I197" s="59"/>
      <c r="J197" s="59">
        <v>4</v>
      </c>
      <c r="K197" s="59"/>
      <c r="L197" s="59">
        <v>1</v>
      </c>
      <c r="M197" s="59"/>
      <c r="N197" s="59">
        <v>2</v>
      </c>
      <c r="O197" s="59"/>
      <c r="P197" s="59">
        <v>11</v>
      </c>
      <c r="Q197" s="59"/>
      <c r="R197" s="59">
        <v>11</v>
      </c>
      <c r="S197" s="59"/>
      <c r="T197" s="59">
        <v>0</v>
      </c>
      <c r="U197" s="59"/>
      <c r="V197" s="59">
        <v>0</v>
      </c>
      <c r="W197" s="59"/>
      <c r="X197" s="59" t="s">
        <v>852</v>
      </c>
      <c r="Y197" s="59"/>
      <c r="Z197" s="59">
        <v>0</v>
      </c>
      <c r="AA197" s="59"/>
      <c r="AB197" s="59">
        <v>0</v>
      </c>
      <c r="AC197" s="59"/>
      <c r="AD197" s="59">
        <v>0</v>
      </c>
      <c r="AE197" s="59"/>
      <c r="AF197" s="59">
        <v>0</v>
      </c>
      <c r="AG197" s="59"/>
      <c r="AH197" s="59">
        <v>0</v>
      </c>
      <c r="AI197" s="59"/>
      <c r="AJ197" s="59">
        <v>10</v>
      </c>
      <c r="AK197" s="59"/>
      <c r="AL197" s="59">
        <v>0</v>
      </c>
      <c r="AM197" s="59"/>
      <c r="AP197" s="57" t="e">
        <f>VLOOKUP(B197,[1]PlayersList!$B$4:$J$1000,9,FALSE)</f>
        <v>#N/A</v>
      </c>
      <c r="AR197" t="str">
        <f t="shared" si="2"/>
        <v>Matt Niskanen</v>
      </c>
    </row>
    <row r="198" spans="1:44" x14ac:dyDescent="0.25">
      <c r="A198" s="55">
        <v>195</v>
      </c>
      <c r="B198" t="s">
        <v>141</v>
      </c>
      <c r="C198" t="s">
        <v>875</v>
      </c>
      <c r="D198" s="59">
        <v>5</v>
      </c>
      <c r="E198" s="59"/>
      <c r="F198" s="59">
        <v>1</v>
      </c>
      <c r="G198" s="59"/>
      <c r="H198" s="59">
        <v>3</v>
      </c>
      <c r="I198" s="59"/>
      <c r="J198" s="59">
        <v>4</v>
      </c>
      <c r="K198" s="59"/>
      <c r="L198" s="59">
        <v>-1</v>
      </c>
      <c r="M198" s="59"/>
      <c r="N198" s="59">
        <v>2</v>
      </c>
      <c r="O198" s="59"/>
      <c r="P198" s="59">
        <v>7</v>
      </c>
      <c r="Q198" s="59"/>
      <c r="R198" s="59">
        <v>3</v>
      </c>
      <c r="S198" s="59"/>
      <c r="T198" s="59">
        <v>0</v>
      </c>
      <c r="U198" s="59"/>
      <c r="V198" s="59">
        <v>0</v>
      </c>
      <c r="W198" s="59"/>
      <c r="X198" s="59" t="s">
        <v>852</v>
      </c>
      <c r="Y198" s="59"/>
      <c r="Z198" s="59">
        <v>0</v>
      </c>
      <c r="AA198" s="59"/>
      <c r="AB198" s="59">
        <v>2</v>
      </c>
      <c r="AC198" s="59"/>
      <c r="AD198" s="59">
        <v>0</v>
      </c>
      <c r="AE198" s="59"/>
      <c r="AF198" s="59">
        <v>0</v>
      </c>
      <c r="AG198" s="59"/>
      <c r="AH198" s="59">
        <v>1</v>
      </c>
      <c r="AI198" s="59"/>
      <c r="AJ198" s="59">
        <v>5</v>
      </c>
      <c r="AK198" s="59"/>
      <c r="AL198" s="59">
        <v>0.2</v>
      </c>
      <c r="AM198" s="59"/>
      <c r="AP198" s="57" t="e">
        <f>VLOOKUP(B198,[1]PlayersList!$B$4:$J$1000,9,FALSE)</f>
        <v>#N/A</v>
      </c>
      <c r="AR198" t="str">
        <f t="shared" ref="AR198:AR261" si="3">SUBSTITUTE(B198," ","")</f>
        <v>Tyson Barrie</v>
      </c>
    </row>
    <row r="199" spans="1:44" x14ac:dyDescent="0.25">
      <c r="A199" s="55">
        <v>196</v>
      </c>
      <c r="B199" t="s">
        <v>182</v>
      </c>
      <c r="C199" t="s">
        <v>874</v>
      </c>
      <c r="D199" s="59">
        <v>6</v>
      </c>
      <c r="E199" s="59"/>
      <c r="F199" s="59">
        <v>2</v>
      </c>
      <c r="G199" s="59"/>
      <c r="H199" s="59">
        <v>2</v>
      </c>
      <c r="I199" s="59"/>
      <c r="J199" s="59">
        <v>4</v>
      </c>
      <c r="K199" s="59"/>
      <c r="L199" s="59">
        <v>-6</v>
      </c>
      <c r="M199" s="59"/>
      <c r="N199" s="59">
        <v>2</v>
      </c>
      <c r="O199" s="59"/>
      <c r="P199" s="59">
        <v>2</v>
      </c>
      <c r="Q199" s="59"/>
      <c r="R199" s="59">
        <v>2</v>
      </c>
      <c r="S199" s="59"/>
      <c r="T199" s="59">
        <v>1</v>
      </c>
      <c r="U199" s="59"/>
      <c r="V199" s="59">
        <v>0</v>
      </c>
      <c r="W199" s="59"/>
      <c r="X199" s="59">
        <v>1</v>
      </c>
      <c r="Y199" s="59"/>
      <c r="Z199" s="59">
        <v>2</v>
      </c>
      <c r="AA199" s="59"/>
      <c r="AB199" s="59">
        <v>2</v>
      </c>
      <c r="AC199" s="59"/>
      <c r="AD199" s="59">
        <v>0</v>
      </c>
      <c r="AE199" s="59"/>
      <c r="AF199" s="59">
        <v>0</v>
      </c>
      <c r="AG199" s="59"/>
      <c r="AH199" s="59">
        <v>0</v>
      </c>
      <c r="AI199" s="59"/>
      <c r="AJ199" s="59">
        <v>16</v>
      </c>
      <c r="AK199" s="59"/>
      <c r="AL199" s="59">
        <v>0.125</v>
      </c>
      <c r="AM199" s="59"/>
      <c r="AP199" s="57" t="e">
        <f>VLOOKUP(B199,[1]PlayersList!$B$4:$J$1000,9,FALSE)</f>
        <v>#N/A</v>
      </c>
      <c r="AR199" t="str">
        <f t="shared" si="3"/>
        <v>Cam Atkinson</v>
      </c>
    </row>
    <row r="200" spans="1:44" x14ac:dyDescent="0.25">
      <c r="A200" s="55">
        <v>197</v>
      </c>
      <c r="B200" t="s">
        <v>105</v>
      </c>
      <c r="C200" t="s">
        <v>847</v>
      </c>
      <c r="D200" s="59">
        <v>7</v>
      </c>
      <c r="E200" s="59"/>
      <c r="F200" s="59">
        <v>2</v>
      </c>
      <c r="G200" s="59"/>
      <c r="H200" s="59">
        <v>2</v>
      </c>
      <c r="I200" s="59"/>
      <c r="J200" s="59">
        <v>4</v>
      </c>
      <c r="K200" s="59"/>
      <c r="L200" s="59">
        <v>1</v>
      </c>
      <c r="M200" s="59"/>
      <c r="N200" s="59">
        <v>2</v>
      </c>
      <c r="O200" s="59"/>
      <c r="P200" s="59">
        <v>14</v>
      </c>
      <c r="Q200" s="59"/>
      <c r="R200" s="59">
        <v>1</v>
      </c>
      <c r="S200" s="59"/>
      <c r="T200" s="59">
        <v>0</v>
      </c>
      <c r="U200" s="59"/>
      <c r="V200" s="59">
        <v>0</v>
      </c>
      <c r="W200" s="59"/>
      <c r="X200" s="59" t="s">
        <v>852</v>
      </c>
      <c r="Y200" s="59"/>
      <c r="Z200" s="59">
        <v>0</v>
      </c>
      <c r="AA200" s="59"/>
      <c r="AB200" s="59">
        <v>0</v>
      </c>
      <c r="AC200" s="59"/>
      <c r="AD200" s="59">
        <v>0</v>
      </c>
      <c r="AE200" s="59"/>
      <c r="AF200" s="59">
        <v>0</v>
      </c>
      <c r="AG200" s="59"/>
      <c r="AH200" s="59">
        <v>0</v>
      </c>
      <c r="AI200" s="59"/>
      <c r="AJ200" s="59">
        <v>8</v>
      </c>
      <c r="AK200" s="59"/>
      <c r="AL200" s="59">
        <v>0.25</v>
      </c>
      <c r="AM200" s="59"/>
      <c r="AP200" s="57" t="e">
        <f>VLOOKUP(B200,[1]PlayersList!$B$4:$J$1000,9,FALSE)</f>
        <v>#N/A</v>
      </c>
      <c r="AR200" t="str">
        <f t="shared" si="3"/>
        <v>Zack Kassian</v>
      </c>
    </row>
    <row r="201" spans="1:44" x14ac:dyDescent="0.25">
      <c r="A201" s="55">
        <v>198</v>
      </c>
      <c r="B201" t="s">
        <v>402</v>
      </c>
      <c r="C201" t="s">
        <v>874</v>
      </c>
      <c r="D201" s="59">
        <v>6</v>
      </c>
      <c r="E201" s="59"/>
      <c r="F201" s="59">
        <v>1</v>
      </c>
      <c r="G201" s="59"/>
      <c r="H201" s="59">
        <v>2</v>
      </c>
      <c r="I201" s="59"/>
      <c r="J201" s="59">
        <v>3</v>
      </c>
      <c r="K201" s="59"/>
      <c r="L201" s="59">
        <v>1</v>
      </c>
      <c r="M201" s="59"/>
      <c r="N201" s="59">
        <v>0</v>
      </c>
      <c r="O201" s="59"/>
      <c r="P201" s="59">
        <v>3</v>
      </c>
      <c r="Q201" s="59"/>
      <c r="R201" s="59">
        <v>2</v>
      </c>
      <c r="S201" s="59"/>
      <c r="T201" s="59">
        <v>1</v>
      </c>
      <c r="U201" s="59"/>
      <c r="V201" s="59">
        <v>1</v>
      </c>
      <c r="W201" s="59"/>
      <c r="X201" s="59">
        <v>0.5</v>
      </c>
      <c r="Y201" s="59"/>
      <c r="Z201" s="59">
        <v>0</v>
      </c>
      <c r="AA201" s="59"/>
      <c r="AB201" s="59">
        <v>0</v>
      </c>
      <c r="AC201" s="59"/>
      <c r="AD201" s="59">
        <v>0</v>
      </c>
      <c r="AE201" s="59"/>
      <c r="AF201" s="59">
        <v>0</v>
      </c>
      <c r="AG201" s="59"/>
      <c r="AH201" s="59">
        <v>0</v>
      </c>
      <c r="AI201" s="59"/>
      <c r="AJ201" s="59">
        <v>16</v>
      </c>
      <c r="AK201" s="59"/>
      <c r="AL201" s="59">
        <v>6.3E-2</v>
      </c>
      <c r="AM201" s="59"/>
      <c r="AP201" s="57" t="e">
        <f>VLOOKUP(B201,[1]PlayersList!$B$4:$J$1000,9,FALSE)</f>
        <v>#N/A</v>
      </c>
      <c r="AR201" t="str">
        <f t="shared" si="3"/>
        <v>Brandon Saad</v>
      </c>
    </row>
    <row r="202" spans="1:44" x14ac:dyDescent="0.25">
      <c r="A202" s="55">
        <v>199</v>
      </c>
      <c r="B202" t="s">
        <v>286</v>
      </c>
      <c r="C202" t="s">
        <v>866</v>
      </c>
      <c r="D202" s="59">
        <v>7</v>
      </c>
      <c r="E202" s="59"/>
      <c r="F202" s="59">
        <v>2</v>
      </c>
      <c r="G202" s="59"/>
      <c r="H202" s="59">
        <v>1</v>
      </c>
      <c r="I202" s="59"/>
      <c r="J202" s="59">
        <v>3</v>
      </c>
      <c r="K202" s="59"/>
      <c r="L202" s="59">
        <v>2</v>
      </c>
      <c r="M202" s="59"/>
      <c r="N202" s="59">
        <v>4</v>
      </c>
      <c r="O202" s="59"/>
      <c r="P202" s="59">
        <v>8</v>
      </c>
      <c r="Q202" s="59"/>
      <c r="R202" s="59">
        <v>1</v>
      </c>
      <c r="S202" s="59"/>
      <c r="T202" s="59">
        <v>0</v>
      </c>
      <c r="U202" s="59"/>
      <c r="V202" s="59">
        <v>0</v>
      </c>
      <c r="W202" s="59"/>
      <c r="X202" s="59" t="s">
        <v>852</v>
      </c>
      <c r="Y202" s="59"/>
      <c r="Z202" s="59">
        <v>0</v>
      </c>
      <c r="AA202" s="59"/>
      <c r="AB202" s="59">
        <v>0</v>
      </c>
      <c r="AC202" s="59"/>
      <c r="AD202" s="59">
        <v>0</v>
      </c>
      <c r="AE202" s="59"/>
      <c r="AF202" s="59">
        <v>0</v>
      </c>
      <c r="AG202" s="59"/>
      <c r="AH202" s="59">
        <v>0</v>
      </c>
      <c r="AI202" s="59"/>
      <c r="AJ202" s="59">
        <v>13</v>
      </c>
      <c r="AK202" s="59"/>
      <c r="AL202" s="59">
        <v>0.154</v>
      </c>
      <c r="AM202" s="59"/>
      <c r="AP202" s="57" t="e">
        <f>VLOOKUP(B202,[1]PlayersList!$B$4:$J$1000,9,FALSE)</f>
        <v>#N/A</v>
      </c>
      <c r="AR202" t="str">
        <f t="shared" si="3"/>
        <v>Brett Ritchie</v>
      </c>
    </row>
    <row r="203" spans="1:44" x14ac:dyDescent="0.25">
      <c r="A203" s="55">
        <v>200</v>
      </c>
      <c r="B203" t="s">
        <v>181</v>
      </c>
      <c r="C203" t="s">
        <v>871</v>
      </c>
      <c r="D203" s="59">
        <v>7</v>
      </c>
      <c r="E203" s="59"/>
      <c r="F203" s="59">
        <v>1</v>
      </c>
      <c r="G203" s="59"/>
      <c r="H203" s="59">
        <v>2</v>
      </c>
      <c r="I203" s="59"/>
      <c r="J203" s="59">
        <v>3</v>
      </c>
      <c r="K203" s="59"/>
      <c r="L203" s="59">
        <v>-4</v>
      </c>
      <c r="M203" s="59"/>
      <c r="N203" s="59">
        <v>2</v>
      </c>
      <c r="O203" s="59"/>
      <c r="P203" s="59">
        <v>15</v>
      </c>
      <c r="Q203" s="59"/>
      <c r="R203" s="59">
        <v>1</v>
      </c>
      <c r="S203" s="59"/>
      <c r="T203" s="59">
        <v>12</v>
      </c>
      <c r="U203" s="59"/>
      <c r="V203" s="59">
        <v>7</v>
      </c>
      <c r="W203" s="59"/>
      <c r="X203" s="59">
        <v>0.63200000000000001</v>
      </c>
      <c r="Y203" s="59"/>
      <c r="Z203" s="59">
        <v>1</v>
      </c>
      <c r="AA203" s="59"/>
      <c r="AB203" s="59">
        <v>1</v>
      </c>
      <c r="AC203" s="59"/>
      <c r="AD203" s="59">
        <v>0</v>
      </c>
      <c r="AE203" s="59"/>
      <c r="AF203" s="59">
        <v>0</v>
      </c>
      <c r="AG203" s="59"/>
      <c r="AH203" s="59">
        <v>0</v>
      </c>
      <c r="AI203" s="59"/>
      <c r="AJ203" s="59">
        <v>16</v>
      </c>
      <c r="AK203" s="59"/>
      <c r="AL203" s="59">
        <v>6.3E-2</v>
      </c>
      <c r="AM203" s="59"/>
      <c r="AP203" s="57" t="e">
        <f>VLOOKUP(B203,[1]PlayersList!$B$4:$J$1000,9,FALSE)</f>
        <v>#N/A</v>
      </c>
      <c r="AR203" t="str">
        <f t="shared" si="3"/>
        <v>Shane Doan</v>
      </c>
    </row>
    <row r="204" spans="1:44" x14ac:dyDescent="0.25">
      <c r="A204" s="55">
        <v>201</v>
      </c>
      <c r="B204" t="s">
        <v>275</v>
      </c>
      <c r="C204" t="s">
        <v>853</v>
      </c>
      <c r="D204" s="59">
        <v>7</v>
      </c>
      <c r="E204" s="59"/>
      <c r="F204" s="59">
        <v>1</v>
      </c>
      <c r="G204" s="59"/>
      <c r="H204" s="59">
        <v>2</v>
      </c>
      <c r="I204" s="59"/>
      <c r="J204" s="59">
        <v>3</v>
      </c>
      <c r="K204" s="59"/>
      <c r="L204" s="59">
        <v>-5</v>
      </c>
      <c r="M204" s="59"/>
      <c r="N204" s="59">
        <v>2</v>
      </c>
      <c r="O204" s="59"/>
      <c r="P204" s="59">
        <v>5</v>
      </c>
      <c r="Q204" s="59"/>
      <c r="R204" s="59">
        <v>4</v>
      </c>
      <c r="S204" s="59"/>
      <c r="T204" s="59">
        <v>66</v>
      </c>
      <c r="U204" s="59"/>
      <c r="V204" s="59">
        <v>55</v>
      </c>
      <c r="W204" s="59"/>
      <c r="X204" s="59">
        <v>0.54500000000000004</v>
      </c>
      <c r="Y204" s="59"/>
      <c r="Z204" s="59">
        <v>1</v>
      </c>
      <c r="AA204" s="59"/>
      <c r="AB204" s="59">
        <v>1</v>
      </c>
      <c r="AC204" s="59"/>
      <c r="AD204" s="59">
        <v>0</v>
      </c>
      <c r="AE204" s="59"/>
      <c r="AF204" s="59">
        <v>0</v>
      </c>
      <c r="AG204" s="59"/>
      <c r="AH204" s="59">
        <v>0</v>
      </c>
      <c r="AI204" s="59"/>
      <c r="AJ204" s="59">
        <v>9</v>
      </c>
      <c r="AK204" s="59"/>
      <c r="AL204" s="59">
        <v>0.111</v>
      </c>
      <c r="AM204" s="59"/>
      <c r="AP204" s="57" t="e">
        <f>VLOOKUP(B204,[1]PlayersList!$B$4:$J$1000,9,FALSE)</f>
        <v>#N/A</v>
      </c>
      <c r="AR204" t="str">
        <f t="shared" si="3"/>
        <v>Tyler Johnson</v>
      </c>
    </row>
    <row r="205" spans="1:44" x14ac:dyDescent="0.25">
      <c r="A205" s="55">
        <v>202</v>
      </c>
      <c r="B205" t="s">
        <v>257</v>
      </c>
      <c r="C205" t="s">
        <v>849</v>
      </c>
      <c r="D205" s="59">
        <v>7</v>
      </c>
      <c r="E205" s="59"/>
      <c r="F205" s="59">
        <v>2</v>
      </c>
      <c r="G205" s="59"/>
      <c r="H205" s="59">
        <v>1</v>
      </c>
      <c r="I205" s="59"/>
      <c r="J205" s="59">
        <v>3</v>
      </c>
      <c r="K205" s="59"/>
      <c r="L205" s="59">
        <v>1</v>
      </c>
      <c r="M205" s="59"/>
      <c r="N205" s="59">
        <v>11</v>
      </c>
      <c r="O205" s="59"/>
      <c r="P205" s="59">
        <v>15</v>
      </c>
      <c r="Q205" s="59"/>
      <c r="R205" s="59">
        <v>0</v>
      </c>
      <c r="S205" s="59"/>
      <c r="T205" s="59">
        <v>0</v>
      </c>
      <c r="U205" s="59"/>
      <c r="V205" s="59">
        <v>0</v>
      </c>
      <c r="W205" s="59"/>
      <c r="X205" s="59" t="s">
        <v>852</v>
      </c>
      <c r="Y205" s="59"/>
      <c r="Z205" s="59">
        <v>0</v>
      </c>
      <c r="AA205" s="59"/>
      <c r="AB205" s="59">
        <v>0</v>
      </c>
      <c r="AC205" s="59"/>
      <c r="AD205" s="59">
        <v>0</v>
      </c>
      <c r="AE205" s="59"/>
      <c r="AF205" s="59">
        <v>0</v>
      </c>
      <c r="AG205" s="59"/>
      <c r="AH205" s="59">
        <v>0</v>
      </c>
      <c r="AI205" s="59"/>
      <c r="AJ205" s="59">
        <v>9</v>
      </c>
      <c r="AK205" s="59"/>
      <c r="AL205" s="59">
        <v>0.222</v>
      </c>
      <c r="AM205" s="59"/>
      <c r="AP205" s="57" t="e">
        <f>VLOOKUP(B205,[1]PlayersList!$B$4:$J$1000,9,FALSE)</f>
        <v>#N/A</v>
      </c>
      <c r="AR205" t="str">
        <f t="shared" si="3"/>
        <v>Shane Harper</v>
      </c>
    </row>
    <row r="206" spans="1:44" x14ac:dyDescent="0.25">
      <c r="A206" s="55">
        <v>203</v>
      </c>
      <c r="B206" t="s">
        <v>480</v>
      </c>
      <c r="C206" t="s">
        <v>855</v>
      </c>
      <c r="D206" s="59">
        <v>8</v>
      </c>
      <c r="E206" s="59"/>
      <c r="F206" s="59">
        <v>1</v>
      </c>
      <c r="G206" s="59"/>
      <c r="H206" s="59">
        <v>2</v>
      </c>
      <c r="I206" s="59"/>
      <c r="J206" s="59">
        <v>3</v>
      </c>
      <c r="K206" s="59"/>
      <c r="L206" s="59">
        <v>-2</v>
      </c>
      <c r="M206" s="59"/>
      <c r="N206" s="59">
        <v>2</v>
      </c>
      <c r="O206" s="59"/>
      <c r="P206" s="59">
        <v>1</v>
      </c>
      <c r="Q206" s="59"/>
      <c r="R206" s="59">
        <v>2</v>
      </c>
      <c r="S206" s="59"/>
      <c r="T206" s="59">
        <v>0</v>
      </c>
      <c r="U206" s="59"/>
      <c r="V206" s="59">
        <v>0</v>
      </c>
      <c r="W206" s="59"/>
      <c r="X206" s="59" t="s">
        <v>852</v>
      </c>
      <c r="Y206" s="59"/>
      <c r="Z206" s="59">
        <v>1</v>
      </c>
      <c r="AA206" s="59"/>
      <c r="AB206" s="59">
        <v>1</v>
      </c>
      <c r="AC206" s="59"/>
      <c r="AD206" s="59">
        <v>0</v>
      </c>
      <c r="AE206" s="59"/>
      <c r="AF206" s="59">
        <v>0</v>
      </c>
      <c r="AG206" s="59"/>
      <c r="AH206" s="59">
        <v>0</v>
      </c>
      <c r="AI206" s="59"/>
      <c r="AJ206" s="59">
        <v>13</v>
      </c>
      <c r="AK206" s="59"/>
      <c r="AL206" s="59">
        <v>7.6999999999999999E-2</v>
      </c>
      <c r="AM206" s="59"/>
      <c r="AP206" s="57" t="e">
        <f>VLOOKUP(B206,[1]PlayersList!$B$4:$J$1000,9,FALSE)</f>
        <v>#N/A</v>
      </c>
      <c r="AR206" t="str">
        <f t="shared" si="3"/>
        <v>Joonas Donskoi</v>
      </c>
    </row>
    <row r="207" spans="1:44" x14ac:dyDescent="0.25">
      <c r="A207" s="55">
        <v>204</v>
      </c>
      <c r="B207" t="s">
        <v>205</v>
      </c>
      <c r="C207" t="s">
        <v>867</v>
      </c>
      <c r="D207" s="59">
        <v>6</v>
      </c>
      <c r="E207" s="59"/>
      <c r="F207" s="59">
        <v>0</v>
      </c>
      <c r="G207" s="59"/>
      <c r="H207" s="59">
        <v>3</v>
      </c>
      <c r="I207" s="59"/>
      <c r="J207" s="59">
        <v>3</v>
      </c>
      <c r="K207" s="59"/>
      <c r="L207" s="59">
        <v>-1</v>
      </c>
      <c r="M207" s="59"/>
      <c r="N207" s="59">
        <v>6</v>
      </c>
      <c r="O207" s="59"/>
      <c r="P207" s="59">
        <v>4</v>
      </c>
      <c r="Q207" s="59"/>
      <c r="R207" s="59">
        <v>2</v>
      </c>
      <c r="S207" s="59"/>
      <c r="T207" s="59">
        <v>1</v>
      </c>
      <c r="U207" s="59"/>
      <c r="V207" s="59">
        <v>1</v>
      </c>
      <c r="W207" s="59"/>
      <c r="X207" s="59">
        <v>0.5</v>
      </c>
      <c r="Y207" s="59"/>
      <c r="Z207" s="59">
        <v>0</v>
      </c>
      <c r="AA207" s="59"/>
      <c r="AB207" s="59">
        <v>1</v>
      </c>
      <c r="AC207" s="59"/>
      <c r="AD207" s="59">
        <v>0</v>
      </c>
      <c r="AE207" s="59"/>
      <c r="AF207" s="59">
        <v>0</v>
      </c>
      <c r="AG207" s="59"/>
      <c r="AH207" s="59">
        <v>0</v>
      </c>
      <c r="AI207" s="59"/>
      <c r="AJ207" s="59">
        <v>24</v>
      </c>
      <c r="AK207" s="59"/>
      <c r="AL207" s="59">
        <v>0</v>
      </c>
      <c r="AM207" s="59"/>
      <c r="AP207" s="57" t="e">
        <f>VLOOKUP(B207,[1]PlayersList!$B$4:$J$1000,9,FALSE)</f>
        <v>#N/A</v>
      </c>
      <c r="AR207" t="str">
        <f t="shared" si="3"/>
        <v>Mike Hoffman</v>
      </c>
    </row>
    <row r="208" spans="1:44" x14ac:dyDescent="0.25">
      <c r="A208" s="55">
        <v>205</v>
      </c>
      <c r="B208" t="s">
        <v>272</v>
      </c>
      <c r="C208" t="s">
        <v>866</v>
      </c>
      <c r="D208" s="59">
        <v>7</v>
      </c>
      <c r="E208" s="59"/>
      <c r="F208" s="59">
        <v>0</v>
      </c>
      <c r="G208" s="59"/>
      <c r="H208" s="59">
        <v>3</v>
      </c>
      <c r="I208" s="59"/>
      <c r="J208" s="59">
        <v>3</v>
      </c>
      <c r="K208" s="59"/>
      <c r="L208" s="59">
        <v>-1</v>
      </c>
      <c r="M208" s="59"/>
      <c r="N208" s="59">
        <v>6</v>
      </c>
      <c r="O208" s="59"/>
      <c r="P208" s="59">
        <v>2</v>
      </c>
      <c r="Q208" s="59"/>
      <c r="R208" s="59">
        <v>15</v>
      </c>
      <c r="S208" s="59"/>
      <c r="T208" s="59">
        <v>0</v>
      </c>
      <c r="U208" s="59"/>
      <c r="V208" s="59">
        <v>0</v>
      </c>
      <c r="W208" s="59"/>
      <c r="X208" s="59" t="s">
        <v>852</v>
      </c>
      <c r="Y208" s="59"/>
      <c r="Z208" s="59">
        <v>0</v>
      </c>
      <c r="AA208" s="59"/>
      <c r="AB208" s="59">
        <v>3</v>
      </c>
      <c r="AC208" s="59"/>
      <c r="AD208" s="59">
        <v>0</v>
      </c>
      <c r="AE208" s="59"/>
      <c r="AF208" s="59">
        <v>0</v>
      </c>
      <c r="AG208" s="59"/>
      <c r="AH208" s="59">
        <v>0</v>
      </c>
      <c r="AI208" s="59"/>
      <c r="AJ208" s="59">
        <v>10</v>
      </c>
      <c r="AK208" s="59"/>
      <c r="AL208" s="59">
        <v>0</v>
      </c>
      <c r="AM208" s="59"/>
      <c r="AP208" s="57" t="e">
        <f>VLOOKUP(B208,[1]PlayersList!$B$4:$J$1000,9,FALSE)</f>
        <v>#N/A</v>
      </c>
      <c r="AR208" t="str">
        <f t="shared" si="3"/>
        <v>John Klingberg</v>
      </c>
    </row>
    <row r="209" spans="1:44" x14ac:dyDescent="0.25">
      <c r="A209" s="55">
        <v>206</v>
      </c>
      <c r="B209" t="s">
        <v>169</v>
      </c>
      <c r="C209" t="s">
        <v>851</v>
      </c>
      <c r="D209" s="59">
        <v>8</v>
      </c>
      <c r="E209" s="59"/>
      <c r="F209" s="59">
        <v>1</v>
      </c>
      <c r="G209" s="59"/>
      <c r="H209" s="59">
        <v>2</v>
      </c>
      <c r="I209" s="59"/>
      <c r="J209" s="59">
        <v>3</v>
      </c>
      <c r="K209" s="59"/>
      <c r="L209" s="59">
        <v>0</v>
      </c>
      <c r="M209" s="59"/>
      <c r="N209" s="59">
        <v>9</v>
      </c>
      <c r="O209" s="59"/>
      <c r="P209" s="59">
        <v>5</v>
      </c>
      <c r="Q209" s="59"/>
      <c r="R209" s="59">
        <v>4</v>
      </c>
      <c r="S209" s="59"/>
      <c r="T209" s="59">
        <v>27</v>
      </c>
      <c r="U209" s="59"/>
      <c r="V209" s="59">
        <v>29</v>
      </c>
      <c r="W209" s="59"/>
      <c r="X209" s="59">
        <v>0.48199999999999998</v>
      </c>
      <c r="Y209" s="59"/>
      <c r="Z209" s="59">
        <v>0</v>
      </c>
      <c r="AA209" s="59"/>
      <c r="AB209" s="59">
        <v>0</v>
      </c>
      <c r="AC209" s="59"/>
      <c r="AD209" s="59">
        <v>0</v>
      </c>
      <c r="AE209" s="59"/>
      <c r="AF209" s="59">
        <v>0</v>
      </c>
      <c r="AG209" s="59"/>
      <c r="AH209" s="59">
        <v>0</v>
      </c>
      <c r="AI209" s="59"/>
      <c r="AJ209" s="59">
        <v>8</v>
      </c>
      <c r="AK209" s="59"/>
      <c r="AL209" s="59">
        <v>0.125</v>
      </c>
      <c r="AM209" s="59"/>
      <c r="AP209" s="57" t="e">
        <f>VLOOKUP(B209,[1]PlayersList!$B$4:$J$1000,9,FALSE)</f>
        <v>#N/A</v>
      </c>
      <c r="AR209" t="str">
        <f t="shared" si="3"/>
        <v>Zac Dalpe</v>
      </c>
    </row>
    <row r="210" spans="1:44" x14ac:dyDescent="0.25">
      <c r="A210" s="55">
        <v>207</v>
      </c>
      <c r="B210" t="s">
        <v>172</v>
      </c>
      <c r="C210" t="s">
        <v>847</v>
      </c>
      <c r="D210" s="59">
        <v>7</v>
      </c>
      <c r="E210" s="59"/>
      <c r="F210" s="59">
        <v>3</v>
      </c>
      <c r="G210" s="59"/>
      <c r="H210" s="59">
        <v>0</v>
      </c>
      <c r="I210" s="59"/>
      <c r="J210" s="59">
        <v>3</v>
      </c>
      <c r="K210" s="59"/>
      <c r="L210" s="59">
        <v>0</v>
      </c>
      <c r="M210" s="59"/>
      <c r="N210" s="59">
        <v>0</v>
      </c>
      <c r="O210" s="59"/>
      <c r="P210" s="59">
        <v>16</v>
      </c>
      <c r="Q210" s="59"/>
      <c r="R210" s="59">
        <v>1</v>
      </c>
      <c r="S210" s="59"/>
      <c r="T210" s="59">
        <v>1</v>
      </c>
      <c r="U210" s="59"/>
      <c r="V210" s="59">
        <v>0</v>
      </c>
      <c r="W210" s="59"/>
      <c r="X210" s="59">
        <v>1</v>
      </c>
      <c r="Y210" s="59"/>
      <c r="Z210" s="59">
        <v>0</v>
      </c>
      <c r="AA210" s="59"/>
      <c r="AB210" s="59">
        <v>0</v>
      </c>
      <c r="AC210" s="59"/>
      <c r="AD210" s="59">
        <v>0</v>
      </c>
      <c r="AE210" s="59"/>
      <c r="AF210" s="59">
        <v>0</v>
      </c>
      <c r="AG210" s="59"/>
      <c r="AH210" s="59">
        <v>1</v>
      </c>
      <c r="AI210" s="59"/>
      <c r="AJ210" s="59">
        <v>8</v>
      </c>
      <c r="AK210" s="59"/>
      <c r="AL210" s="59">
        <v>0.375</v>
      </c>
      <c r="AM210" s="59"/>
      <c r="AP210" s="57" t="e">
        <f>VLOOKUP(B210,[1]PlayersList!$B$4:$J$1000,9,FALSE)</f>
        <v>#N/A</v>
      </c>
      <c r="AR210" t="str">
        <f t="shared" si="3"/>
        <v>Tyler Pitlick</v>
      </c>
    </row>
    <row r="211" spans="1:44" x14ac:dyDescent="0.25">
      <c r="A211" s="55">
        <v>208</v>
      </c>
      <c r="B211" t="s">
        <v>300</v>
      </c>
      <c r="C211" t="s">
        <v>851</v>
      </c>
      <c r="D211" s="59">
        <v>8</v>
      </c>
      <c r="E211" s="59"/>
      <c r="F211" s="59">
        <v>0</v>
      </c>
      <c r="G211" s="59"/>
      <c r="H211" s="59">
        <v>3</v>
      </c>
      <c r="I211" s="59"/>
      <c r="J211" s="59">
        <v>3</v>
      </c>
      <c r="K211" s="59"/>
      <c r="L211" s="59">
        <v>1</v>
      </c>
      <c r="M211" s="59"/>
      <c r="N211" s="59">
        <v>0</v>
      </c>
      <c r="O211" s="59"/>
      <c r="P211" s="59">
        <v>6</v>
      </c>
      <c r="Q211" s="59"/>
      <c r="R211" s="59">
        <v>3</v>
      </c>
      <c r="S211" s="59"/>
      <c r="T211" s="59">
        <v>3</v>
      </c>
      <c r="U211" s="59"/>
      <c r="V211" s="59">
        <v>4</v>
      </c>
      <c r="W211" s="59"/>
      <c r="X211" s="59">
        <v>0.42899999999999999</v>
      </c>
      <c r="Y211" s="59"/>
      <c r="Z211" s="59">
        <v>0</v>
      </c>
      <c r="AA211" s="59"/>
      <c r="AB211" s="59">
        <v>1</v>
      </c>
      <c r="AC211" s="59"/>
      <c r="AD211" s="59">
        <v>0</v>
      </c>
      <c r="AE211" s="59"/>
      <c r="AF211" s="59">
        <v>0</v>
      </c>
      <c r="AG211" s="59"/>
      <c r="AH211" s="59">
        <v>0</v>
      </c>
      <c r="AI211" s="59"/>
      <c r="AJ211" s="59">
        <v>10</v>
      </c>
      <c r="AK211" s="59"/>
      <c r="AL211" s="59">
        <v>0</v>
      </c>
      <c r="AM211" s="59"/>
      <c r="AP211" s="57" t="e">
        <f>VLOOKUP(B211,[1]PlayersList!$B$4:$J$1000,9,FALSE)</f>
        <v>#N/A</v>
      </c>
      <c r="AR211" t="str">
        <f t="shared" si="3"/>
        <v>Mikael Granlund</v>
      </c>
    </row>
    <row r="212" spans="1:44" x14ac:dyDescent="0.25">
      <c r="A212" s="55">
        <v>209</v>
      </c>
      <c r="B212" t="s">
        <v>265</v>
      </c>
      <c r="C212" t="s">
        <v>864</v>
      </c>
      <c r="D212" s="59">
        <v>7</v>
      </c>
      <c r="E212" s="59"/>
      <c r="F212" s="59">
        <v>2</v>
      </c>
      <c r="G212" s="59"/>
      <c r="H212" s="59">
        <v>1</v>
      </c>
      <c r="I212" s="59"/>
      <c r="J212" s="59">
        <v>3</v>
      </c>
      <c r="K212" s="59"/>
      <c r="L212" s="59">
        <v>3</v>
      </c>
      <c r="M212" s="59"/>
      <c r="N212" s="59">
        <v>0</v>
      </c>
      <c r="O212" s="59"/>
      <c r="P212" s="59">
        <v>5</v>
      </c>
      <c r="Q212" s="59"/>
      <c r="R212" s="59">
        <v>5</v>
      </c>
      <c r="S212" s="59"/>
      <c r="T212" s="59">
        <v>40</v>
      </c>
      <c r="U212" s="59"/>
      <c r="V212" s="59">
        <v>36</v>
      </c>
      <c r="W212" s="59"/>
      <c r="X212" s="59">
        <v>0.52600000000000002</v>
      </c>
      <c r="Y212" s="59"/>
      <c r="Z212" s="59">
        <v>0</v>
      </c>
      <c r="AA212" s="59"/>
      <c r="AB212" s="59">
        <v>0</v>
      </c>
      <c r="AC212" s="59"/>
      <c r="AD212" s="59">
        <v>0</v>
      </c>
      <c r="AE212" s="59"/>
      <c r="AF212" s="59">
        <v>0</v>
      </c>
      <c r="AG212" s="59"/>
      <c r="AH212" s="59">
        <v>0</v>
      </c>
      <c r="AI212" s="59"/>
      <c r="AJ212" s="59">
        <v>10</v>
      </c>
      <c r="AK212" s="59"/>
      <c r="AL212" s="59">
        <v>0.2</v>
      </c>
      <c r="AM212" s="59"/>
      <c r="AP212" s="57" t="e">
        <f>VLOOKUP(B212,[1]PlayersList!$B$4:$J$1000,9,FALSE)</f>
        <v>#N/A</v>
      </c>
      <c r="AR212" t="str">
        <f t="shared" si="3"/>
        <v>Kevin Hayes</v>
      </c>
    </row>
    <row r="213" spans="1:44" x14ac:dyDescent="0.25">
      <c r="A213" s="55">
        <v>210</v>
      </c>
      <c r="B213" t="s">
        <v>170</v>
      </c>
      <c r="C213" t="s">
        <v>877</v>
      </c>
      <c r="D213" s="59">
        <v>6</v>
      </c>
      <c r="E213" s="59"/>
      <c r="F213" s="59">
        <v>1</v>
      </c>
      <c r="G213" s="59"/>
      <c r="H213" s="59">
        <v>2</v>
      </c>
      <c r="I213" s="59"/>
      <c r="J213" s="59">
        <v>3</v>
      </c>
      <c r="K213" s="59"/>
      <c r="L213" s="59">
        <v>1</v>
      </c>
      <c r="M213" s="59"/>
      <c r="N213" s="59">
        <v>0</v>
      </c>
      <c r="O213" s="59"/>
      <c r="P213" s="59">
        <v>2</v>
      </c>
      <c r="Q213" s="59"/>
      <c r="R213" s="59">
        <v>2</v>
      </c>
      <c r="S213" s="59"/>
      <c r="T213" s="59">
        <v>37</v>
      </c>
      <c r="U213" s="59"/>
      <c r="V213" s="59">
        <v>57</v>
      </c>
      <c r="W213" s="59"/>
      <c r="X213" s="59">
        <v>0.39400000000000002</v>
      </c>
      <c r="Y213" s="59"/>
      <c r="Z213" s="59">
        <v>0</v>
      </c>
      <c r="AA213" s="59"/>
      <c r="AB213" s="59">
        <v>0</v>
      </c>
      <c r="AC213" s="59"/>
      <c r="AD213" s="59">
        <v>0</v>
      </c>
      <c r="AE213" s="59"/>
      <c r="AF213" s="59">
        <v>0</v>
      </c>
      <c r="AG213" s="59"/>
      <c r="AH213" s="59">
        <v>0</v>
      </c>
      <c r="AI213" s="59"/>
      <c r="AJ213" s="59">
        <v>13</v>
      </c>
      <c r="AK213" s="59"/>
      <c r="AL213" s="59">
        <v>7.6999999999999999E-2</v>
      </c>
      <c r="AM213" s="59"/>
      <c r="AP213" s="57" t="e">
        <f>VLOOKUP(B213,[1]PlayersList!$B$4:$J$1000,9,FALSE)</f>
        <v>#N/A</v>
      </c>
      <c r="AR213" t="str">
        <f t="shared" si="3"/>
        <v>Evgeny Kuznetsov</v>
      </c>
    </row>
    <row r="214" spans="1:44" x14ac:dyDescent="0.25">
      <c r="A214" s="55">
        <v>211</v>
      </c>
      <c r="B214" t="s">
        <v>198</v>
      </c>
      <c r="C214" t="s">
        <v>863</v>
      </c>
      <c r="D214" s="59">
        <v>8</v>
      </c>
      <c r="E214" s="59"/>
      <c r="F214" s="59">
        <v>0</v>
      </c>
      <c r="G214" s="59"/>
      <c r="H214" s="59">
        <v>3</v>
      </c>
      <c r="I214" s="59"/>
      <c r="J214" s="59">
        <v>3</v>
      </c>
      <c r="K214" s="59"/>
      <c r="L214" s="59">
        <v>0</v>
      </c>
      <c r="M214" s="59"/>
      <c r="N214" s="59">
        <v>4</v>
      </c>
      <c r="O214" s="59"/>
      <c r="P214" s="59">
        <v>19</v>
      </c>
      <c r="Q214" s="59"/>
      <c r="R214" s="59">
        <v>10</v>
      </c>
      <c r="S214" s="59"/>
      <c r="T214" s="59">
        <v>68</v>
      </c>
      <c r="U214" s="59"/>
      <c r="V214" s="59">
        <v>69</v>
      </c>
      <c r="W214" s="59"/>
      <c r="X214" s="59">
        <v>0.496</v>
      </c>
      <c r="Y214" s="59"/>
      <c r="Z214" s="59">
        <v>0</v>
      </c>
      <c r="AA214" s="59"/>
      <c r="AB214" s="59">
        <v>0</v>
      </c>
      <c r="AC214" s="59"/>
      <c r="AD214" s="59">
        <v>0</v>
      </c>
      <c r="AE214" s="59"/>
      <c r="AF214" s="59">
        <v>0</v>
      </c>
      <c r="AG214" s="59"/>
      <c r="AH214" s="59">
        <v>0</v>
      </c>
      <c r="AI214" s="59"/>
      <c r="AJ214" s="59">
        <v>11</v>
      </c>
      <c r="AK214" s="59"/>
      <c r="AL214" s="59">
        <v>0</v>
      </c>
      <c r="AM214" s="59"/>
      <c r="AP214" s="57" t="e">
        <f>VLOOKUP(B214,[1]PlayersList!$B$4:$J$1000,9,FALSE)</f>
        <v>#N/A</v>
      </c>
      <c r="AR214" t="str">
        <f t="shared" si="3"/>
        <v>Casey Cizikas</v>
      </c>
    </row>
    <row r="215" spans="1:44" x14ac:dyDescent="0.25">
      <c r="A215" s="55">
        <v>212</v>
      </c>
      <c r="B215" t="s">
        <v>191</v>
      </c>
      <c r="C215" t="s">
        <v>872</v>
      </c>
      <c r="D215" s="59">
        <v>6</v>
      </c>
      <c r="E215" s="59"/>
      <c r="F215" s="59">
        <v>2</v>
      </c>
      <c r="G215" s="59"/>
      <c r="H215" s="59">
        <v>1</v>
      </c>
      <c r="I215" s="59"/>
      <c r="J215" s="59">
        <v>3</v>
      </c>
      <c r="K215" s="59"/>
      <c r="L215" s="59">
        <v>1</v>
      </c>
      <c r="M215" s="59"/>
      <c r="N215" s="59">
        <v>4</v>
      </c>
      <c r="O215" s="59"/>
      <c r="P215" s="59">
        <v>11</v>
      </c>
      <c r="Q215" s="59"/>
      <c r="R215" s="59">
        <v>1</v>
      </c>
      <c r="S215" s="59"/>
      <c r="T215" s="59">
        <v>1</v>
      </c>
      <c r="U215" s="59"/>
      <c r="V215" s="59">
        <v>4</v>
      </c>
      <c r="W215" s="59"/>
      <c r="X215" s="59">
        <v>0.2</v>
      </c>
      <c r="Y215" s="59"/>
      <c r="Z215" s="59">
        <v>1</v>
      </c>
      <c r="AA215" s="59"/>
      <c r="AB215" s="59">
        <v>1</v>
      </c>
      <c r="AC215" s="59"/>
      <c r="AD215" s="59">
        <v>0</v>
      </c>
      <c r="AE215" s="59"/>
      <c r="AF215" s="59">
        <v>0</v>
      </c>
      <c r="AG215" s="59"/>
      <c r="AH215" s="59">
        <v>0</v>
      </c>
      <c r="AI215" s="59"/>
      <c r="AJ215" s="59">
        <v>13</v>
      </c>
      <c r="AK215" s="59"/>
      <c r="AL215" s="59">
        <v>0.154</v>
      </c>
      <c r="AM215" s="59"/>
      <c r="AP215" s="57" t="e">
        <f>VLOOKUP(B215,[1]PlayersList!$B$4:$J$1000,9,FALSE)</f>
        <v>#N/A</v>
      </c>
      <c r="AR215" t="str">
        <f t="shared" si="3"/>
        <v>Kyle Palmieri</v>
      </c>
    </row>
    <row r="216" spans="1:44" x14ac:dyDescent="0.25">
      <c r="A216" s="55">
        <v>213</v>
      </c>
      <c r="B216" t="s">
        <v>569</v>
      </c>
      <c r="C216" t="s">
        <v>871</v>
      </c>
      <c r="D216" s="59">
        <v>4</v>
      </c>
      <c r="E216" s="59"/>
      <c r="F216" s="59">
        <v>0</v>
      </c>
      <c r="G216" s="59"/>
      <c r="H216" s="59">
        <v>3</v>
      </c>
      <c r="I216" s="59"/>
      <c r="J216" s="59">
        <v>3</v>
      </c>
      <c r="K216" s="59"/>
      <c r="L216" s="59">
        <v>-1</v>
      </c>
      <c r="M216" s="59"/>
      <c r="N216" s="59">
        <v>0</v>
      </c>
      <c r="O216" s="59"/>
      <c r="P216" s="59">
        <v>6</v>
      </c>
      <c r="Q216" s="59"/>
      <c r="R216" s="59">
        <v>6</v>
      </c>
      <c r="S216" s="59"/>
      <c r="T216" s="59">
        <v>0</v>
      </c>
      <c r="U216" s="59"/>
      <c r="V216" s="59">
        <v>0</v>
      </c>
      <c r="W216" s="59"/>
      <c r="X216" s="59" t="s">
        <v>852</v>
      </c>
      <c r="Y216" s="59"/>
      <c r="Z216" s="59">
        <v>0</v>
      </c>
      <c r="AA216" s="59"/>
      <c r="AB216" s="59">
        <v>1</v>
      </c>
      <c r="AC216" s="59"/>
      <c r="AD216" s="59">
        <v>0</v>
      </c>
      <c r="AE216" s="59"/>
      <c r="AF216" s="59">
        <v>0</v>
      </c>
      <c r="AG216" s="59"/>
      <c r="AH216" s="59">
        <v>0</v>
      </c>
      <c r="AI216" s="59"/>
      <c r="AJ216" s="59">
        <v>5</v>
      </c>
      <c r="AK216" s="59"/>
      <c r="AL216" s="59">
        <v>0</v>
      </c>
      <c r="AM216" s="59"/>
      <c r="AP216" s="57" t="e">
        <f>VLOOKUP(B216,[1]PlayersList!$B$4:$J$1000,9,FALSE)</f>
        <v>#N/A</v>
      </c>
      <c r="AR216" t="str">
        <f t="shared" si="3"/>
        <v>Michael Stone</v>
      </c>
    </row>
    <row r="217" spans="1:44" x14ac:dyDescent="0.25">
      <c r="A217" s="55">
        <v>214</v>
      </c>
      <c r="B217" t="s">
        <v>266</v>
      </c>
      <c r="C217" t="s">
        <v>870</v>
      </c>
      <c r="D217" s="59">
        <v>8</v>
      </c>
      <c r="E217" s="59"/>
      <c r="F217" s="59">
        <v>0</v>
      </c>
      <c r="G217" s="59"/>
      <c r="H217" s="59">
        <v>3</v>
      </c>
      <c r="I217" s="59"/>
      <c r="J217" s="59">
        <v>3</v>
      </c>
      <c r="K217" s="59"/>
      <c r="L217" s="59">
        <v>-2</v>
      </c>
      <c r="M217" s="59"/>
      <c r="N217" s="59">
        <v>12</v>
      </c>
      <c r="O217" s="59"/>
      <c r="P217" s="59">
        <v>13</v>
      </c>
      <c r="Q217" s="59"/>
      <c r="R217" s="59">
        <v>4</v>
      </c>
      <c r="S217" s="59"/>
      <c r="T217" s="59">
        <v>0</v>
      </c>
      <c r="U217" s="59"/>
      <c r="V217" s="59">
        <v>0</v>
      </c>
      <c r="W217" s="59"/>
      <c r="X217" s="59" t="s">
        <v>852</v>
      </c>
      <c r="Y217" s="59"/>
      <c r="Z217" s="59">
        <v>0</v>
      </c>
      <c r="AA217" s="59"/>
      <c r="AB217" s="59">
        <v>1</v>
      </c>
      <c r="AC217" s="59"/>
      <c r="AD217" s="59">
        <v>0</v>
      </c>
      <c r="AE217" s="59"/>
      <c r="AF217" s="59">
        <v>0</v>
      </c>
      <c r="AG217" s="59"/>
      <c r="AH217" s="59">
        <v>0</v>
      </c>
      <c r="AI217" s="59"/>
      <c r="AJ217" s="59">
        <v>22</v>
      </c>
      <c r="AK217" s="59"/>
      <c r="AL217" s="59">
        <v>0</v>
      </c>
      <c r="AM217" s="59"/>
      <c r="AP217" s="57" t="e">
        <f>VLOOKUP(B217,[1]PlayersList!$B$4:$J$1000,9,FALSE)</f>
        <v>#N/A</v>
      </c>
      <c r="AR217" t="str">
        <f t="shared" si="3"/>
        <v>Dougie Hamilton</v>
      </c>
    </row>
    <row r="218" spans="1:44" x14ac:dyDescent="0.25">
      <c r="A218" s="55">
        <v>215</v>
      </c>
      <c r="B218" t="s">
        <v>166</v>
      </c>
      <c r="C218" t="s">
        <v>867</v>
      </c>
      <c r="D218" s="59">
        <v>6</v>
      </c>
      <c r="E218" s="59"/>
      <c r="F218" s="59">
        <v>2</v>
      </c>
      <c r="G218" s="59"/>
      <c r="H218" s="59">
        <v>1</v>
      </c>
      <c r="I218" s="59"/>
      <c r="J218" s="59">
        <v>3</v>
      </c>
      <c r="K218" s="59"/>
      <c r="L218" s="59">
        <v>2</v>
      </c>
      <c r="M218" s="59"/>
      <c r="N218" s="59">
        <v>6</v>
      </c>
      <c r="O218" s="59"/>
      <c r="P218" s="59">
        <v>16</v>
      </c>
      <c r="Q218" s="59"/>
      <c r="R218" s="59">
        <v>1</v>
      </c>
      <c r="S218" s="59"/>
      <c r="T218" s="59">
        <v>24</v>
      </c>
      <c r="U218" s="59"/>
      <c r="V218" s="59">
        <v>17</v>
      </c>
      <c r="W218" s="59"/>
      <c r="X218" s="59">
        <v>0.58499999999999996</v>
      </c>
      <c r="Y218" s="59"/>
      <c r="Z218" s="59">
        <v>0</v>
      </c>
      <c r="AA218" s="59"/>
      <c r="AB218" s="59">
        <v>0</v>
      </c>
      <c r="AC218" s="59"/>
      <c r="AD218" s="59">
        <v>1</v>
      </c>
      <c r="AE218" s="59"/>
      <c r="AF218" s="59">
        <v>0</v>
      </c>
      <c r="AG218" s="59"/>
      <c r="AH218" s="59">
        <v>0</v>
      </c>
      <c r="AI218" s="59"/>
      <c r="AJ218" s="59">
        <v>12</v>
      </c>
      <c r="AK218" s="59"/>
      <c r="AL218" s="59">
        <v>0.16700000000000001</v>
      </c>
      <c r="AM218" s="59"/>
      <c r="AP218" s="57" t="e">
        <f>VLOOKUP(B218,[1]PlayersList!$B$4:$J$1000,9,FALSE)</f>
        <v>#N/A</v>
      </c>
      <c r="AR218" t="str">
        <f t="shared" si="3"/>
        <v>Zack Smith</v>
      </c>
    </row>
    <row r="219" spans="1:44" x14ac:dyDescent="0.25">
      <c r="A219" s="55">
        <v>216</v>
      </c>
      <c r="B219" t="s">
        <v>333</v>
      </c>
      <c r="C219" t="s">
        <v>849</v>
      </c>
      <c r="D219" s="59">
        <v>7</v>
      </c>
      <c r="E219" s="59"/>
      <c r="F219" s="59">
        <v>2</v>
      </c>
      <c r="G219" s="59"/>
      <c r="H219" s="59">
        <v>1</v>
      </c>
      <c r="I219" s="59"/>
      <c r="J219" s="59">
        <v>3</v>
      </c>
      <c r="K219" s="59"/>
      <c r="L219" s="59">
        <v>-1</v>
      </c>
      <c r="M219" s="59"/>
      <c r="N219" s="59">
        <v>4</v>
      </c>
      <c r="O219" s="59"/>
      <c r="P219" s="59">
        <v>9</v>
      </c>
      <c r="Q219" s="59"/>
      <c r="R219" s="59">
        <v>5</v>
      </c>
      <c r="S219" s="59"/>
      <c r="T219" s="59">
        <v>1</v>
      </c>
      <c r="U219" s="59"/>
      <c r="V219" s="59">
        <v>2</v>
      </c>
      <c r="W219" s="59"/>
      <c r="X219" s="59">
        <v>0.33300000000000002</v>
      </c>
      <c r="Y219" s="59"/>
      <c r="Z219" s="59">
        <v>0</v>
      </c>
      <c r="AA219" s="59"/>
      <c r="AB219" s="59">
        <v>1</v>
      </c>
      <c r="AC219" s="59"/>
      <c r="AD219" s="59">
        <v>1</v>
      </c>
      <c r="AE219" s="59"/>
      <c r="AF219" s="59">
        <v>0</v>
      </c>
      <c r="AG219" s="59"/>
      <c r="AH219" s="59">
        <v>1</v>
      </c>
      <c r="AI219" s="59"/>
      <c r="AJ219" s="59">
        <v>16</v>
      </c>
      <c r="AK219" s="59"/>
      <c r="AL219" s="59">
        <v>0.125</v>
      </c>
      <c r="AM219" s="59"/>
      <c r="AP219" s="57" t="e">
        <f>VLOOKUP(B219,[1]PlayersList!$B$4:$J$1000,9,FALSE)</f>
        <v>#N/A</v>
      </c>
      <c r="AR219" t="str">
        <f t="shared" si="3"/>
        <v>Colton Sceviour</v>
      </c>
    </row>
    <row r="220" spans="1:44" x14ac:dyDescent="0.25">
      <c r="A220" s="55">
        <v>217</v>
      </c>
      <c r="B220" t="s">
        <v>183</v>
      </c>
      <c r="C220" t="s">
        <v>875</v>
      </c>
      <c r="D220" s="59">
        <v>5</v>
      </c>
      <c r="E220" s="59"/>
      <c r="F220" s="59">
        <v>2</v>
      </c>
      <c r="G220" s="59"/>
      <c r="H220" s="59">
        <v>1</v>
      </c>
      <c r="I220" s="59"/>
      <c r="J220" s="59">
        <v>3</v>
      </c>
      <c r="K220" s="59"/>
      <c r="L220" s="59">
        <v>0</v>
      </c>
      <c r="M220" s="59"/>
      <c r="N220" s="59">
        <v>2</v>
      </c>
      <c r="O220" s="59"/>
      <c r="P220" s="59">
        <v>10</v>
      </c>
      <c r="Q220" s="59"/>
      <c r="R220" s="59">
        <v>0</v>
      </c>
      <c r="S220" s="59"/>
      <c r="T220" s="59">
        <v>6</v>
      </c>
      <c r="U220" s="59"/>
      <c r="V220" s="59">
        <v>8</v>
      </c>
      <c r="W220" s="59"/>
      <c r="X220" s="59">
        <v>0.42899999999999999</v>
      </c>
      <c r="Y220" s="59"/>
      <c r="Z220" s="59">
        <v>1</v>
      </c>
      <c r="AA220" s="59"/>
      <c r="AB220" s="59">
        <v>0</v>
      </c>
      <c r="AC220" s="59"/>
      <c r="AD220" s="59">
        <v>0</v>
      </c>
      <c r="AE220" s="59"/>
      <c r="AF220" s="59">
        <v>0</v>
      </c>
      <c r="AG220" s="59"/>
      <c r="AH220" s="59">
        <v>1</v>
      </c>
      <c r="AI220" s="59"/>
      <c r="AJ220" s="59">
        <v>8</v>
      </c>
      <c r="AK220" s="59"/>
      <c r="AL220" s="59">
        <v>0.25</v>
      </c>
      <c r="AM220" s="59"/>
      <c r="AP220" s="57" t="e">
        <f>VLOOKUP(B220,[1]PlayersList!$B$4:$J$1000,9,FALSE)</f>
        <v>#N/A</v>
      </c>
      <c r="AR220" t="str">
        <f t="shared" si="3"/>
        <v>Gabriel Landeskog</v>
      </c>
    </row>
    <row r="221" spans="1:44" x14ac:dyDescent="0.25">
      <c r="A221" s="55">
        <v>218</v>
      </c>
      <c r="B221" t="s">
        <v>359</v>
      </c>
      <c r="C221" t="s">
        <v>861</v>
      </c>
      <c r="D221" s="59">
        <v>8</v>
      </c>
      <c r="E221" s="59"/>
      <c r="F221" s="59">
        <v>2</v>
      </c>
      <c r="G221" s="59"/>
      <c r="H221" s="59">
        <v>1</v>
      </c>
      <c r="I221" s="59"/>
      <c r="J221" s="59">
        <v>3</v>
      </c>
      <c r="K221" s="59"/>
      <c r="L221" s="59">
        <v>2</v>
      </c>
      <c r="M221" s="59"/>
      <c r="N221" s="59">
        <v>2</v>
      </c>
      <c r="O221" s="59"/>
      <c r="P221" s="59">
        <v>3</v>
      </c>
      <c r="Q221" s="59"/>
      <c r="R221" s="59">
        <v>6</v>
      </c>
      <c r="S221" s="59"/>
      <c r="T221" s="59">
        <v>1</v>
      </c>
      <c r="U221" s="59"/>
      <c r="V221" s="59">
        <v>1</v>
      </c>
      <c r="W221" s="59"/>
      <c r="X221" s="59">
        <v>0.5</v>
      </c>
      <c r="Y221" s="59"/>
      <c r="Z221" s="59">
        <v>1</v>
      </c>
      <c r="AA221" s="59"/>
      <c r="AB221" s="59">
        <v>0</v>
      </c>
      <c r="AC221" s="59"/>
      <c r="AD221" s="59">
        <v>1</v>
      </c>
      <c r="AE221" s="59"/>
      <c r="AF221" s="59">
        <v>0</v>
      </c>
      <c r="AG221" s="59"/>
      <c r="AH221" s="59">
        <v>1</v>
      </c>
      <c r="AI221" s="59"/>
      <c r="AJ221" s="59">
        <v>18</v>
      </c>
      <c r="AK221" s="59"/>
      <c r="AL221" s="59">
        <v>0.111</v>
      </c>
      <c r="AM221" s="59"/>
      <c r="AP221" s="57" t="e">
        <f>VLOOKUP(B221,[1]PlayersList!$B$4:$J$1000,9,FALSE)</f>
        <v>#N/A</v>
      </c>
      <c r="AR221" t="str">
        <f t="shared" si="3"/>
        <v>Jakob Silfverberg</v>
      </c>
    </row>
    <row r="222" spans="1:44" x14ac:dyDescent="0.25">
      <c r="A222" s="55">
        <v>219</v>
      </c>
      <c r="B222" t="s">
        <v>161</v>
      </c>
      <c r="C222" t="s">
        <v>876</v>
      </c>
      <c r="D222" s="59">
        <v>7</v>
      </c>
      <c r="E222" s="59"/>
      <c r="F222" s="59">
        <v>0</v>
      </c>
      <c r="G222" s="59"/>
      <c r="H222" s="59">
        <v>3</v>
      </c>
      <c r="I222" s="59"/>
      <c r="J222" s="59">
        <v>3</v>
      </c>
      <c r="K222" s="59"/>
      <c r="L222" s="59">
        <v>-5</v>
      </c>
      <c r="M222" s="59"/>
      <c r="N222" s="59">
        <v>2</v>
      </c>
      <c r="O222" s="59"/>
      <c r="P222" s="59">
        <v>2</v>
      </c>
      <c r="Q222" s="59"/>
      <c r="R222" s="59">
        <v>3</v>
      </c>
      <c r="S222" s="59"/>
      <c r="T222" s="59">
        <v>0</v>
      </c>
      <c r="U222" s="59"/>
      <c r="V222" s="59">
        <v>0</v>
      </c>
      <c r="W222" s="59"/>
      <c r="X222" s="59" t="s">
        <v>852</v>
      </c>
      <c r="Y222" s="59"/>
      <c r="Z222" s="59">
        <v>0</v>
      </c>
      <c r="AA222" s="59"/>
      <c r="AB222" s="59">
        <v>2</v>
      </c>
      <c r="AC222" s="59"/>
      <c r="AD222" s="59">
        <v>0</v>
      </c>
      <c r="AE222" s="59"/>
      <c r="AF222" s="59">
        <v>0</v>
      </c>
      <c r="AG222" s="59"/>
      <c r="AH222" s="59">
        <v>0</v>
      </c>
      <c r="AI222" s="59"/>
      <c r="AJ222" s="59">
        <v>13</v>
      </c>
      <c r="AK222" s="59"/>
      <c r="AL222" s="59">
        <v>0</v>
      </c>
      <c r="AM222" s="59"/>
      <c r="AP222" s="57" t="e">
        <f>VLOOKUP(B222,[1]PlayersList!$B$4:$J$1000,9,FALSE)</f>
        <v>#N/A</v>
      </c>
      <c r="AR222" t="str">
        <f t="shared" si="3"/>
        <v>Philip Larsen</v>
      </c>
    </row>
    <row r="223" spans="1:44" x14ac:dyDescent="0.25">
      <c r="A223" s="55">
        <v>220</v>
      </c>
      <c r="B223" t="s">
        <v>276</v>
      </c>
      <c r="C223" t="s">
        <v>854</v>
      </c>
      <c r="D223" s="59">
        <v>8</v>
      </c>
      <c r="E223" s="59"/>
      <c r="F223" s="59">
        <v>1</v>
      </c>
      <c r="G223" s="59"/>
      <c r="H223" s="59">
        <v>2</v>
      </c>
      <c r="I223" s="59"/>
      <c r="J223" s="59">
        <v>3</v>
      </c>
      <c r="K223" s="59"/>
      <c r="L223" s="59">
        <v>4</v>
      </c>
      <c r="M223" s="59"/>
      <c r="N223" s="59">
        <v>6</v>
      </c>
      <c r="O223" s="59"/>
      <c r="P223" s="59">
        <v>33</v>
      </c>
      <c r="Q223" s="59"/>
      <c r="R223" s="59">
        <v>11</v>
      </c>
      <c r="S223" s="59"/>
      <c r="T223" s="59">
        <v>0</v>
      </c>
      <c r="U223" s="59"/>
      <c r="V223" s="59">
        <v>0</v>
      </c>
      <c r="W223" s="59"/>
      <c r="X223" s="59" t="s">
        <v>852</v>
      </c>
      <c r="Y223" s="59"/>
      <c r="Z223" s="59">
        <v>0</v>
      </c>
      <c r="AA223" s="59"/>
      <c r="AB223" s="59">
        <v>0</v>
      </c>
      <c r="AC223" s="59"/>
      <c r="AD223" s="59">
        <v>0</v>
      </c>
      <c r="AE223" s="59"/>
      <c r="AF223" s="59">
        <v>0</v>
      </c>
      <c r="AG223" s="59"/>
      <c r="AH223" s="59">
        <v>0</v>
      </c>
      <c r="AI223" s="59"/>
      <c r="AJ223" s="59">
        <v>7</v>
      </c>
      <c r="AK223" s="59"/>
      <c r="AL223" s="59">
        <v>0.14299999999999999</v>
      </c>
      <c r="AM223" s="59"/>
      <c r="AP223" s="57" t="e">
        <f>VLOOKUP(B223,[1]PlayersList!$B$4:$J$1000,9,FALSE)</f>
        <v>#N/A</v>
      </c>
      <c r="AR223" t="str">
        <f t="shared" si="3"/>
        <v>Alexei Emelin</v>
      </c>
    </row>
    <row r="224" spans="1:44" x14ac:dyDescent="0.25">
      <c r="A224" s="55">
        <v>221</v>
      </c>
      <c r="B224" t="s">
        <v>185</v>
      </c>
      <c r="C224" t="s">
        <v>871</v>
      </c>
      <c r="D224" s="59">
        <v>7</v>
      </c>
      <c r="E224" s="59"/>
      <c r="F224" s="59">
        <v>0</v>
      </c>
      <c r="G224" s="59"/>
      <c r="H224" s="59">
        <v>3</v>
      </c>
      <c r="I224" s="59"/>
      <c r="J224" s="59">
        <v>3</v>
      </c>
      <c r="K224" s="59"/>
      <c r="L224" s="59">
        <v>0</v>
      </c>
      <c r="M224" s="59"/>
      <c r="N224" s="59">
        <v>6</v>
      </c>
      <c r="O224" s="59"/>
      <c r="P224" s="59">
        <v>15</v>
      </c>
      <c r="Q224" s="59"/>
      <c r="R224" s="59">
        <v>14</v>
      </c>
      <c r="S224" s="59"/>
      <c r="T224" s="59">
        <v>0</v>
      </c>
      <c r="U224" s="59"/>
      <c r="V224" s="59">
        <v>0</v>
      </c>
      <c r="W224" s="59"/>
      <c r="X224" s="59" t="s">
        <v>852</v>
      </c>
      <c r="Y224" s="59"/>
      <c r="Z224" s="59">
        <v>0</v>
      </c>
      <c r="AA224" s="59"/>
      <c r="AB224" s="59">
        <v>0</v>
      </c>
      <c r="AC224" s="59"/>
      <c r="AD224" s="59">
        <v>0</v>
      </c>
      <c r="AE224" s="59"/>
      <c r="AF224" s="59">
        <v>0</v>
      </c>
      <c r="AG224" s="59"/>
      <c r="AH224" s="59">
        <v>0</v>
      </c>
      <c r="AI224" s="59"/>
      <c r="AJ224" s="59">
        <v>6</v>
      </c>
      <c r="AK224" s="59"/>
      <c r="AL224" s="59">
        <v>0</v>
      </c>
      <c r="AM224" s="59"/>
      <c r="AP224" s="57" t="e">
        <f>VLOOKUP(B224,[1]PlayersList!$B$4:$J$1000,9,FALSE)</f>
        <v>#N/A</v>
      </c>
      <c r="AR224" t="str">
        <f t="shared" si="3"/>
        <v>Connor Murphy</v>
      </c>
    </row>
    <row r="225" spans="1:44" x14ac:dyDescent="0.25">
      <c r="A225" s="55">
        <v>222</v>
      </c>
      <c r="B225" t="s">
        <v>193</v>
      </c>
      <c r="C225" t="s">
        <v>875</v>
      </c>
      <c r="D225" s="59">
        <v>5</v>
      </c>
      <c r="E225" s="59"/>
      <c r="F225" s="59">
        <v>0</v>
      </c>
      <c r="G225" s="59"/>
      <c r="H225" s="59">
        <v>3</v>
      </c>
      <c r="I225" s="59"/>
      <c r="J225" s="59">
        <v>3</v>
      </c>
      <c r="K225" s="59"/>
      <c r="L225" s="59">
        <v>2</v>
      </c>
      <c r="M225" s="59"/>
      <c r="N225" s="59">
        <v>2</v>
      </c>
      <c r="O225" s="59"/>
      <c r="P225" s="59">
        <v>2</v>
      </c>
      <c r="Q225" s="59"/>
      <c r="R225" s="59">
        <v>1</v>
      </c>
      <c r="S225" s="59"/>
      <c r="T225" s="59">
        <v>5</v>
      </c>
      <c r="U225" s="59"/>
      <c r="V225" s="59">
        <v>3</v>
      </c>
      <c r="W225" s="59"/>
      <c r="X225" s="59">
        <v>0.625</v>
      </c>
      <c r="Y225" s="59"/>
      <c r="Z225" s="59">
        <v>0</v>
      </c>
      <c r="AA225" s="59"/>
      <c r="AB225" s="59">
        <v>2</v>
      </c>
      <c r="AC225" s="59"/>
      <c r="AD225" s="59">
        <v>0</v>
      </c>
      <c r="AE225" s="59"/>
      <c r="AF225" s="59">
        <v>0</v>
      </c>
      <c r="AG225" s="59"/>
      <c r="AH225" s="59">
        <v>0</v>
      </c>
      <c r="AI225" s="59"/>
      <c r="AJ225" s="59">
        <v>9</v>
      </c>
      <c r="AK225" s="59"/>
      <c r="AL225" s="59">
        <v>0</v>
      </c>
      <c r="AM225" s="59"/>
      <c r="AP225" s="57" t="e">
        <f>VLOOKUP(B225,[1]PlayersList!$B$4:$J$1000,9,FALSE)</f>
        <v>#N/A</v>
      </c>
      <c r="AR225" t="str">
        <f t="shared" si="3"/>
        <v>Mikhail Grigorenko</v>
      </c>
    </row>
    <row r="226" spans="1:44" x14ac:dyDescent="0.25">
      <c r="A226" s="55">
        <v>223</v>
      </c>
      <c r="B226" t="s">
        <v>310</v>
      </c>
      <c r="C226" t="s">
        <v>859</v>
      </c>
      <c r="D226" s="59">
        <v>8</v>
      </c>
      <c r="E226" s="59"/>
      <c r="F226" s="59">
        <v>0</v>
      </c>
      <c r="G226" s="59"/>
      <c r="H226" s="59">
        <v>3</v>
      </c>
      <c r="I226" s="59"/>
      <c r="J226" s="59">
        <v>3</v>
      </c>
      <c r="K226" s="59"/>
      <c r="L226" s="59">
        <v>-2</v>
      </c>
      <c r="M226" s="59"/>
      <c r="N226" s="59">
        <v>8</v>
      </c>
      <c r="O226" s="59"/>
      <c r="P226" s="59">
        <v>4</v>
      </c>
      <c r="Q226" s="59"/>
      <c r="R226" s="59">
        <v>16</v>
      </c>
      <c r="S226" s="59"/>
      <c r="T226" s="59">
        <v>0</v>
      </c>
      <c r="U226" s="59"/>
      <c r="V226" s="59">
        <v>0</v>
      </c>
      <c r="W226" s="59"/>
      <c r="X226" s="59" t="s">
        <v>852</v>
      </c>
      <c r="Y226" s="59"/>
      <c r="Z226" s="59">
        <v>0</v>
      </c>
      <c r="AA226" s="59"/>
      <c r="AB226" s="59">
        <v>1</v>
      </c>
      <c r="AC226" s="59"/>
      <c r="AD226" s="59">
        <v>0</v>
      </c>
      <c r="AE226" s="59"/>
      <c r="AF226" s="59">
        <v>0</v>
      </c>
      <c r="AG226" s="59"/>
      <c r="AH226" s="59">
        <v>0</v>
      </c>
      <c r="AI226" s="59"/>
      <c r="AJ226" s="59">
        <v>15</v>
      </c>
      <c r="AK226" s="59"/>
      <c r="AL226" s="59">
        <v>0</v>
      </c>
      <c r="AM226" s="59"/>
      <c r="AP226" s="57" t="e">
        <f>VLOOKUP(B226,[1]PlayersList!$B$4:$J$1000,9,FALSE)</f>
        <v>#N/A</v>
      </c>
      <c r="AR226" t="str">
        <f t="shared" si="3"/>
        <v>Colton Parayko</v>
      </c>
    </row>
    <row r="227" spans="1:44" x14ac:dyDescent="0.25">
      <c r="A227" s="55">
        <v>224</v>
      </c>
      <c r="B227" t="s">
        <v>230</v>
      </c>
      <c r="C227" t="s">
        <v>866</v>
      </c>
      <c r="D227" s="59">
        <v>7</v>
      </c>
      <c r="E227" s="59"/>
      <c r="F227" s="59">
        <v>2</v>
      </c>
      <c r="G227" s="59"/>
      <c r="H227" s="59">
        <v>1</v>
      </c>
      <c r="I227" s="59"/>
      <c r="J227" s="59">
        <v>3</v>
      </c>
      <c r="K227" s="59"/>
      <c r="L227" s="59">
        <v>1</v>
      </c>
      <c r="M227" s="59"/>
      <c r="N227" s="59">
        <v>0</v>
      </c>
      <c r="O227" s="59"/>
      <c r="P227" s="59">
        <v>11</v>
      </c>
      <c r="Q227" s="59"/>
      <c r="R227" s="59">
        <v>3</v>
      </c>
      <c r="S227" s="59"/>
      <c r="T227" s="59">
        <v>10</v>
      </c>
      <c r="U227" s="59"/>
      <c r="V227" s="59">
        <v>3</v>
      </c>
      <c r="W227" s="59"/>
      <c r="X227" s="59">
        <v>0.76900000000000002</v>
      </c>
      <c r="Y227" s="59"/>
      <c r="Z227" s="59">
        <v>0</v>
      </c>
      <c r="AA227" s="59"/>
      <c r="AB227" s="59">
        <v>0</v>
      </c>
      <c r="AC227" s="59"/>
      <c r="AD227" s="59">
        <v>0</v>
      </c>
      <c r="AE227" s="59"/>
      <c r="AF227" s="59">
        <v>0</v>
      </c>
      <c r="AG227" s="59"/>
      <c r="AH227" s="59">
        <v>0</v>
      </c>
      <c r="AI227" s="59"/>
      <c r="AJ227" s="59">
        <v>13</v>
      </c>
      <c r="AK227" s="59"/>
      <c r="AL227" s="59">
        <v>0.154</v>
      </c>
      <c r="AM227" s="59"/>
      <c r="AP227" s="57" t="e">
        <f>VLOOKUP(B227,[1]PlayersList!$B$4:$J$1000,9,FALSE)</f>
        <v>#N/A</v>
      </c>
      <c r="AR227" t="str">
        <f t="shared" si="3"/>
        <v>Adam Cracknell</v>
      </c>
    </row>
    <row r="228" spans="1:44" x14ac:dyDescent="0.25">
      <c r="A228" s="55">
        <v>225</v>
      </c>
      <c r="B228" t="s">
        <v>211</v>
      </c>
      <c r="C228" t="s">
        <v>859</v>
      </c>
      <c r="D228" s="59">
        <v>8</v>
      </c>
      <c r="E228" s="59"/>
      <c r="F228" s="59">
        <v>0</v>
      </c>
      <c r="G228" s="59"/>
      <c r="H228" s="59">
        <v>3</v>
      </c>
      <c r="I228" s="59"/>
      <c r="J228" s="59">
        <v>3</v>
      </c>
      <c r="K228" s="59"/>
      <c r="L228" s="59">
        <v>-4</v>
      </c>
      <c r="M228" s="59"/>
      <c r="N228" s="59">
        <v>6</v>
      </c>
      <c r="O228" s="59"/>
      <c r="P228" s="59">
        <v>8</v>
      </c>
      <c r="Q228" s="59"/>
      <c r="R228" s="59">
        <v>6</v>
      </c>
      <c r="S228" s="59"/>
      <c r="T228" s="59">
        <v>1</v>
      </c>
      <c r="U228" s="59"/>
      <c r="V228" s="59">
        <v>0</v>
      </c>
      <c r="W228" s="59"/>
      <c r="X228" s="59">
        <v>1</v>
      </c>
      <c r="Y228" s="59"/>
      <c r="Z228" s="59">
        <v>0</v>
      </c>
      <c r="AA228" s="59"/>
      <c r="AB228" s="59">
        <v>1</v>
      </c>
      <c r="AC228" s="59"/>
      <c r="AD228" s="59">
        <v>0</v>
      </c>
      <c r="AE228" s="59"/>
      <c r="AF228" s="59">
        <v>0</v>
      </c>
      <c r="AG228" s="59"/>
      <c r="AH228" s="59">
        <v>0</v>
      </c>
      <c r="AI228" s="59"/>
      <c r="AJ228" s="59">
        <v>11</v>
      </c>
      <c r="AK228" s="59"/>
      <c r="AL228" s="59">
        <v>0</v>
      </c>
      <c r="AM228" s="59"/>
      <c r="AP228" s="57" t="e">
        <f>VLOOKUP(B228,[1]PlayersList!$B$4:$J$1000,9,FALSE)</f>
        <v>#N/A</v>
      </c>
      <c r="AR228" t="str">
        <f t="shared" si="3"/>
        <v>Robby Fabbri</v>
      </c>
    </row>
    <row r="229" spans="1:44" x14ac:dyDescent="0.25">
      <c r="A229" s="55">
        <v>226</v>
      </c>
      <c r="B229" t="s">
        <v>465</v>
      </c>
      <c r="C229" t="s">
        <v>855</v>
      </c>
      <c r="D229" s="59">
        <v>8</v>
      </c>
      <c r="E229" s="59"/>
      <c r="F229" s="59">
        <v>1</v>
      </c>
      <c r="G229" s="59"/>
      <c r="H229" s="59">
        <v>2</v>
      </c>
      <c r="I229" s="59"/>
      <c r="J229" s="59">
        <v>3</v>
      </c>
      <c r="K229" s="59"/>
      <c r="L229" s="59">
        <v>0</v>
      </c>
      <c r="M229" s="59"/>
      <c r="N229" s="59">
        <v>14</v>
      </c>
      <c r="O229" s="59"/>
      <c r="P229" s="59">
        <v>1</v>
      </c>
      <c r="Q229" s="59"/>
      <c r="R229" s="59">
        <v>8</v>
      </c>
      <c r="S229" s="59"/>
      <c r="T229" s="59">
        <v>0</v>
      </c>
      <c r="U229" s="59"/>
      <c r="V229" s="59">
        <v>0</v>
      </c>
      <c r="W229" s="59"/>
      <c r="X229" s="59" t="s">
        <v>852</v>
      </c>
      <c r="Y229" s="59"/>
      <c r="Z229" s="59">
        <v>0</v>
      </c>
      <c r="AA229" s="59"/>
      <c r="AB229" s="59">
        <v>2</v>
      </c>
      <c r="AC229" s="59"/>
      <c r="AD229" s="59">
        <v>0</v>
      </c>
      <c r="AE229" s="59"/>
      <c r="AF229" s="59">
        <v>0</v>
      </c>
      <c r="AG229" s="59"/>
      <c r="AH229" s="59">
        <v>1</v>
      </c>
      <c r="AI229" s="59"/>
      <c r="AJ229" s="59">
        <v>11</v>
      </c>
      <c r="AK229" s="59"/>
      <c r="AL229" s="59">
        <v>9.0999999999999998E-2</v>
      </c>
      <c r="AM229" s="59"/>
      <c r="AP229" s="57" t="e">
        <f>VLOOKUP(B229,[1]PlayersList!$B$4:$J$1000,9,FALSE)</f>
        <v>#N/A</v>
      </c>
      <c r="AR229" t="str">
        <f t="shared" si="3"/>
        <v>Marc-Edouard Vlasic</v>
      </c>
    </row>
    <row r="230" spans="1:44" x14ac:dyDescent="0.25">
      <c r="A230" s="55">
        <v>227</v>
      </c>
      <c r="B230" t="s">
        <v>213</v>
      </c>
      <c r="C230" t="s">
        <v>872</v>
      </c>
      <c r="D230" s="59">
        <v>6</v>
      </c>
      <c r="E230" s="59"/>
      <c r="F230" s="59">
        <v>2</v>
      </c>
      <c r="G230" s="59"/>
      <c r="H230" s="59">
        <v>1</v>
      </c>
      <c r="I230" s="59"/>
      <c r="J230" s="59">
        <v>3</v>
      </c>
      <c r="K230" s="59"/>
      <c r="L230" s="59">
        <v>-2</v>
      </c>
      <c r="M230" s="59"/>
      <c r="N230" s="59">
        <v>2</v>
      </c>
      <c r="O230" s="59"/>
      <c r="P230" s="59">
        <v>6</v>
      </c>
      <c r="Q230" s="59"/>
      <c r="R230" s="59">
        <v>0</v>
      </c>
      <c r="S230" s="59"/>
      <c r="T230" s="59">
        <v>0</v>
      </c>
      <c r="U230" s="59"/>
      <c r="V230" s="59">
        <v>1</v>
      </c>
      <c r="W230" s="59"/>
      <c r="X230" s="59">
        <v>0</v>
      </c>
      <c r="Y230" s="59"/>
      <c r="Z230" s="59">
        <v>0</v>
      </c>
      <c r="AA230" s="59"/>
      <c r="AB230" s="59">
        <v>0</v>
      </c>
      <c r="AC230" s="59"/>
      <c r="AD230" s="59">
        <v>0</v>
      </c>
      <c r="AE230" s="59"/>
      <c r="AF230" s="59">
        <v>0</v>
      </c>
      <c r="AG230" s="59"/>
      <c r="AH230" s="59">
        <v>0</v>
      </c>
      <c r="AI230" s="59"/>
      <c r="AJ230" s="59">
        <v>12</v>
      </c>
      <c r="AK230" s="59"/>
      <c r="AL230" s="59">
        <v>0.16700000000000001</v>
      </c>
      <c r="AM230" s="59"/>
      <c r="AP230" s="57" t="e">
        <f>VLOOKUP(B230,[1]PlayersList!$B$4:$J$1000,9,FALSE)</f>
        <v>#N/A</v>
      </c>
      <c r="AR230" t="str">
        <f t="shared" si="3"/>
        <v>P.A. Parenteau</v>
      </c>
    </row>
    <row r="231" spans="1:44" x14ac:dyDescent="0.25">
      <c r="A231" s="55">
        <v>228</v>
      </c>
      <c r="B231" t="s">
        <v>406</v>
      </c>
      <c r="C231" t="s">
        <v>858</v>
      </c>
      <c r="D231" s="59">
        <v>6</v>
      </c>
      <c r="E231" s="59"/>
      <c r="F231" s="59">
        <v>2</v>
      </c>
      <c r="G231" s="59"/>
      <c r="H231" s="59">
        <v>1</v>
      </c>
      <c r="I231" s="59"/>
      <c r="J231" s="59">
        <v>3</v>
      </c>
      <c r="K231" s="59"/>
      <c r="L231" s="59">
        <v>3</v>
      </c>
      <c r="M231" s="59"/>
      <c r="N231" s="59">
        <v>0</v>
      </c>
      <c r="O231" s="59"/>
      <c r="P231" s="59">
        <v>2</v>
      </c>
      <c r="Q231" s="59"/>
      <c r="R231" s="59">
        <v>2</v>
      </c>
      <c r="S231" s="59"/>
      <c r="T231" s="59">
        <v>0</v>
      </c>
      <c r="U231" s="59"/>
      <c r="V231" s="59">
        <v>1</v>
      </c>
      <c r="W231" s="59"/>
      <c r="X231" s="59">
        <v>0</v>
      </c>
      <c r="Y231" s="59"/>
      <c r="Z231" s="59">
        <v>0</v>
      </c>
      <c r="AA231" s="59"/>
      <c r="AB231" s="59">
        <v>0</v>
      </c>
      <c r="AC231" s="59"/>
      <c r="AD231" s="59">
        <v>0</v>
      </c>
      <c r="AE231" s="59"/>
      <c r="AF231" s="59">
        <v>0</v>
      </c>
      <c r="AG231" s="59"/>
      <c r="AH231" s="59">
        <v>0</v>
      </c>
      <c r="AI231" s="59"/>
      <c r="AJ231" s="59">
        <v>8</v>
      </c>
      <c r="AK231" s="59"/>
      <c r="AL231" s="59">
        <v>0.25</v>
      </c>
      <c r="AM231" s="59"/>
      <c r="AP231" s="57" t="e">
        <f>VLOOKUP(B231,[1]PlayersList!$B$4:$J$1000,9,FALSE)</f>
        <v>#N/A</v>
      </c>
      <c r="AR231" t="str">
        <f t="shared" si="3"/>
        <v>Andreas Athanasiou</v>
      </c>
    </row>
    <row r="232" spans="1:44" x14ac:dyDescent="0.25">
      <c r="A232" s="55">
        <v>229</v>
      </c>
      <c r="B232" t="s">
        <v>287</v>
      </c>
      <c r="C232" t="s">
        <v>850</v>
      </c>
      <c r="D232" s="59">
        <v>7</v>
      </c>
      <c r="E232" s="59"/>
      <c r="F232" s="59">
        <v>0</v>
      </c>
      <c r="G232" s="59"/>
      <c r="H232" s="59">
        <v>3</v>
      </c>
      <c r="I232" s="59"/>
      <c r="J232" s="59">
        <v>3</v>
      </c>
      <c r="K232" s="59"/>
      <c r="L232" s="59">
        <v>-4</v>
      </c>
      <c r="M232" s="59"/>
      <c r="N232" s="59">
        <v>4</v>
      </c>
      <c r="O232" s="59"/>
      <c r="P232" s="59">
        <v>6</v>
      </c>
      <c r="Q232" s="59"/>
      <c r="R232" s="59">
        <v>5</v>
      </c>
      <c r="S232" s="59"/>
      <c r="T232" s="59">
        <v>45</v>
      </c>
      <c r="U232" s="59"/>
      <c r="V232" s="59">
        <v>44</v>
      </c>
      <c r="W232" s="59"/>
      <c r="X232" s="59">
        <v>0.50600000000000001</v>
      </c>
      <c r="Y232" s="59"/>
      <c r="Z232" s="59">
        <v>0</v>
      </c>
      <c r="AA232" s="59"/>
      <c r="AB232" s="59">
        <v>1</v>
      </c>
      <c r="AC232" s="59"/>
      <c r="AD232" s="59">
        <v>0</v>
      </c>
      <c r="AE232" s="59"/>
      <c r="AF232" s="59">
        <v>0</v>
      </c>
      <c r="AG232" s="59"/>
      <c r="AH232" s="59">
        <v>0</v>
      </c>
      <c r="AI232" s="59"/>
      <c r="AJ232" s="59">
        <v>8</v>
      </c>
      <c r="AK232" s="59"/>
      <c r="AL232" s="59">
        <v>0</v>
      </c>
      <c r="AM232" s="59"/>
      <c r="AP232" s="57" t="e">
        <f>VLOOKUP(B232,[1]PlayersList!$B$4:$J$1000,9,FALSE)</f>
        <v>#N/A</v>
      </c>
      <c r="AR232" t="str">
        <f t="shared" si="3"/>
        <v>David Krejci</v>
      </c>
    </row>
    <row r="233" spans="1:44" x14ac:dyDescent="0.25">
      <c r="A233" s="55">
        <v>230</v>
      </c>
      <c r="B233" t="s">
        <v>269</v>
      </c>
      <c r="C233" t="s">
        <v>855</v>
      </c>
      <c r="D233" s="59">
        <v>8</v>
      </c>
      <c r="E233" s="59"/>
      <c r="F233" s="59">
        <v>2</v>
      </c>
      <c r="G233" s="59"/>
      <c r="H233" s="59">
        <v>1</v>
      </c>
      <c r="I233" s="59"/>
      <c r="J233" s="59">
        <v>3</v>
      </c>
      <c r="K233" s="59"/>
      <c r="L233" s="59">
        <v>-3</v>
      </c>
      <c r="M233" s="59"/>
      <c r="N233" s="59">
        <v>2</v>
      </c>
      <c r="O233" s="59"/>
      <c r="P233" s="59">
        <v>8</v>
      </c>
      <c r="Q233" s="59"/>
      <c r="R233" s="59">
        <v>2</v>
      </c>
      <c r="S233" s="59"/>
      <c r="T233" s="59">
        <v>1</v>
      </c>
      <c r="U233" s="59"/>
      <c r="V233" s="59">
        <v>2</v>
      </c>
      <c r="W233" s="59"/>
      <c r="X233" s="59">
        <v>0.33300000000000002</v>
      </c>
      <c r="Y233" s="59"/>
      <c r="Z233" s="59">
        <v>1</v>
      </c>
      <c r="AA233" s="59"/>
      <c r="AB233" s="59">
        <v>1</v>
      </c>
      <c r="AC233" s="59"/>
      <c r="AD233" s="59">
        <v>0</v>
      </c>
      <c r="AE233" s="59"/>
      <c r="AF233" s="59">
        <v>0</v>
      </c>
      <c r="AG233" s="59"/>
      <c r="AH233" s="59">
        <v>1</v>
      </c>
      <c r="AI233" s="59"/>
      <c r="AJ233" s="59">
        <v>22</v>
      </c>
      <c r="AK233" s="59"/>
      <c r="AL233" s="59">
        <v>9.0999999999999998E-2</v>
      </c>
      <c r="AM233" s="59"/>
      <c r="AP233" s="57" t="e">
        <f>VLOOKUP(B233,[1]PlayersList!$B$4:$J$1000,9,FALSE)</f>
        <v>#N/A</v>
      </c>
      <c r="AR233" t="str">
        <f t="shared" si="3"/>
        <v>Patrick Marleau</v>
      </c>
    </row>
    <row r="234" spans="1:44" x14ac:dyDescent="0.25">
      <c r="A234" s="55">
        <v>231</v>
      </c>
      <c r="B234" t="s">
        <v>194</v>
      </c>
      <c r="C234" t="s">
        <v>865</v>
      </c>
      <c r="D234" s="59">
        <v>6</v>
      </c>
      <c r="E234" s="59"/>
      <c r="F234" s="59">
        <v>2</v>
      </c>
      <c r="G234" s="59"/>
      <c r="H234" s="59">
        <v>1</v>
      </c>
      <c r="I234" s="59"/>
      <c r="J234" s="59">
        <v>3</v>
      </c>
      <c r="K234" s="59"/>
      <c r="L234" s="59">
        <v>-3</v>
      </c>
      <c r="M234" s="59"/>
      <c r="N234" s="59">
        <v>0</v>
      </c>
      <c r="O234" s="59"/>
      <c r="P234" s="59">
        <v>2</v>
      </c>
      <c r="Q234" s="59"/>
      <c r="R234" s="59">
        <v>1</v>
      </c>
      <c r="S234" s="59"/>
      <c r="T234" s="59">
        <v>0</v>
      </c>
      <c r="U234" s="59"/>
      <c r="V234" s="59">
        <v>0</v>
      </c>
      <c r="W234" s="59"/>
      <c r="X234" s="59" t="s">
        <v>852</v>
      </c>
      <c r="Y234" s="59"/>
      <c r="Z234" s="59">
        <v>1</v>
      </c>
      <c r="AA234" s="59"/>
      <c r="AB234" s="59">
        <v>1</v>
      </c>
      <c r="AC234" s="59"/>
      <c r="AD234" s="59">
        <v>0</v>
      </c>
      <c r="AE234" s="59"/>
      <c r="AF234" s="59">
        <v>0</v>
      </c>
      <c r="AG234" s="59"/>
      <c r="AH234" s="59">
        <v>0</v>
      </c>
      <c r="AI234" s="59"/>
      <c r="AJ234" s="59">
        <v>7</v>
      </c>
      <c r="AK234" s="59"/>
      <c r="AL234" s="59">
        <v>0.28599999999999998</v>
      </c>
      <c r="AM234" s="59"/>
      <c r="AP234" s="57" t="e">
        <f>VLOOKUP(B234,[1]PlayersList!$B$4:$J$1000,9,FALSE)</f>
        <v>#N/A</v>
      </c>
      <c r="AR234" t="str">
        <f t="shared" si="3"/>
        <v>Teuvo Teravainen</v>
      </c>
    </row>
    <row r="235" spans="1:44" x14ac:dyDescent="0.25">
      <c r="A235" s="55">
        <v>232</v>
      </c>
      <c r="B235" t="s">
        <v>217</v>
      </c>
      <c r="C235" t="s">
        <v>877</v>
      </c>
      <c r="D235" s="59">
        <v>6</v>
      </c>
      <c r="E235" s="59"/>
      <c r="F235" s="59">
        <v>0</v>
      </c>
      <c r="G235" s="59"/>
      <c r="H235" s="59">
        <v>3</v>
      </c>
      <c r="I235" s="59"/>
      <c r="J235" s="59">
        <v>3</v>
      </c>
      <c r="K235" s="59"/>
      <c r="L235" s="59">
        <v>-1</v>
      </c>
      <c r="M235" s="59"/>
      <c r="N235" s="59">
        <v>2</v>
      </c>
      <c r="O235" s="59"/>
      <c r="P235" s="59">
        <v>5</v>
      </c>
      <c r="Q235" s="59"/>
      <c r="R235" s="59">
        <v>1</v>
      </c>
      <c r="S235" s="59"/>
      <c r="T235" s="59">
        <v>56</v>
      </c>
      <c r="U235" s="59"/>
      <c r="V235" s="59">
        <v>40</v>
      </c>
      <c r="W235" s="59"/>
      <c r="X235" s="59">
        <v>0.58299999999999996</v>
      </c>
      <c r="Y235" s="59"/>
      <c r="Z235" s="59">
        <v>0</v>
      </c>
      <c r="AA235" s="59"/>
      <c r="AB235" s="59">
        <v>1</v>
      </c>
      <c r="AC235" s="59"/>
      <c r="AD235" s="59">
        <v>0</v>
      </c>
      <c r="AE235" s="59"/>
      <c r="AF235" s="59">
        <v>0</v>
      </c>
      <c r="AG235" s="59"/>
      <c r="AH235" s="59">
        <v>0</v>
      </c>
      <c r="AI235" s="59"/>
      <c r="AJ235" s="59">
        <v>13</v>
      </c>
      <c r="AK235" s="59"/>
      <c r="AL235" s="59">
        <v>0</v>
      </c>
      <c r="AM235" s="59"/>
      <c r="AP235" s="57" t="e">
        <f>VLOOKUP(B235,[1]PlayersList!$B$4:$J$1000,9,FALSE)</f>
        <v>#N/A</v>
      </c>
      <c r="AR235" t="str">
        <f t="shared" si="3"/>
        <v>Nicklas Backstrom</v>
      </c>
    </row>
    <row r="236" spans="1:44" x14ac:dyDescent="0.25">
      <c r="A236" s="55">
        <v>233</v>
      </c>
      <c r="B236" t="s">
        <v>216</v>
      </c>
      <c r="C236" t="s">
        <v>875</v>
      </c>
      <c r="D236" s="59">
        <v>5</v>
      </c>
      <c r="E236" s="59"/>
      <c r="F236" s="59">
        <v>0</v>
      </c>
      <c r="G236" s="59"/>
      <c r="H236" s="59">
        <v>3</v>
      </c>
      <c r="I236" s="59"/>
      <c r="J236" s="59">
        <v>3</v>
      </c>
      <c r="K236" s="59"/>
      <c r="L236" s="59">
        <v>-1</v>
      </c>
      <c r="M236" s="59"/>
      <c r="N236" s="59">
        <v>0</v>
      </c>
      <c r="O236" s="59"/>
      <c r="P236" s="59">
        <v>17</v>
      </c>
      <c r="Q236" s="59"/>
      <c r="R236" s="59">
        <v>10</v>
      </c>
      <c r="S236" s="59"/>
      <c r="T236" s="59">
        <v>0</v>
      </c>
      <c r="U236" s="59"/>
      <c r="V236" s="59">
        <v>0</v>
      </c>
      <c r="W236" s="59"/>
      <c r="X236" s="59" t="s">
        <v>852</v>
      </c>
      <c r="Y236" s="59"/>
      <c r="Z236" s="59">
        <v>0</v>
      </c>
      <c r="AA236" s="59"/>
      <c r="AB236" s="59">
        <v>2</v>
      </c>
      <c r="AC236" s="59"/>
      <c r="AD236" s="59">
        <v>0</v>
      </c>
      <c r="AE236" s="59"/>
      <c r="AF236" s="59">
        <v>0</v>
      </c>
      <c r="AG236" s="59"/>
      <c r="AH236" s="59">
        <v>0</v>
      </c>
      <c r="AI236" s="59"/>
      <c r="AJ236" s="59">
        <v>14</v>
      </c>
      <c r="AK236" s="59"/>
      <c r="AL236" s="59">
        <v>0</v>
      </c>
      <c r="AM236" s="59"/>
      <c r="AP236" s="57" t="e">
        <f>VLOOKUP(B236,[1]PlayersList!$B$4:$J$1000,9,FALSE)</f>
        <v>#N/A</v>
      </c>
      <c r="AR236" t="str">
        <f t="shared" si="3"/>
        <v>Erik Johnson</v>
      </c>
    </row>
    <row r="237" spans="1:44" x14ac:dyDescent="0.25">
      <c r="A237" s="55">
        <v>234</v>
      </c>
      <c r="B237" t="s">
        <v>288</v>
      </c>
      <c r="C237" t="s">
        <v>860</v>
      </c>
      <c r="D237" s="59">
        <v>8</v>
      </c>
      <c r="E237" s="59"/>
      <c r="F237" s="59">
        <v>1</v>
      </c>
      <c r="G237" s="59"/>
      <c r="H237" s="59">
        <v>2</v>
      </c>
      <c r="I237" s="59"/>
      <c r="J237" s="59">
        <v>3</v>
      </c>
      <c r="K237" s="59"/>
      <c r="L237" s="59">
        <v>-1</v>
      </c>
      <c r="M237" s="59"/>
      <c r="N237" s="59">
        <v>6</v>
      </c>
      <c r="O237" s="59"/>
      <c r="P237" s="59">
        <v>4</v>
      </c>
      <c r="Q237" s="59"/>
      <c r="R237" s="59">
        <v>16</v>
      </c>
      <c r="S237" s="59"/>
      <c r="T237" s="59">
        <v>0</v>
      </c>
      <c r="U237" s="59"/>
      <c r="V237" s="59">
        <v>0</v>
      </c>
      <c r="W237" s="59"/>
      <c r="X237" s="59" t="s">
        <v>852</v>
      </c>
      <c r="Y237" s="59"/>
      <c r="Z237" s="59">
        <v>1</v>
      </c>
      <c r="AA237" s="59"/>
      <c r="AB237" s="59">
        <v>1</v>
      </c>
      <c r="AC237" s="59"/>
      <c r="AD237" s="59">
        <v>0</v>
      </c>
      <c r="AE237" s="59"/>
      <c r="AF237" s="59">
        <v>0</v>
      </c>
      <c r="AG237" s="59"/>
      <c r="AH237" s="59">
        <v>0</v>
      </c>
      <c r="AI237" s="59"/>
      <c r="AJ237" s="59">
        <v>14</v>
      </c>
      <c r="AK237" s="59"/>
      <c r="AL237" s="59">
        <v>7.0999999999999994E-2</v>
      </c>
      <c r="AM237" s="59"/>
      <c r="AP237" s="57" t="e">
        <f>VLOOKUP(B237,[1]PlayersList!$B$4:$J$1000,9,FALSE)</f>
        <v>#N/A</v>
      </c>
      <c r="AR237" t="str">
        <f t="shared" si="3"/>
        <v>Trevor Daley</v>
      </c>
    </row>
    <row r="238" spans="1:44" x14ac:dyDescent="0.25">
      <c r="A238" s="55">
        <v>235</v>
      </c>
      <c r="B238" t="s">
        <v>236</v>
      </c>
      <c r="C238" t="s">
        <v>875</v>
      </c>
      <c r="D238" s="59">
        <v>5</v>
      </c>
      <c r="E238" s="59"/>
      <c r="F238" s="59">
        <v>2</v>
      </c>
      <c r="G238" s="59"/>
      <c r="H238" s="59">
        <v>1</v>
      </c>
      <c r="I238" s="59"/>
      <c r="J238" s="59">
        <v>3</v>
      </c>
      <c r="K238" s="59"/>
      <c r="L238" s="59">
        <v>3</v>
      </c>
      <c r="M238" s="59"/>
      <c r="N238" s="59">
        <v>2</v>
      </c>
      <c r="O238" s="59"/>
      <c r="P238" s="59">
        <v>3</v>
      </c>
      <c r="Q238" s="59"/>
      <c r="R238" s="59">
        <v>8</v>
      </c>
      <c r="S238" s="59"/>
      <c r="T238" s="59">
        <v>34</v>
      </c>
      <c r="U238" s="59"/>
      <c r="V238" s="59">
        <v>29</v>
      </c>
      <c r="W238" s="59"/>
      <c r="X238" s="59">
        <v>0.54</v>
      </c>
      <c r="Y238" s="59"/>
      <c r="Z238" s="59">
        <v>0</v>
      </c>
      <c r="AA238" s="59"/>
      <c r="AB238" s="59">
        <v>0</v>
      </c>
      <c r="AC238" s="59"/>
      <c r="AD238" s="59">
        <v>0</v>
      </c>
      <c r="AE238" s="59"/>
      <c r="AF238" s="59">
        <v>0</v>
      </c>
      <c r="AG238" s="59"/>
      <c r="AH238" s="59">
        <v>0</v>
      </c>
      <c r="AI238" s="59"/>
      <c r="AJ238" s="59">
        <v>8</v>
      </c>
      <c r="AK238" s="59"/>
      <c r="AL238" s="59">
        <v>0.25</v>
      </c>
      <c r="AM238" s="59"/>
      <c r="AP238" s="57" t="e">
        <f>VLOOKUP(B238,[1]PlayersList!$B$4:$J$1000,9,FALSE)</f>
        <v>#N/A</v>
      </c>
      <c r="AR238" t="str">
        <f t="shared" si="3"/>
        <v>Carl Soderberg</v>
      </c>
    </row>
    <row r="239" spans="1:44" x14ac:dyDescent="0.25">
      <c r="A239" s="55">
        <v>236</v>
      </c>
      <c r="B239" t="s">
        <v>242</v>
      </c>
      <c r="C239" t="s">
        <v>847</v>
      </c>
      <c r="D239" s="59">
        <v>7</v>
      </c>
      <c r="E239" s="59"/>
      <c r="F239" s="59">
        <v>0</v>
      </c>
      <c r="G239" s="59"/>
      <c r="H239" s="59">
        <v>3</v>
      </c>
      <c r="I239" s="59"/>
      <c r="J239" s="59">
        <v>3</v>
      </c>
      <c r="K239" s="59"/>
      <c r="L239" s="59">
        <v>7</v>
      </c>
      <c r="M239" s="59"/>
      <c r="N239" s="59">
        <v>0</v>
      </c>
      <c r="O239" s="59"/>
      <c r="P239" s="59">
        <v>5</v>
      </c>
      <c r="Q239" s="59"/>
      <c r="R239" s="59">
        <v>25</v>
      </c>
      <c r="S239" s="59"/>
      <c r="T239" s="59">
        <v>0</v>
      </c>
      <c r="U239" s="59"/>
      <c r="V239" s="59">
        <v>0</v>
      </c>
      <c r="W239" s="59"/>
      <c r="X239" s="59" t="s">
        <v>852</v>
      </c>
      <c r="Y239" s="59"/>
      <c r="Z239" s="59">
        <v>0</v>
      </c>
      <c r="AA239" s="59"/>
      <c r="AB239" s="59">
        <v>0</v>
      </c>
      <c r="AC239" s="59"/>
      <c r="AD239" s="59">
        <v>0</v>
      </c>
      <c r="AE239" s="59"/>
      <c r="AF239" s="59">
        <v>0</v>
      </c>
      <c r="AG239" s="59"/>
      <c r="AH239" s="59">
        <v>0</v>
      </c>
      <c r="AI239" s="59"/>
      <c r="AJ239" s="59">
        <v>9</v>
      </c>
      <c r="AK239" s="59"/>
      <c r="AL239" s="59">
        <v>0</v>
      </c>
      <c r="AM239" s="59"/>
      <c r="AP239" s="57" t="e">
        <f>VLOOKUP(B239,[1]PlayersList!$B$4:$J$1000,9,FALSE)</f>
        <v>#N/A</v>
      </c>
      <c r="AR239" t="str">
        <f t="shared" si="3"/>
        <v>Kris Russell</v>
      </c>
    </row>
    <row r="240" spans="1:44" x14ac:dyDescent="0.25">
      <c r="A240" s="55">
        <v>237</v>
      </c>
      <c r="B240" t="s">
        <v>173</v>
      </c>
      <c r="C240" t="s">
        <v>876</v>
      </c>
      <c r="D240" s="59">
        <v>7</v>
      </c>
      <c r="E240" s="59"/>
      <c r="F240" s="59">
        <v>2</v>
      </c>
      <c r="G240" s="59"/>
      <c r="H240" s="59">
        <v>1</v>
      </c>
      <c r="I240" s="59"/>
      <c r="J240" s="59">
        <v>3</v>
      </c>
      <c r="K240" s="59"/>
      <c r="L240" s="59">
        <v>2</v>
      </c>
      <c r="M240" s="59"/>
      <c r="N240" s="59">
        <v>4</v>
      </c>
      <c r="O240" s="59"/>
      <c r="P240" s="59">
        <v>4</v>
      </c>
      <c r="Q240" s="59"/>
      <c r="R240" s="59">
        <v>2</v>
      </c>
      <c r="S240" s="59"/>
      <c r="T240" s="59">
        <v>8</v>
      </c>
      <c r="U240" s="59"/>
      <c r="V240" s="59">
        <v>9</v>
      </c>
      <c r="W240" s="59"/>
      <c r="X240" s="59">
        <v>0.47099999999999997</v>
      </c>
      <c r="Y240" s="59"/>
      <c r="Z240" s="59">
        <v>0</v>
      </c>
      <c r="AA240" s="59"/>
      <c r="AB240" s="59">
        <v>0</v>
      </c>
      <c r="AC240" s="59"/>
      <c r="AD240" s="59">
        <v>0</v>
      </c>
      <c r="AE240" s="59"/>
      <c r="AF240" s="59">
        <v>0</v>
      </c>
      <c r="AG240" s="59"/>
      <c r="AH240" s="59">
        <v>0</v>
      </c>
      <c r="AI240" s="59"/>
      <c r="AJ240" s="59">
        <v>10</v>
      </c>
      <c r="AK240" s="59"/>
      <c r="AL240" s="59">
        <v>0.2</v>
      </c>
      <c r="AM240" s="59"/>
      <c r="AP240" s="57" t="e">
        <f>VLOOKUP(B240,[1]PlayersList!$B$4:$J$1000,9,FALSE)</f>
        <v>#N/A</v>
      </c>
      <c r="AR240" t="str">
        <f t="shared" si="3"/>
        <v>Markus Granlund</v>
      </c>
    </row>
    <row r="241" spans="1:44" x14ac:dyDescent="0.25">
      <c r="A241" s="55">
        <v>238</v>
      </c>
      <c r="B241" t="s">
        <v>299</v>
      </c>
      <c r="C241" t="s">
        <v>868</v>
      </c>
      <c r="D241" s="59">
        <v>5</v>
      </c>
      <c r="E241" s="59"/>
      <c r="F241" s="59">
        <v>0</v>
      </c>
      <c r="G241" s="59"/>
      <c r="H241" s="59">
        <v>3</v>
      </c>
      <c r="I241" s="59"/>
      <c r="J241" s="59">
        <v>3</v>
      </c>
      <c r="K241" s="59"/>
      <c r="L241" s="59">
        <v>-2</v>
      </c>
      <c r="M241" s="59"/>
      <c r="N241" s="59">
        <v>0</v>
      </c>
      <c r="O241" s="59"/>
      <c r="P241" s="59">
        <v>1</v>
      </c>
      <c r="Q241" s="59"/>
      <c r="R241" s="59">
        <v>8</v>
      </c>
      <c r="S241" s="59"/>
      <c r="T241" s="59">
        <v>0</v>
      </c>
      <c r="U241" s="59"/>
      <c r="V241" s="59">
        <v>0</v>
      </c>
      <c r="W241" s="59"/>
      <c r="X241" s="59" t="s">
        <v>852</v>
      </c>
      <c r="Y241" s="59"/>
      <c r="Z241" s="59">
        <v>0</v>
      </c>
      <c r="AA241" s="59"/>
      <c r="AB241" s="59">
        <v>1</v>
      </c>
      <c r="AC241" s="59"/>
      <c r="AD241" s="59">
        <v>0</v>
      </c>
      <c r="AE241" s="59"/>
      <c r="AF241" s="59">
        <v>0</v>
      </c>
      <c r="AG241" s="59"/>
      <c r="AH241" s="59">
        <v>0</v>
      </c>
      <c r="AI241" s="59"/>
      <c r="AJ241" s="59">
        <v>1</v>
      </c>
      <c r="AK241" s="59"/>
      <c r="AL241" s="59">
        <v>0</v>
      </c>
      <c r="AM241" s="59"/>
      <c r="AP241" s="57" t="e">
        <f>VLOOKUP(B241,[1]PlayersList!$B$4:$J$1000,9,FALSE)</f>
        <v>#N/A</v>
      </c>
      <c r="AR241" t="str">
        <f t="shared" si="3"/>
        <v>Tom Gilbert</v>
      </c>
    </row>
    <row r="242" spans="1:44" x14ac:dyDescent="0.25">
      <c r="A242" s="55">
        <v>239</v>
      </c>
      <c r="B242" t="s">
        <v>334</v>
      </c>
      <c r="C242" t="s">
        <v>877</v>
      </c>
      <c r="D242" s="59">
        <v>6</v>
      </c>
      <c r="E242" s="59"/>
      <c r="F242" s="59">
        <v>2</v>
      </c>
      <c r="G242" s="59"/>
      <c r="H242" s="59">
        <v>1</v>
      </c>
      <c r="I242" s="59"/>
      <c r="J242" s="59">
        <v>3</v>
      </c>
      <c r="K242" s="59"/>
      <c r="L242" s="59">
        <v>-2</v>
      </c>
      <c r="M242" s="59"/>
      <c r="N242" s="59">
        <v>0</v>
      </c>
      <c r="O242" s="59"/>
      <c r="P242" s="59">
        <v>3</v>
      </c>
      <c r="Q242" s="59"/>
      <c r="R242" s="59">
        <v>2</v>
      </c>
      <c r="S242" s="59"/>
      <c r="T242" s="59">
        <v>0</v>
      </c>
      <c r="U242" s="59"/>
      <c r="V242" s="59">
        <v>0</v>
      </c>
      <c r="W242" s="59"/>
      <c r="X242" s="59" t="s">
        <v>852</v>
      </c>
      <c r="Y242" s="59"/>
      <c r="Z242" s="59">
        <v>0</v>
      </c>
      <c r="AA242" s="59"/>
      <c r="AB242" s="59">
        <v>0</v>
      </c>
      <c r="AC242" s="59"/>
      <c r="AD242" s="59">
        <v>0</v>
      </c>
      <c r="AE242" s="59"/>
      <c r="AF242" s="59">
        <v>0</v>
      </c>
      <c r="AG242" s="59"/>
      <c r="AH242" s="59">
        <v>0</v>
      </c>
      <c r="AI242" s="59"/>
      <c r="AJ242" s="59">
        <v>15</v>
      </c>
      <c r="AK242" s="59"/>
      <c r="AL242" s="59">
        <v>0.13300000000000001</v>
      </c>
      <c r="AM242" s="59"/>
      <c r="AP242" s="57" t="e">
        <f>VLOOKUP(B242,[1]PlayersList!$B$4:$J$1000,9,FALSE)</f>
        <v>#N/A</v>
      </c>
      <c r="AR242" t="str">
        <f t="shared" si="3"/>
        <v>Andre Burakovsky</v>
      </c>
    </row>
    <row r="243" spans="1:44" x14ac:dyDescent="0.25">
      <c r="A243" s="55">
        <v>240</v>
      </c>
      <c r="B243" t="s">
        <v>238</v>
      </c>
      <c r="C243" t="s">
        <v>876</v>
      </c>
      <c r="D243" s="59">
        <v>7</v>
      </c>
      <c r="E243" s="59"/>
      <c r="F243" s="59">
        <v>3</v>
      </c>
      <c r="G243" s="59"/>
      <c r="H243" s="59">
        <v>0</v>
      </c>
      <c r="I243" s="59"/>
      <c r="J243" s="59">
        <v>3</v>
      </c>
      <c r="K243" s="59"/>
      <c r="L243" s="59">
        <v>-1</v>
      </c>
      <c r="M243" s="59"/>
      <c r="N243" s="59">
        <v>0</v>
      </c>
      <c r="O243" s="59"/>
      <c r="P243" s="59">
        <v>7</v>
      </c>
      <c r="Q243" s="59"/>
      <c r="R243" s="59">
        <v>1</v>
      </c>
      <c r="S243" s="59"/>
      <c r="T243" s="59">
        <v>48</v>
      </c>
      <c r="U243" s="59"/>
      <c r="V243" s="59">
        <v>67</v>
      </c>
      <c r="W243" s="59"/>
      <c r="X243" s="59">
        <v>0.41699999999999998</v>
      </c>
      <c r="Y243" s="59"/>
      <c r="Z243" s="59">
        <v>0</v>
      </c>
      <c r="AA243" s="59"/>
      <c r="AB243" s="59">
        <v>0</v>
      </c>
      <c r="AC243" s="59"/>
      <c r="AD243" s="59">
        <v>1</v>
      </c>
      <c r="AE243" s="59"/>
      <c r="AF243" s="59">
        <v>0</v>
      </c>
      <c r="AG243" s="59"/>
      <c r="AH243" s="59">
        <v>0</v>
      </c>
      <c r="AI243" s="59"/>
      <c r="AJ243" s="59">
        <v>8</v>
      </c>
      <c r="AK243" s="59"/>
      <c r="AL243" s="59">
        <v>0.375</v>
      </c>
      <c r="AM243" s="59"/>
      <c r="AP243" s="57" t="e">
        <f>VLOOKUP(B243,[1]PlayersList!$B$4:$J$1000,9,FALSE)</f>
        <v>#N/A</v>
      </c>
      <c r="AR243" t="str">
        <f t="shared" si="3"/>
        <v>Bo Horvat</v>
      </c>
    </row>
    <row r="244" spans="1:44" x14ac:dyDescent="0.25">
      <c r="A244" s="55">
        <v>241</v>
      </c>
      <c r="B244" t="s">
        <v>291</v>
      </c>
      <c r="C244" t="s">
        <v>861</v>
      </c>
      <c r="D244" s="59">
        <v>8</v>
      </c>
      <c r="E244" s="59"/>
      <c r="F244" s="59">
        <v>2</v>
      </c>
      <c r="G244" s="59"/>
      <c r="H244" s="59">
        <v>1</v>
      </c>
      <c r="I244" s="59"/>
      <c r="J244" s="59">
        <v>3</v>
      </c>
      <c r="K244" s="59"/>
      <c r="L244" s="59">
        <v>2</v>
      </c>
      <c r="M244" s="59"/>
      <c r="N244" s="59">
        <v>8</v>
      </c>
      <c r="O244" s="59"/>
      <c r="P244" s="59">
        <v>37</v>
      </c>
      <c r="Q244" s="59"/>
      <c r="R244" s="59">
        <v>2</v>
      </c>
      <c r="S244" s="59"/>
      <c r="T244" s="59">
        <v>1</v>
      </c>
      <c r="U244" s="59"/>
      <c r="V244" s="59">
        <v>1</v>
      </c>
      <c r="W244" s="59"/>
      <c r="X244" s="59">
        <v>0.5</v>
      </c>
      <c r="Y244" s="59"/>
      <c r="Z244" s="59">
        <v>1</v>
      </c>
      <c r="AA244" s="59"/>
      <c r="AB244" s="59">
        <v>0</v>
      </c>
      <c r="AC244" s="59"/>
      <c r="AD244" s="59">
        <v>0</v>
      </c>
      <c r="AE244" s="59"/>
      <c r="AF244" s="59">
        <v>0</v>
      </c>
      <c r="AG244" s="59"/>
      <c r="AH244" s="59">
        <v>1</v>
      </c>
      <c r="AI244" s="59"/>
      <c r="AJ244" s="59">
        <v>20</v>
      </c>
      <c r="AK244" s="59"/>
      <c r="AL244" s="59">
        <v>0.1</v>
      </c>
      <c r="AM244" s="59"/>
      <c r="AP244" s="57" t="e">
        <f>VLOOKUP(B244,[1]PlayersList!$B$4:$J$1000,9,FALSE)</f>
        <v>#N/A</v>
      </c>
      <c r="AR244" t="str">
        <f t="shared" si="3"/>
        <v>Nick Ritchie</v>
      </c>
    </row>
    <row r="245" spans="1:44" x14ac:dyDescent="0.25">
      <c r="A245" s="55">
        <v>242</v>
      </c>
      <c r="B245" t="s">
        <v>225</v>
      </c>
      <c r="C245" t="s">
        <v>854</v>
      </c>
      <c r="D245" s="59">
        <v>8</v>
      </c>
      <c r="E245" s="59"/>
      <c r="F245" s="59">
        <v>2</v>
      </c>
      <c r="G245" s="59"/>
      <c r="H245" s="59">
        <v>1</v>
      </c>
      <c r="I245" s="59"/>
      <c r="J245" s="59">
        <v>3</v>
      </c>
      <c r="K245" s="59"/>
      <c r="L245" s="59">
        <v>2</v>
      </c>
      <c r="M245" s="59"/>
      <c r="N245" s="59">
        <v>4</v>
      </c>
      <c r="O245" s="59"/>
      <c r="P245" s="59">
        <v>11</v>
      </c>
      <c r="Q245" s="59"/>
      <c r="R245" s="59">
        <v>3</v>
      </c>
      <c r="S245" s="59"/>
      <c r="T245" s="59">
        <v>0</v>
      </c>
      <c r="U245" s="59"/>
      <c r="V245" s="59">
        <v>0</v>
      </c>
      <c r="W245" s="59"/>
      <c r="X245" s="59" t="s">
        <v>852</v>
      </c>
      <c r="Y245" s="59"/>
      <c r="Z245" s="59">
        <v>0</v>
      </c>
      <c r="AA245" s="59"/>
      <c r="AB245" s="59">
        <v>0</v>
      </c>
      <c r="AC245" s="59"/>
      <c r="AD245" s="59">
        <v>0</v>
      </c>
      <c r="AE245" s="59"/>
      <c r="AF245" s="59">
        <v>0</v>
      </c>
      <c r="AG245" s="59"/>
      <c r="AH245" s="59">
        <v>0</v>
      </c>
      <c r="AI245" s="59"/>
      <c r="AJ245" s="59">
        <v>21</v>
      </c>
      <c r="AK245" s="59"/>
      <c r="AL245" s="59">
        <v>9.5000000000000001E-2</v>
      </c>
      <c r="AM245" s="59"/>
      <c r="AP245" s="57" t="e">
        <f>VLOOKUP(B245,[1]PlayersList!$B$4:$J$1000,9,FALSE)</f>
        <v>#N/A</v>
      </c>
      <c r="AR245" t="str">
        <f t="shared" si="3"/>
        <v>Artturi Lehkonen</v>
      </c>
    </row>
    <row r="246" spans="1:44" x14ac:dyDescent="0.25">
      <c r="A246" s="55">
        <v>243</v>
      </c>
      <c r="B246" t="s">
        <v>298</v>
      </c>
      <c r="C246" t="s">
        <v>850</v>
      </c>
      <c r="D246" s="59">
        <v>7</v>
      </c>
      <c r="E246" s="59"/>
      <c r="F246" s="59">
        <v>1</v>
      </c>
      <c r="G246" s="59"/>
      <c r="H246" s="59">
        <v>2</v>
      </c>
      <c r="I246" s="59"/>
      <c r="J246" s="59">
        <v>3</v>
      </c>
      <c r="K246" s="59"/>
      <c r="L246" s="59">
        <v>5</v>
      </c>
      <c r="M246" s="59"/>
      <c r="N246" s="59">
        <v>9</v>
      </c>
      <c r="O246" s="59"/>
      <c r="P246" s="59">
        <v>14</v>
      </c>
      <c r="Q246" s="59"/>
      <c r="R246" s="59">
        <v>11</v>
      </c>
      <c r="S246" s="59"/>
      <c r="T246" s="59">
        <v>0</v>
      </c>
      <c r="U246" s="59"/>
      <c r="V246" s="59">
        <v>0</v>
      </c>
      <c r="W246" s="59"/>
      <c r="X246" s="59" t="s">
        <v>852</v>
      </c>
      <c r="Y246" s="59"/>
      <c r="Z246" s="59">
        <v>0</v>
      </c>
      <c r="AA246" s="59"/>
      <c r="AB246" s="59">
        <v>0</v>
      </c>
      <c r="AC246" s="59"/>
      <c r="AD246" s="59">
        <v>0</v>
      </c>
      <c r="AE246" s="59"/>
      <c r="AF246" s="59">
        <v>0</v>
      </c>
      <c r="AG246" s="59"/>
      <c r="AH246" s="59">
        <v>0</v>
      </c>
      <c r="AI246" s="59"/>
      <c r="AJ246" s="59">
        <v>9</v>
      </c>
      <c r="AK246" s="59"/>
      <c r="AL246" s="59">
        <v>0.111</v>
      </c>
      <c r="AM246" s="59"/>
      <c r="AP246" s="57" t="e">
        <f>VLOOKUP(B246,[1]PlayersList!$B$4:$J$1000,9,FALSE)</f>
        <v>#N/A</v>
      </c>
      <c r="AR246" t="str">
        <f t="shared" si="3"/>
        <v>Zdeno Chara</v>
      </c>
    </row>
    <row r="247" spans="1:44" x14ac:dyDescent="0.25">
      <c r="A247" s="55">
        <v>244</v>
      </c>
      <c r="B247" t="s">
        <v>284</v>
      </c>
      <c r="C247" t="s">
        <v>862</v>
      </c>
      <c r="D247" s="59">
        <v>7</v>
      </c>
      <c r="E247" s="59"/>
      <c r="F247" s="59">
        <v>1</v>
      </c>
      <c r="G247" s="59"/>
      <c r="H247" s="59">
        <v>2</v>
      </c>
      <c r="I247" s="59"/>
      <c r="J247" s="59">
        <v>3</v>
      </c>
      <c r="K247" s="59"/>
      <c r="L247" s="59">
        <v>-1</v>
      </c>
      <c r="M247" s="59"/>
      <c r="N247" s="59">
        <v>2</v>
      </c>
      <c r="O247" s="59"/>
      <c r="P247" s="59">
        <v>5</v>
      </c>
      <c r="Q247" s="59"/>
      <c r="R247" s="59">
        <v>1</v>
      </c>
      <c r="S247" s="59"/>
      <c r="T247" s="59">
        <v>0</v>
      </c>
      <c r="U247" s="59"/>
      <c r="V247" s="59">
        <v>0</v>
      </c>
      <c r="W247" s="59"/>
      <c r="X247" s="59" t="s">
        <v>852</v>
      </c>
      <c r="Y247" s="59"/>
      <c r="Z247" s="59">
        <v>0</v>
      </c>
      <c r="AA247" s="59"/>
      <c r="AB247" s="59">
        <v>1</v>
      </c>
      <c r="AC247" s="59"/>
      <c r="AD247" s="59">
        <v>0</v>
      </c>
      <c r="AE247" s="59"/>
      <c r="AF247" s="59">
        <v>0</v>
      </c>
      <c r="AG247" s="59"/>
      <c r="AH247" s="59">
        <v>0</v>
      </c>
      <c r="AI247" s="59"/>
      <c r="AJ247" s="59">
        <v>14</v>
      </c>
      <c r="AK247" s="59"/>
      <c r="AL247" s="59">
        <v>7.0999999999999994E-2</v>
      </c>
      <c r="AM247" s="59"/>
      <c r="AP247" s="57" t="e">
        <f>VLOOKUP(B247,[1]PlayersList!$B$4:$J$1000,9,FALSE)</f>
        <v>#N/A</v>
      </c>
      <c r="AR247" t="str">
        <f t="shared" si="3"/>
        <v>Nikolaj Ehlers</v>
      </c>
    </row>
    <row r="248" spans="1:44" x14ac:dyDescent="0.25">
      <c r="A248" s="55">
        <v>245</v>
      </c>
      <c r="B248" t="s">
        <v>235</v>
      </c>
      <c r="C248" t="s">
        <v>847</v>
      </c>
      <c r="D248" s="59">
        <v>7</v>
      </c>
      <c r="E248" s="59"/>
      <c r="F248" s="59">
        <v>1</v>
      </c>
      <c r="G248" s="59"/>
      <c r="H248" s="59">
        <v>2</v>
      </c>
      <c r="I248" s="59"/>
      <c r="J248" s="59">
        <v>3</v>
      </c>
      <c r="K248" s="59"/>
      <c r="L248" s="59">
        <v>0</v>
      </c>
      <c r="M248" s="59"/>
      <c r="N248" s="59">
        <v>4</v>
      </c>
      <c r="O248" s="59"/>
      <c r="P248" s="59">
        <v>15</v>
      </c>
      <c r="Q248" s="59"/>
      <c r="R248" s="59">
        <v>7</v>
      </c>
      <c r="S248" s="59"/>
      <c r="T248" s="59">
        <v>0</v>
      </c>
      <c r="U248" s="59"/>
      <c r="V248" s="59">
        <v>0</v>
      </c>
      <c r="W248" s="59"/>
      <c r="X248" s="59" t="s">
        <v>852</v>
      </c>
      <c r="Y248" s="59"/>
      <c r="Z248" s="59">
        <v>0</v>
      </c>
      <c r="AA248" s="59"/>
      <c r="AB248" s="59">
        <v>0</v>
      </c>
      <c r="AC248" s="59"/>
      <c r="AD248" s="59">
        <v>0</v>
      </c>
      <c r="AE248" s="59"/>
      <c r="AF248" s="59">
        <v>0</v>
      </c>
      <c r="AG248" s="59"/>
      <c r="AH248" s="59">
        <v>0</v>
      </c>
      <c r="AI248" s="59"/>
      <c r="AJ248" s="59">
        <v>7</v>
      </c>
      <c r="AK248" s="59"/>
      <c r="AL248" s="59">
        <v>0.14299999999999999</v>
      </c>
      <c r="AM248" s="59"/>
      <c r="AP248" s="57" t="e">
        <f>VLOOKUP(B248,[1]PlayersList!$B$4:$J$1000,9,FALSE)</f>
        <v>#N/A</v>
      </c>
      <c r="AR248" t="str">
        <f t="shared" si="3"/>
        <v>Darnell Nurse</v>
      </c>
    </row>
    <row r="249" spans="1:44" x14ac:dyDescent="0.25">
      <c r="A249" s="55">
        <v>246</v>
      </c>
      <c r="B249" t="s">
        <v>228</v>
      </c>
      <c r="C249" t="s">
        <v>870</v>
      </c>
      <c r="D249" s="59">
        <v>8</v>
      </c>
      <c r="E249" s="59"/>
      <c r="F249" s="59">
        <v>3</v>
      </c>
      <c r="G249" s="59"/>
      <c r="H249" s="59">
        <v>0</v>
      </c>
      <c r="I249" s="59"/>
      <c r="J249" s="59">
        <v>3</v>
      </c>
      <c r="K249" s="59"/>
      <c r="L249" s="59">
        <v>-6</v>
      </c>
      <c r="M249" s="59"/>
      <c r="N249" s="59">
        <v>4</v>
      </c>
      <c r="O249" s="59"/>
      <c r="P249" s="59">
        <v>5</v>
      </c>
      <c r="Q249" s="59"/>
      <c r="R249" s="59">
        <v>5</v>
      </c>
      <c r="S249" s="59"/>
      <c r="T249" s="59">
        <v>85</v>
      </c>
      <c r="U249" s="59"/>
      <c r="V249" s="59">
        <v>82</v>
      </c>
      <c r="W249" s="59"/>
      <c r="X249" s="59">
        <v>0.50900000000000001</v>
      </c>
      <c r="Y249" s="59"/>
      <c r="Z249" s="59">
        <v>1</v>
      </c>
      <c r="AA249" s="59"/>
      <c r="AB249" s="59">
        <v>0</v>
      </c>
      <c r="AC249" s="59"/>
      <c r="AD249" s="59">
        <v>0</v>
      </c>
      <c r="AE249" s="59"/>
      <c r="AF249" s="59">
        <v>0</v>
      </c>
      <c r="AG249" s="59"/>
      <c r="AH249" s="59">
        <v>1</v>
      </c>
      <c r="AI249" s="59"/>
      <c r="AJ249" s="59">
        <v>17</v>
      </c>
      <c r="AK249" s="59"/>
      <c r="AL249" s="59">
        <v>0.17599999999999999</v>
      </c>
      <c r="AM249" s="59"/>
      <c r="AP249" s="57" t="e">
        <f>VLOOKUP(B249,[1]PlayersList!$B$4:$J$1000,9,FALSE)</f>
        <v>#N/A</v>
      </c>
      <c r="AR249" t="str">
        <f t="shared" si="3"/>
        <v>Sean Monahan</v>
      </c>
    </row>
    <row r="250" spans="1:44" x14ac:dyDescent="0.25">
      <c r="A250" s="55">
        <v>247</v>
      </c>
      <c r="B250" t="s">
        <v>246</v>
      </c>
      <c r="C250" t="s">
        <v>871</v>
      </c>
      <c r="D250" s="59">
        <v>7</v>
      </c>
      <c r="E250" s="59"/>
      <c r="F250" s="59">
        <v>2</v>
      </c>
      <c r="G250" s="59"/>
      <c r="H250" s="59">
        <v>1</v>
      </c>
      <c r="I250" s="59"/>
      <c r="J250" s="59">
        <v>3</v>
      </c>
      <c r="K250" s="59"/>
      <c r="L250" s="59">
        <v>-1</v>
      </c>
      <c r="M250" s="59"/>
      <c r="N250" s="59">
        <v>2</v>
      </c>
      <c r="O250" s="59"/>
      <c r="P250" s="59">
        <v>16</v>
      </c>
      <c r="Q250" s="59"/>
      <c r="R250" s="59">
        <v>7</v>
      </c>
      <c r="S250" s="59"/>
      <c r="T250" s="59">
        <v>96</v>
      </c>
      <c r="U250" s="59"/>
      <c r="V250" s="59">
        <v>57</v>
      </c>
      <c r="W250" s="59"/>
      <c r="X250" s="59">
        <v>0.627</v>
      </c>
      <c r="Y250" s="59"/>
      <c r="Z250" s="59">
        <v>0</v>
      </c>
      <c r="AA250" s="59"/>
      <c r="AB250" s="59">
        <v>0</v>
      </c>
      <c r="AC250" s="59"/>
      <c r="AD250" s="59">
        <v>0</v>
      </c>
      <c r="AE250" s="59"/>
      <c r="AF250" s="59">
        <v>0</v>
      </c>
      <c r="AG250" s="59"/>
      <c r="AH250" s="59">
        <v>0</v>
      </c>
      <c r="AI250" s="59"/>
      <c r="AJ250" s="59">
        <v>21</v>
      </c>
      <c r="AK250" s="59"/>
      <c r="AL250" s="59">
        <v>9.5000000000000001E-2</v>
      </c>
      <c r="AM250" s="59"/>
      <c r="AP250" s="57" t="e">
        <f>VLOOKUP(B250,[1]PlayersList!$B$4:$J$1000,9,FALSE)</f>
        <v>#N/A</v>
      </c>
      <c r="AR250" t="str">
        <f t="shared" si="3"/>
        <v>Martin Hanzal</v>
      </c>
    </row>
    <row r="251" spans="1:44" x14ac:dyDescent="0.25">
      <c r="A251" s="55">
        <v>248</v>
      </c>
      <c r="B251" t="s">
        <v>346</v>
      </c>
      <c r="C251" t="s">
        <v>858</v>
      </c>
      <c r="D251" s="59">
        <v>8</v>
      </c>
      <c r="E251" s="59"/>
      <c r="F251" s="59">
        <v>2</v>
      </c>
      <c r="G251" s="59"/>
      <c r="H251" s="59">
        <v>1</v>
      </c>
      <c r="I251" s="59"/>
      <c r="J251" s="59">
        <v>3</v>
      </c>
      <c r="K251" s="59"/>
      <c r="L251" s="59">
        <v>-3</v>
      </c>
      <c r="M251" s="59"/>
      <c r="N251" s="59">
        <v>11</v>
      </c>
      <c r="O251" s="59"/>
      <c r="P251" s="59">
        <v>5</v>
      </c>
      <c r="Q251" s="59"/>
      <c r="R251" s="59">
        <v>4</v>
      </c>
      <c r="S251" s="59"/>
      <c r="T251" s="59">
        <v>30</v>
      </c>
      <c r="U251" s="59"/>
      <c r="V251" s="59">
        <v>37</v>
      </c>
      <c r="W251" s="59"/>
      <c r="X251" s="59">
        <v>0.44800000000000001</v>
      </c>
      <c r="Y251" s="59"/>
      <c r="Z251" s="59">
        <v>0</v>
      </c>
      <c r="AA251" s="59"/>
      <c r="AB251" s="59">
        <v>0</v>
      </c>
      <c r="AC251" s="59"/>
      <c r="AD251" s="59">
        <v>0</v>
      </c>
      <c r="AE251" s="59"/>
      <c r="AF251" s="59">
        <v>0</v>
      </c>
      <c r="AG251" s="59"/>
      <c r="AH251" s="59">
        <v>1</v>
      </c>
      <c r="AI251" s="59"/>
      <c r="AJ251" s="59">
        <v>24</v>
      </c>
      <c r="AK251" s="59"/>
      <c r="AL251" s="59">
        <v>8.3000000000000004E-2</v>
      </c>
      <c r="AM251" s="59"/>
      <c r="AP251" s="57" t="e">
        <f>VLOOKUP(B251,[1]PlayersList!$B$4:$J$1000,9,FALSE)</f>
        <v>#N/A</v>
      </c>
      <c r="AR251" t="str">
        <f t="shared" si="3"/>
        <v>Dylan Larkin</v>
      </c>
    </row>
    <row r="252" spans="1:44" x14ac:dyDescent="0.25">
      <c r="A252" s="55">
        <v>249</v>
      </c>
      <c r="B252" t="s">
        <v>234</v>
      </c>
      <c r="C252" t="s">
        <v>874</v>
      </c>
      <c r="D252" s="59">
        <v>6</v>
      </c>
      <c r="E252" s="59"/>
      <c r="F252" s="59">
        <v>1</v>
      </c>
      <c r="G252" s="59"/>
      <c r="H252" s="59">
        <v>2</v>
      </c>
      <c r="I252" s="59"/>
      <c r="J252" s="59">
        <v>3</v>
      </c>
      <c r="K252" s="59"/>
      <c r="L252" s="59">
        <v>-1</v>
      </c>
      <c r="M252" s="59"/>
      <c r="N252" s="59">
        <v>0</v>
      </c>
      <c r="O252" s="59"/>
      <c r="P252" s="59">
        <v>5</v>
      </c>
      <c r="Q252" s="59"/>
      <c r="R252" s="59">
        <v>14</v>
      </c>
      <c r="S252" s="59"/>
      <c r="T252" s="59">
        <v>0</v>
      </c>
      <c r="U252" s="59"/>
      <c r="V252" s="59">
        <v>0</v>
      </c>
      <c r="W252" s="59"/>
      <c r="X252" s="59" t="s">
        <v>852</v>
      </c>
      <c r="Y252" s="59"/>
      <c r="Z252" s="59">
        <v>0</v>
      </c>
      <c r="AA252" s="59"/>
      <c r="AB252" s="59">
        <v>0</v>
      </c>
      <c r="AC252" s="59"/>
      <c r="AD252" s="59">
        <v>0</v>
      </c>
      <c r="AE252" s="59"/>
      <c r="AF252" s="59">
        <v>0</v>
      </c>
      <c r="AG252" s="59"/>
      <c r="AH252" s="59">
        <v>0</v>
      </c>
      <c r="AI252" s="59"/>
      <c r="AJ252" s="59">
        <v>10</v>
      </c>
      <c r="AK252" s="59"/>
      <c r="AL252" s="59">
        <v>0.1</v>
      </c>
      <c r="AM252" s="59"/>
      <c r="AP252" s="57" t="e">
        <f>VLOOKUP(B252,[1]PlayersList!$B$4:$J$1000,9,FALSE)</f>
        <v>#N/A</v>
      </c>
      <c r="AR252" t="str">
        <f t="shared" si="3"/>
        <v>Seth Jones</v>
      </c>
    </row>
    <row r="253" spans="1:44" x14ac:dyDescent="0.25">
      <c r="A253" s="55">
        <v>250</v>
      </c>
      <c r="B253" t="s">
        <v>878</v>
      </c>
      <c r="C253" t="s">
        <v>860</v>
      </c>
      <c r="D253" s="59">
        <v>2</v>
      </c>
      <c r="E253" s="59"/>
      <c r="F253" s="59">
        <v>2</v>
      </c>
      <c r="G253" s="59"/>
      <c r="H253" s="59">
        <v>1</v>
      </c>
      <c r="I253" s="59"/>
      <c r="J253" s="59">
        <v>3</v>
      </c>
      <c r="K253" s="59"/>
      <c r="L253" s="59">
        <v>0</v>
      </c>
      <c r="M253" s="59"/>
      <c r="N253" s="59">
        <v>0</v>
      </c>
      <c r="O253" s="59"/>
      <c r="P253" s="59">
        <v>3</v>
      </c>
      <c r="Q253" s="59"/>
      <c r="R253" s="59">
        <v>0</v>
      </c>
      <c r="S253" s="59"/>
      <c r="T253" s="59">
        <v>19</v>
      </c>
      <c r="U253" s="59"/>
      <c r="V253" s="59">
        <v>23</v>
      </c>
      <c r="W253" s="59"/>
      <c r="X253" s="59">
        <v>0.45200000000000001</v>
      </c>
      <c r="Y253" s="59"/>
      <c r="Z253" s="59">
        <v>1</v>
      </c>
      <c r="AA253" s="59"/>
      <c r="AB253" s="59">
        <v>1</v>
      </c>
      <c r="AC253" s="59"/>
      <c r="AD253" s="59">
        <v>0</v>
      </c>
      <c r="AE253" s="59"/>
      <c r="AF253" s="59">
        <v>0</v>
      </c>
      <c r="AG253" s="59"/>
      <c r="AH253" s="59">
        <v>1</v>
      </c>
      <c r="AI253" s="59"/>
      <c r="AJ253" s="59">
        <v>8</v>
      </c>
      <c r="AK253" s="59"/>
      <c r="AL253" s="59">
        <v>0.25</v>
      </c>
      <c r="AM253" s="59"/>
      <c r="AP253" s="57" t="e">
        <f>VLOOKUP(B253,[1]PlayersList!$B$4:$J$1000,9,FALSE)</f>
        <v>#N/A</v>
      </c>
      <c r="AR253" t="str">
        <f t="shared" si="3"/>
        <v>Sidney Crosby</v>
      </c>
    </row>
    <row r="254" spans="1:44" x14ac:dyDescent="0.25">
      <c r="A254" s="55">
        <v>251</v>
      </c>
      <c r="B254" t="s">
        <v>274</v>
      </c>
      <c r="C254" t="s">
        <v>860</v>
      </c>
      <c r="D254" s="59">
        <v>8</v>
      </c>
      <c r="E254" s="59"/>
      <c r="F254" s="59">
        <v>0</v>
      </c>
      <c r="G254" s="59"/>
      <c r="H254" s="59">
        <v>3</v>
      </c>
      <c r="I254" s="59"/>
      <c r="J254" s="59">
        <v>3</v>
      </c>
      <c r="K254" s="59"/>
      <c r="L254" s="59">
        <v>2</v>
      </c>
      <c r="M254" s="59"/>
      <c r="N254" s="59">
        <v>10</v>
      </c>
      <c r="O254" s="59"/>
      <c r="P254" s="59">
        <v>31</v>
      </c>
      <c r="Q254" s="59"/>
      <c r="R254" s="59">
        <v>2</v>
      </c>
      <c r="S254" s="59"/>
      <c r="T254" s="59">
        <v>2</v>
      </c>
      <c r="U254" s="59"/>
      <c r="V254" s="59">
        <v>3</v>
      </c>
      <c r="W254" s="59"/>
      <c r="X254" s="59">
        <v>0.4</v>
      </c>
      <c r="Y254" s="59"/>
      <c r="Z254" s="59">
        <v>0</v>
      </c>
      <c r="AA254" s="59"/>
      <c r="AB254" s="59">
        <v>0</v>
      </c>
      <c r="AC254" s="59"/>
      <c r="AD254" s="59">
        <v>0</v>
      </c>
      <c r="AE254" s="59"/>
      <c r="AF254" s="59">
        <v>0</v>
      </c>
      <c r="AG254" s="59"/>
      <c r="AH254" s="59">
        <v>0</v>
      </c>
      <c r="AI254" s="59"/>
      <c r="AJ254" s="59">
        <v>17</v>
      </c>
      <c r="AK254" s="59"/>
      <c r="AL254" s="59">
        <v>0</v>
      </c>
      <c r="AM254" s="59"/>
      <c r="AP254" s="57" t="e">
        <f>VLOOKUP(B254,[1]PlayersList!$B$4:$J$1000,9,FALSE)</f>
        <v>#N/A</v>
      </c>
      <c r="AR254" t="str">
        <f t="shared" si="3"/>
        <v>Chris Kunitz</v>
      </c>
    </row>
    <row r="255" spans="1:44" x14ac:dyDescent="0.25">
      <c r="A255" s="55">
        <v>252</v>
      </c>
      <c r="B255" t="s">
        <v>342</v>
      </c>
      <c r="C255" t="s">
        <v>847</v>
      </c>
      <c r="D255" s="59">
        <v>7</v>
      </c>
      <c r="E255" s="59"/>
      <c r="F255" s="59">
        <v>0</v>
      </c>
      <c r="G255" s="59"/>
      <c r="H255" s="59">
        <v>3</v>
      </c>
      <c r="I255" s="59"/>
      <c r="J255" s="59">
        <v>3</v>
      </c>
      <c r="K255" s="59"/>
      <c r="L255" s="59">
        <v>3</v>
      </c>
      <c r="M255" s="59"/>
      <c r="N255" s="59">
        <v>4</v>
      </c>
      <c r="O255" s="59"/>
      <c r="P255" s="59">
        <v>5</v>
      </c>
      <c r="Q255" s="59"/>
      <c r="R255" s="59">
        <v>13</v>
      </c>
      <c r="S255" s="59"/>
      <c r="T255" s="59">
        <v>0</v>
      </c>
      <c r="U255" s="59"/>
      <c r="V255" s="59">
        <v>0</v>
      </c>
      <c r="W255" s="59"/>
      <c r="X255" s="59" t="s">
        <v>852</v>
      </c>
      <c r="Y255" s="59"/>
      <c r="Z255" s="59">
        <v>0</v>
      </c>
      <c r="AA255" s="59"/>
      <c r="AB255" s="59">
        <v>1</v>
      </c>
      <c r="AC255" s="59"/>
      <c r="AD255" s="59">
        <v>0</v>
      </c>
      <c r="AE255" s="59"/>
      <c r="AF255" s="59">
        <v>0</v>
      </c>
      <c r="AG255" s="59"/>
      <c r="AH255" s="59">
        <v>0</v>
      </c>
      <c r="AI255" s="59"/>
      <c r="AJ255" s="59">
        <v>7</v>
      </c>
      <c r="AK255" s="59"/>
      <c r="AL255" s="59">
        <v>0</v>
      </c>
      <c r="AM255" s="59"/>
      <c r="AP255" s="57" t="e">
        <f>VLOOKUP(B255,[1]PlayersList!$B$4:$J$1000,9,FALSE)</f>
        <v>#N/A</v>
      </c>
      <c r="AR255" t="str">
        <f t="shared" si="3"/>
        <v>Andrej Sekera</v>
      </c>
    </row>
    <row r="256" spans="1:44" x14ac:dyDescent="0.25">
      <c r="A256" s="55">
        <v>253</v>
      </c>
      <c r="B256" t="s">
        <v>336</v>
      </c>
      <c r="C256" t="s">
        <v>865</v>
      </c>
      <c r="D256" s="59">
        <v>6</v>
      </c>
      <c r="E256" s="59"/>
      <c r="F256" s="59">
        <v>3</v>
      </c>
      <c r="G256" s="59"/>
      <c r="H256" s="59">
        <v>0</v>
      </c>
      <c r="I256" s="59"/>
      <c r="J256" s="59">
        <v>3</v>
      </c>
      <c r="K256" s="59"/>
      <c r="L256" s="59">
        <v>0</v>
      </c>
      <c r="M256" s="59"/>
      <c r="N256" s="59">
        <v>4</v>
      </c>
      <c r="O256" s="59"/>
      <c r="P256" s="59">
        <v>11</v>
      </c>
      <c r="Q256" s="59"/>
      <c r="R256" s="59">
        <v>1</v>
      </c>
      <c r="S256" s="59"/>
      <c r="T256" s="59">
        <v>76</v>
      </c>
      <c r="U256" s="59"/>
      <c r="V256" s="59">
        <v>34</v>
      </c>
      <c r="W256" s="59"/>
      <c r="X256" s="59">
        <v>0.69099999999999995</v>
      </c>
      <c r="Y256" s="59"/>
      <c r="Z256" s="59">
        <v>0</v>
      </c>
      <c r="AA256" s="59"/>
      <c r="AB256" s="59">
        <v>0</v>
      </c>
      <c r="AC256" s="59"/>
      <c r="AD256" s="59">
        <v>0</v>
      </c>
      <c r="AE256" s="59"/>
      <c r="AF256" s="59">
        <v>0</v>
      </c>
      <c r="AG256" s="59"/>
      <c r="AH256" s="59">
        <v>0</v>
      </c>
      <c r="AI256" s="59"/>
      <c r="AJ256" s="59">
        <v>10</v>
      </c>
      <c r="AK256" s="59"/>
      <c r="AL256" s="59">
        <v>0.3</v>
      </c>
      <c r="AM256" s="59"/>
      <c r="AP256" s="57" t="e">
        <f>VLOOKUP(B256,[1]PlayersList!$B$4:$J$1000,9,FALSE)</f>
        <v>#N/A</v>
      </c>
      <c r="AR256" t="str">
        <f t="shared" si="3"/>
        <v>Jordan Staal</v>
      </c>
    </row>
    <row r="257" spans="1:44" x14ac:dyDescent="0.25">
      <c r="A257" s="55">
        <v>254</v>
      </c>
      <c r="B257" t="s">
        <v>200</v>
      </c>
      <c r="C257" t="s">
        <v>870</v>
      </c>
      <c r="D257" s="59">
        <v>6</v>
      </c>
      <c r="E257" s="59"/>
      <c r="F257" s="59">
        <v>1</v>
      </c>
      <c r="G257" s="59"/>
      <c r="H257" s="59">
        <v>2</v>
      </c>
      <c r="I257" s="59"/>
      <c r="J257" s="59">
        <v>3</v>
      </c>
      <c r="K257" s="59"/>
      <c r="L257" s="59">
        <v>1</v>
      </c>
      <c r="M257" s="59"/>
      <c r="N257" s="59">
        <v>4</v>
      </c>
      <c r="O257" s="59"/>
      <c r="P257" s="59">
        <v>1</v>
      </c>
      <c r="Q257" s="59"/>
      <c r="R257" s="59">
        <v>3</v>
      </c>
      <c r="S257" s="59"/>
      <c r="T257" s="59">
        <v>0</v>
      </c>
      <c r="U257" s="59"/>
      <c r="V257" s="59">
        <v>0</v>
      </c>
      <c r="W257" s="59"/>
      <c r="X257" s="59" t="s">
        <v>852</v>
      </c>
      <c r="Y257" s="59"/>
      <c r="Z257" s="59">
        <v>0</v>
      </c>
      <c r="AA257" s="59"/>
      <c r="AB257" s="59">
        <v>0</v>
      </c>
      <c r="AC257" s="59"/>
      <c r="AD257" s="59">
        <v>0</v>
      </c>
      <c r="AE257" s="59"/>
      <c r="AF257" s="59">
        <v>0</v>
      </c>
      <c r="AG257" s="59"/>
      <c r="AH257" s="59">
        <v>0</v>
      </c>
      <c r="AI257" s="59"/>
      <c r="AJ257" s="59">
        <v>4</v>
      </c>
      <c r="AK257" s="59"/>
      <c r="AL257" s="59">
        <v>0.25</v>
      </c>
      <c r="AM257" s="59"/>
      <c r="AP257" s="57" t="e">
        <f>VLOOKUP(B257,[1]PlayersList!$B$4:$J$1000,9,FALSE)</f>
        <v>#N/A</v>
      </c>
      <c r="AR257" t="str">
        <f t="shared" si="3"/>
        <v>Jyrki Jokipakka</v>
      </c>
    </row>
    <row r="258" spans="1:44" x14ac:dyDescent="0.25">
      <c r="A258" s="55">
        <v>255</v>
      </c>
      <c r="B258" t="s">
        <v>453</v>
      </c>
      <c r="C258" t="s">
        <v>861</v>
      </c>
      <c r="D258" s="59">
        <v>8</v>
      </c>
      <c r="E258" s="59"/>
      <c r="F258" s="59">
        <v>0</v>
      </c>
      <c r="G258" s="59"/>
      <c r="H258" s="59">
        <v>3</v>
      </c>
      <c r="I258" s="59"/>
      <c r="J258" s="59">
        <v>3</v>
      </c>
      <c r="K258" s="59"/>
      <c r="L258" s="59">
        <v>1</v>
      </c>
      <c r="M258" s="59"/>
      <c r="N258" s="59">
        <v>4</v>
      </c>
      <c r="O258" s="59"/>
      <c r="P258" s="59">
        <v>10</v>
      </c>
      <c r="Q258" s="59"/>
      <c r="R258" s="59">
        <v>10</v>
      </c>
      <c r="S258" s="59"/>
      <c r="T258" s="59">
        <v>87</v>
      </c>
      <c r="U258" s="59"/>
      <c r="V258" s="59">
        <v>36</v>
      </c>
      <c r="W258" s="59"/>
      <c r="X258" s="59">
        <v>0.70699999999999996</v>
      </c>
      <c r="Y258" s="59"/>
      <c r="Z258" s="59">
        <v>0</v>
      </c>
      <c r="AA258" s="59"/>
      <c r="AB258" s="59">
        <v>1</v>
      </c>
      <c r="AC258" s="59"/>
      <c r="AD258" s="59">
        <v>0</v>
      </c>
      <c r="AE258" s="59"/>
      <c r="AF258" s="59">
        <v>0</v>
      </c>
      <c r="AG258" s="59"/>
      <c r="AH258" s="59">
        <v>0</v>
      </c>
      <c r="AI258" s="59"/>
      <c r="AJ258" s="59">
        <v>8</v>
      </c>
      <c r="AK258" s="59"/>
      <c r="AL258" s="59">
        <v>0</v>
      </c>
      <c r="AM258" s="59"/>
      <c r="AP258" s="57" t="e">
        <f>VLOOKUP(B258,[1]PlayersList!$B$4:$J$1000,9,FALSE)</f>
        <v>#N/A</v>
      </c>
      <c r="AR258" t="str">
        <f t="shared" si="3"/>
        <v>Antoine Vermette</v>
      </c>
    </row>
    <row r="259" spans="1:44" x14ac:dyDescent="0.25">
      <c r="A259" s="55">
        <v>256</v>
      </c>
      <c r="B259" t="s">
        <v>392</v>
      </c>
      <c r="C259" t="s">
        <v>858</v>
      </c>
      <c r="D259" s="59">
        <v>8</v>
      </c>
      <c r="E259" s="59"/>
      <c r="F259" s="59">
        <v>0</v>
      </c>
      <c r="G259" s="59"/>
      <c r="H259" s="59">
        <v>3</v>
      </c>
      <c r="I259" s="59"/>
      <c r="J259" s="59">
        <v>3</v>
      </c>
      <c r="K259" s="59"/>
      <c r="L259" s="59">
        <v>3</v>
      </c>
      <c r="M259" s="59"/>
      <c r="N259" s="59">
        <v>6</v>
      </c>
      <c r="O259" s="59"/>
      <c r="P259" s="59">
        <v>1</v>
      </c>
      <c r="Q259" s="59"/>
      <c r="R259" s="59">
        <v>13</v>
      </c>
      <c r="S259" s="59"/>
      <c r="T259" s="59">
        <v>0</v>
      </c>
      <c r="U259" s="59"/>
      <c r="V259" s="59">
        <v>0</v>
      </c>
      <c r="W259" s="59"/>
      <c r="X259" s="59" t="s">
        <v>852</v>
      </c>
      <c r="Y259" s="59"/>
      <c r="Z259" s="59">
        <v>0</v>
      </c>
      <c r="AA259" s="59"/>
      <c r="AB259" s="59">
        <v>0</v>
      </c>
      <c r="AC259" s="59"/>
      <c r="AD259" s="59">
        <v>0</v>
      </c>
      <c r="AE259" s="59"/>
      <c r="AF259" s="59">
        <v>1</v>
      </c>
      <c r="AG259" s="59"/>
      <c r="AH259" s="59">
        <v>0</v>
      </c>
      <c r="AI259" s="59"/>
      <c r="AJ259" s="59">
        <v>8</v>
      </c>
      <c r="AK259" s="59"/>
      <c r="AL259" s="59">
        <v>0</v>
      </c>
      <c r="AM259" s="59"/>
      <c r="AP259" s="57" t="e">
        <f>VLOOKUP(B259,[1]PlayersList!$B$4:$J$1000,9,FALSE)</f>
        <v>#N/A</v>
      </c>
      <c r="AR259" t="str">
        <f t="shared" si="3"/>
        <v>Alexey Marchenko</v>
      </c>
    </row>
    <row r="260" spans="1:44" x14ac:dyDescent="0.25">
      <c r="A260" s="55">
        <v>257</v>
      </c>
      <c r="B260" t="s">
        <v>260</v>
      </c>
      <c r="C260" t="s">
        <v>860</v>
      </c>
      <c r="D260" s="59">
        <v>8</v>
      </c>
      <c r="E260" s="59"/>
      <c r="F260" s="59">
        <v>2</v>
      </c>
      <c r="G260" s="59"/>
      <c r="H260" s="59">
        <v>1</v>
      </c>
      <c r="I260" s="59"/>
      <c r="J260" s="59">
        <v>3</v>
      </c>
      <c r="K260" s="59"/>
      <c r="L260" s="59">
        <v>-3</v>
      </c>
      <c r="M260" s="59"/>
      <c r="N260" s="59">
        <v>0</v>
      </c>
      <c r="O260" s="59"/>
      <c r="P260" s="59">
        <v>21</v>
      </c>
      <c r="Q260" s="59"/>
      <c r="R260" s="59">
        <v>4</v>
      </c>
      <c r="S260" s="59"/>
      <c r="T260" s="59">
        <v>0</v>
      </c>
      <c r="U260" s="59"/>
      <c r="V260" s="59">
        <v>0</v>
      </c>
      <c r="W260" s="59"/>
      <c r="X260" s="59" t="s">
        <v>852</v>
      </c>
      <c r="Y260" s="59"/>
      <c r="Z260" s="59">
        <v>0</v>
      </c>
      <c r="AA260" s="59"/>
      <c r="AB260" s="59">
        <v>0</v>
      </c>
      <c r="AC260" s="59"/>
      <c r="AD260" s="59">
        <v>0</v>
      </c>
      <c r="AE260" s="59"/>
      <c r="AF260" s="59">
        <v>0</v>
      </c>
      <c r="AG260" s="59"/>
      <c r="AH260" s="59">
        <v>0</v>
      </c>
      <c r="AI260" s="59"/>
      <c r="AJ260" s="59">
        <v>15</v>
      </c>
      <c r="AK260" s="59"/>
      <c r="AL260" s="59">
        <v>0.13300000000000001</v>
      </c>
      <c r="AM260" s="59"/>
      <c r="AP260" s="57" t="e">
        <f>VLOOKUP(B260,[1]PlayersList!$B$4:$J$1000,9,FALSE)</f>
        <v>#N/A</v>
      </c>
      <c r="AR260" t="str">
        <f t="shared" si="3"/>
        <v>Scott Wilson</v>
      </c>
    </row>
    <row r="261" spans="1:44" x14ac:dyDescent="0.25">
      <c r="A261" s="55">
        <v>258</v>
      </c>
      <c r="B261" t="s">
        <v>160</v>
      </c>
      <c r="C261" t="s">
        <v>866</v>
      </c>
      <c r="D261" s="59">
        <v>5</v>
      </c>
      <c r="E261" s="59"/>
      <c r="F261" s="59">
        <v>2</v>
      </c>
      <c r="G261" s="59"/>
      <c r="H261" s="59">
        <v>1</v>
      </c>
      <c r="I261" s="59"/>
      <c r="J261" s="59">
        <v>3</v>
      </c>
      <c r="K261" s="59"/>
      <c r="L261" s="59">
        <v>-5</v>
      </c>
      <c r="M261" s="59"/>
      <c r="N261" s="59">
        <v>0</v>
      </c>
      <c r="O261" s="59"/>
      <c r="P261" s="59">
        <v>2</v>
      </c>
      <c r="Q261" s="59"/>
      <c r="R261" s="59">
        <v>1</v>
      </c>
      <c r="S261" s="59"/>
      <c r="T261" s="59">
        <v>28</v>
      </c>
      <c r="U261" s="59"/>
      <c r="V261" s="59">
        <v>23</v>
      </c>
      <c r="W261" s="59"/>
      <c r="X261" s="59">
        <v>0.54900000000000004</v>
      </c>
      <c r="Y261" s="59"/>
      <c r="Z261" s="59">
        <v>0</v>
      </c>
      <c r="AA261" s="59"/>
      <c r="AB261" s="59">
        <v>0</v>
      </c>
      <c r="AC261" s="59"/>
      <c r="AD261" s="59">
        <v>0</v>
      </c>
      <c r="AE261" s="59"/>
      <c r="AF261" s="59">
        <v>0</v>
      </c>
      <c r="AG261" s="59"/>
      <c r="AH261" s="59">
        <v>1</v>
      </c>
      <c r="AI261" s="59"/>
      <c r="AJ261" s="59">
        <v>12</v>
      </c>
      <c r="AK261" s="59"/>
      <c r="AL261" s="59">
        <v>0.16700000000000001</v>
      </c>
      <c r="AM261" s="59"/>
      <c r="AP261" s="57" t="e">
        <f>VLOOKUP(B261,[1]PlayersList!$B$4:$J$1000,9,FALSE)</f>
        <v>#N/A</v>
      </c>
      <c r="AR261" t="str">
        <f t="shared" si="3"/>
        <v>Jason Spezza</v>
      </c>
    </row>
    <row r="262" spans="1:44" x14ac:dyDescent="0.25">
      <c r="A262" s="55">
        <v>259</v>
      </c>
      <c r="B262" t="s">
        <v>267</v>
      </c>
      <c r="C262" t="s">
        <v>871</v>
      </c>
      <c r="D262" s="59">
        <v>6</v>
      </c>
      <c r="E262" s="59"/>
      <c r="F262" s="59">
        <v>0</v>
      </c>
      <c r="G262" s="59"/>
      <c r="H262" s="59">
        <v>3</v>
      </c>
      <c r="I262" s="59"/>
      <c r="J262" s="59">
        <v>3</v>
      </c>
      <c r="K262" s="59"/>
      <c r="L262" s="59">
        <v>1</v>
      </c>
      <c r="M262" s="59"/>
      <c r="N262" s="59">
        <v>2</v>
      </c>
      <c r="O262" s="59"/>
      <c r="P262" s="59">
        <v>5</v>
      </c>
      <c r="Q262" s="59"/>
      <c r="R262" s="59">
        <v>7</v>
      </c>
      <c r="S262" s="59"/>
      <c r="T262" s="59">
        <v>27</v>
      </c>
      <c r="U262" s="59"/>
      <c r="V262" s="59">
        <v>36</v>
      </c>
      <c r="W262" s="59"/>
      <c r="X262" s="59">
        <v>0.42899999999999999</v>
      </c>
      <c r="Y262" s="59"/>
      <c r="Z262" s="59">
        <v>0</v>
      </c>
      <c r="AA262" s="59"/>
      <c r="AB262" s="59">
        <v>1</v>
      </c>
      <c r="AC262" s="59"/>
      <c r="AD262" s="59">
        <v>0</v>
      </c>
      <c r="AE262" s="59"/>
      <c r="AF262" s="59">
        <v>0</v>
      </c>
      <c r="AG262" s="59"/>
      <c r="AH262" s="59">
        <v>0</v>
      </c>
      <c r="AI262" s="59"/>
      <c r="AJ262" s="59">
        <v>2</v>
      </c>
      <c r="AK262" s="59"/>
      <c r="AL262" s="59">
        <v>0</v>
      </c>
      <c r="AM262" s="59"/>
      <c r="AP262" s="57" t="e">
        <f>VLOOKUP(B262,[1]PlayersList!$B$4:$J$1000,9,FALSE)</f>
        <v>#N/A</v>
      </c>
      <c r="AR262" t="str">
        <f t="shared" ref="AR262:AR325" si="4">SUBSTITUTE(B262," ","")</f>
        <v>Christian Dvorak</v>
      </c>
    </row>
    <row r="263" spans="1:44" x14ac:dyDescent="0.25">
      <c r="A263" s="55">
        <v>260</v>
      </c>
      <c r="B263" t="s">
        <v>264</v>
      </c>
      <c r="C263" t="s">
        <v>871</v>
      </c>
      <c r="D263" s="59">
        <v>7</v>
      </c>
      <c r="E263" s="59"/>
      <c r="F263" s="59">
        <v>1</v>
      </c>
      <c r="G263" s="59"/>
      <c r="H263" s="59">
        <v>2</v>
      </c>
      <c r="I263" s="59"/>
      <c r="J263" s="59">
        <v>3</v>
      </c>
      <c r="K263" s="59"/>
      <c r="L263" s="59">
        <v>-1</v>
      </c>
      <c r="M263" s="59"/>
      <c r="N263" s="59">
        <v>0</v>
      </c>
      <c r="O263" s="59"/>
      <c r="P263" s="59">
        <v>3</v>
      </c>
      <c r="Q263" s="59"/>
      <c r="R263" s="59">
        <v>3</v>
      </c>
      <c r="S263" s="59"/>
      <c r="T263" s="59">
        <v>0</v>
      </c>
      <c r="U263" s="59"/>
      <c r="V263" s="59">
        <v>2</v>
      </c>
      <c r="W263" s="59"/>
      <c r="X263" s="59">
        <v>0</v>
      </c>
      <c r="Y263" s="59"/>
      <c r="Z263" s="59">
        <v>0</v>
      </c>
      <c r="AA263" s="59"/>
      <c r="AB263" s="59">
        <v>0</v>
      </c>
      <c r="AC263" s="59"/>
      <c r="AD263" s="59">
        <v>0</v>
      </c>
      <c r="AE263" s="59"/>
      <c r="AF263" s="59">
        <v>1</v>
      </c>
      <c r="AG263" s="59"/>
      <c r="AH263" s="59">
        <v>0</v>
      </c>
      <c r="AI263" s="59"/>
      <c r="AJ263" s="59">
        <v>12</v>
      </c>
      <c r="AK263" s="59"/>
      <c r="AL263" s="59">
        <v>8.3000000000000004E-2</v>
      </c>
      <c r="AM263" s="59"/>
      <c r="AP263" s="57" t="e">
        <f>VLOOKUP(B263,[1]PlayersList!$B$4:$J$1000,9,FALSE)</f>
        <v>#N/A</v>
      </c>
      <c r="AR263" t="str">
        <f t="shared" si="4"/>
        <v>Tobias Rieder</v>
      </c>
    </row>
    <row r="264" spans="1:44" x14ac:dyDescent="0.25">
      <c r="A264" s="55">
        <v>261</v>
      </c>
      <c r="B264" t="s">
        <v>262</v>
      </c>
      <c r="C264" t="s">
        <v>857</v>
      </c>
      <c r="D264" s="59">
        <v>7</v>
      </c>
      <c r="E264" s="59"/>
      <c r="F264" s="59">
        <v>1</v>
      </c>
      <c r="G264" s="59"/>
      <c r="H264" s="59">
        <v>2</v>
      </c>
      <c r="I264" s="59"/>
      <c r="J264" s="59">
        <v>3</v>
      </c>
      <c r="K264" s="59"/>
      <c r="L264" s="59">
        <v>1</v>
      </c>
      <c r="M264" s="59"/>
      <c r="N264" s="59">
        <v>2</v>
      </c>
      <c r="O264" s="59"/>
      <c r="P264" s="59">
        <v>8</v>
      </c>
      <c r="Q264" s="59"/>
      <c r="R264" s="59">
        <v>4</v>
      </c>
      <c r="S264" s="59"/>
      <c r="T264" s="59">
        <v>1</v>
      </c>
      <c r="U264" s="59"/>
      <c r="V264" s="59">
        <v>7</v>
      </c>
      <c r="W264" s="59"/>
      <c r="X264" s="59">
        <v>0.125</v>
      </c>
      <c r="Y264" s="59"/>
      <c r="Z264" s="59">
        <v>0</v>
      </c>
      <c r="AA264" s="59"/>
      <c r="AB264" s="59">
        <v>0</v>
      </c>
      <c r="AC264" s="59"/>
      <c r="AD264" s="59">
        <v>0</v>
      </c>
      <c r="AE264" s="59"/>
      <c r="AF264" s="59">
        <v>0</v>
      </c>
      <c r="AG264" s="59"/>
      <c r="AH264" s="59">
        <v>0</v>
      </c>
      <c r="AI264" s="59"/>
      <c r="AJ264" s="59">
        <v>7</v>
      </c>
      <c r="AK264" s="59"/>
      <c r="AL264" s="59">
        <v>0.14299999999999999</v>
      </c>
      <c r="AM264" s="59"/>
      <c r="AP264" s="57" t="e">
        <f>VLOOKUP(B264,[1]PlayersList!$B$4:$J$1000,9,FALSE)</f>
        <v>#N/A</v>
      </c>
      <c r="AR264" t="str">
        <f t="shared" si="4"/>
        <v>Nick Cousins</v>
      </c>
    </row>
    <row r="265" spans="1:44" x14ac:dyDescent="0.25">
      <c r="A265" s="55">
        <v>262</v>
      </c>
      <c r="B265" t="s">
        <v>202</v>
      </c>
      <c r="C265" t="s">
        <v>869</v>
      </c>
      <c r="D265" s="59">
        <v>6</v>
      </c>
      <c r="E265" s="59"/>
      <c r="F265" s="59">
        <v>2</v>
      </c>
      <c r="G265" s="59"/>
      <c r="H265" s="59">
        <v>1</v>
      </c>
      <c r="I265" s="59"/>
      <c r="J265" s="59">
        <v>3</v>
      </c>
      <c r="K265" s="59"/>
      <c r="L265" s="59">
        <v>1</v>
      </c>
      <c r="M265" s="59"/>
      <c r="N265" s="59">
        <v>0</v>
      </c>
      <c r="O265" s="59"/>
      <c r="P265" s="59">
        <v>4</v>
      </c>
      <c r="Q265" s="59"/>
      <c r="R265" s="59">
        <v>0</v>
      </c>
      <c r="S265" s="59"/>
      <c r="T265" s="59">
        <v>4</v>
      </c>
      <c r="U265" s="59"/>
      <c r="V265" s="59">
        <v>3</v>
      </c>
      <c r="W265" s="59"/>
      <c r="X265" s="59">
        <v>0.57099999999999995</v>
      </c>
      <c r="Y265" s="59"/>
      <c r="Z265" s="59">
        <v>0</v>
      </c>
      <c r="AA265" s="59"/>
      <c r="AB265" s="59">
        <v>0</v>
      </c>
      <c r="AC265" s="59"/>
      <c r="AD265" s="59">
        <v>0</v>
      </c>
      <c r="AE265" s="59"/>
      <c r="AF265" s="59">
        <v>0</v>
      </c>
      <c r="AG265" s="59"/>
      <c r="AH265" s="59">
        <v>0</v>
      </c>
      <c r="AI265" s="59"/>
      <c r="AJ265" s="59">
        <v>11</v>
      </c>
      <c r="AK265" s="59"/>
      <c r="AL265" s="59">
        <v>0.182</v>
      </c>
      <c r="AM265" s="59"/>
      <c r="AP265" s="57" t="e">
        <f>VLOOKUP(B265,[1]PlayersList!$B$4:$J$1000,9,FALSE)</f>
        <v>#N/A</v>
      </c>
      <c r="AR265" t="str">
        <f t="shared" si="4"/>
        <v>Brian Gionta</v>
      </c>
    </row>
    <row r="266" spans="1:44" x14ac:dyDescent="0.25">
      <c r="A266" s="55">
        <v>263</v>
      </c>
      <c r="B266" t="s">
        <v>327</v>
      </c>
      <c r="C266" t="s">
        <v>862</v>
      </c>
      <c r="D266" s="59">
        <v>7</v>
      </c>
      <c r="E266" s="59"/>
      <c r="F266" s="59">
        <v>1</v>
      </c>
      <c r="G266" s="59"/>
      <c r="H266" s="59">
        <v>2</v>
      </c>
      <c r="I266" s="59"/>
      <c r="J266" s="59">
        <v>3</v>
      </c>
      <c r="K266" s="59"/>
      <c r="L266" s="59">
        <v>-2</v>
      </c>
      <c r="M266" s="59"/>
      <c r="N266" s="59">
        <v>6</v>
      </c>
      <c r="O266" s="59"/>
      <c r="P266" s="59">
        <v>13</v>
      </c>
      <c r="Q266" s="59"/>
      <c r="R266" s="59">
        <v>1</v>
      </c>
      <c r="S266" s="59"/>
      <c r="T266" s="59">
        <v>55</v>
      </c>
      <c r="U266" s="59"/>
      <c r="V266" s="59">
        <v>52</v>
      </c>
      <c r="W266" s="59"/>
      <c r="X266" s="59">
        <v>0.51400000000000001</v>
      </c>
      <c r="Y266" s="59"/>
      <c r="Z266" s="59">
        <v>0</v>
      </c>
      <c r="AA266" s="59"/>
      <c r="AB266" s="59">
        <v>1</v>
      </c>
      <c r="AC266" s="59"/>
      <c r="AD266" s="59">
        <v>0</v>
      </c>
      <c r="AE266" s="59"/>
      <c r="AF266" s="59">
        <v>0</v>
      </c>
      <c r="AG266" s="59"/>
      <c r="AH266" s="59">
        <v>0</v>
      </c>
      <c r="AI266" s="59"/>
      <c r="AJ266" s="59">
        <v>19</v>
      </c>
      <c r="AK266" s="59"/>
      <c r="AL266" s="59">
        <v>5.2999999999999999E-2</v>
      </c>
      <c r="AM266" s="59"/>
      <c r="AP266" s="57" t="e">
        <f>VLOOKUP(B266,[1]PlayersList!$B$4:$J$1000,9,FALSE)</f>
        <v>#N/A</v>
      </c>
      <c r="AR266" t="str">
        <f t="shared" si="4"/>
        <v>Mathieu Perreault</v>
      </c>
    </row>
    <row r="267" spans="1:44" x14ac:dyDescent="0.25">
      <c r="A267" s="55">
        <v>264</v>
      </c>
      <c r="B267" t="s">
        <v>180</v>
      </c>
      <c r="C267" t="s">
        <v>871</v>
      </c>
      <c r="D267" s="59">
        <v>6</v>
      </c>
      <c r="E267" s="59"/>
      <c r="F267" s="59">
        <v>1</v>
      </c>
      <c r="G267" s="59"/>
      <c r="H267" s="59">
        <v>2</v>
      </c>
      <c r="I267" s="59"/>
      <c r="J267" s="59">
        <v>3</v>
      </c>
      <c r="K267" s="59"/>
      <c r="L267" s="59">
        <v>1</v>
      </c>
      <c r="M267" s="59"/>
      <c r="N267" s="59">
        <v>19</v>
      </c>
      <c r="O267" s="59"/>
      <c r="P267" s="59">
        <v>9</v>
      </c>
      <c r="Q267" s="59"/>
      <c r="R267" s="59">
        <v>5</v>
      </c>
      <c r="S267" s="59"/>
      <c r="T267" s="59">
        <v>0</v>
      </c>
      <c r="U267" s="59"/>
      <c r="V267" s="59">
        <v>0</v>
      </c>
      <c r="W267" s="59"/>
      <c r="X267" s="59" t="s">
        <v>852</v>
      </c>
      <c r="Y267" s="59"/>
      <c r="Z267" s="59">
        <v>0</v>
      </c>
      <c r="AA267" s="59"/>
      <c r="AB267" s="59">
        <v>0</v>
      </c>
      <c r="AC267" s="59"/>
      <c r="AD267" s="59">
        <v>0</v>
      </c>
      <c r="AE267" s="59"/>
      <c r="AF267" s="59">
        <v>0</v>
      </c>
      <c r="AG267" s="59"/>
      <c r="AH267" s="59">
        <v>0</v>
      </c>
      <c r="AI267" s="59"/>
      <c r="AJ267" s="59">
        <v>6</v>
      </c>
      <c r="AK267" s="59"/>
      <c r="AL267" s="59">
        <v>0.16700000000000001</v>
      </c>
      <c r="AM267" s="59"/>
      <c r="AP267" s="57" t="e">
        <f>VLOOKUP(B267,[1]PlayersList!$B$4:$J$1000,9,FALSE)</f>
        <v>#N/A</v>
      </c>
      <c r="AR267" t="str">
        <f t="shared" si="4"/>
        <v>Jakob Chychrun</v>
      </c>
    </row>
    <row r="268" spans="1:44" x14ac:dyDescent="0.25">
      <c r="A268" s="55">
        <v>265</v>
      </c>
      <c r="B268" t="s">
        <v>192</v>
      </c>
      <c r="C268" t="s">
        <v>857</v>
      </c>
      <c r="D268" s="59">
        <v>6</v>
      </c>
      <c r="E268" s="59"/>
      <c r="F268" s="59">
        <v>0</v>
      </c>
      <c r="G268" s="59"/>
      <c r="H268" s="59">
        <v>3</v>
      </c>
      <c r="I268" s="59"/>
      <c r="J268" s="59">
        <v>3</v>
      </c>
      <c r="K268" s="59"/>
      <c r="L268" s="59">
        <v>2</v>
      </c>
      <c r="M268" s="59"/>
      <c r="N268" s="59">
        <v>0</v>
      </c>
      <c r="O268" s="59"/>
      <c r="P268" s="59">
        <v>13</v>
      </c>
      <c r="Q268" s="59"/>
      <c r="R268" s="59">
        <v>15</v>
      </c>
      <c r="S268" s="59"/>
      <c r="T268" s="59">
        <v>0</v>
      </c>
      <c r="U268" s="59"/>
      <c r="V268" s="59">
        <v>0</v>
      </c>
      <c r="W268" s="59"/>
      <c r="X268" s="59" t="s">
        <v>852</v>
      </c>
      <c r="Y268" s="59"/>
      <c r="Z268" s="59">
        <v>0</v>
      </c>
      <c r="AA268" s="59"/>
      <c r="AB268" s="59">
        <v>0</v>
      </c>
      <c r="AC268" s="59"/>
      <c r="AD268" s="59">
        <v>0</v>
      </c>
      <c r="AE268" s="59"/>
      <c r="AF268" s="59">
        <v>0</v>
      </c>
      <c r="AG268" s="59"/>
      <c r="AH268" s="59">
        <v>0</v>
      </c>
      <c r="AI268" s="59"/>
      <c r="AJ268" s="59">
        <v>3</v>
      </c>
      <c r="AK268" s="59"/>
      <c r="AL268" s="59">
        <v>0</v>
      </c>
      <c r="AM268" s="59"/>
      <c r="AP268" s="57" t="e">
        <f>VLOOKUP(B268,[1]PlayersList!$B$4:$J$1000,9,FALSE)</f>
        <v>#N/A</v>
      </c>
      <c r="AR268" t="str">
        <f t="shared" si="4"/>
        <v>Nick Schultz</v>
      </c>
    </row>
    <row r="269" spans="1:44" x14ac:dyDescent="0.25">
      <c r="A269" s="55">
        <v>266</v>
      </c>
      <c r="B269" t="s">
        <v>206</v>
      </c>
      <c r="C269" t="s">
        <v>863</v>
      </c>
      <c r="D269" s="59">
        <v>8</v>
      </c>
      <c r="E269" s="59"/>
      <c r="F269" s="59">
        <v>0</v>
      </c>
      <c r="G269" s="59"/>
      <c r="H269" s="59">
        <v>3</v>
      </c>
      <c r="I269" s="59"/>
      <c r="J269" s="59">
        <v>3</v>
      </c>
      <c r="K269" s="59"/>
      <c r="L269" s="59">
        <v>-3</v>
      </c>
      <c r="M269" s="59"/>
      <c r="N269" s="59">
        <v>6</v>
      </c>
      <c r="O269" s="59"/>
      <c r="P269" s="59">
        <v>12</v>
      </c>
      <c r="Q269" s="59"/>
      <c r="R269" s="59">
        <v>2</v>
      </c>
      <c r="S269" s="59"/>
      <c r="T269" s="59">
        <v>1</v>
      </c>
      <c r="U269" s="59"/>
      <c r="V269" s="59">
        <v>2</v>
      </c>
      <c r="W269" s="59"/>
      <c r="X269" s="59">
        <v>0.33300000000000002</v>
      </c>
      <c r="Y269" s="59"/>
      <c r="Z269" s="59">
        <v>0</v>
      </c>
      <c r="AA269" s="59"/>
      <c r="AB269" s="59">
        <v>0</v>
      </c>
      <c r="AC269" s="59"/>
      <c r="AD269" s="59">
        <v>0</v>
      </c>
      <c r="AE269" s="59"/>
      <c r="AF269" s="59">
        <v>0</v>
      </c>
      <c r="AG269" s="59"/>
      <c r="AH269" s="59">
        <v>0</v>
      </c>
      <c r="AI269" s="59"/>
      <c r="AJ269" s="59">
        <v>10</v>
      </c>
      <c r="AK269" s="59"/>
      <c r="AL269" s="59">
        <v>0</v>
      </c>
      <c r="AM269" s="59"/>
      <c r="AP269" s="57" t="e">
        <f>VLOOKUP(B269,[1]PlayersList!$B$4:$J$1000,9,FALSE)</f>
        <v>#N/A</v>
      </c>
      <c r="AR269" t="str">
        <f t="shared" si="4"/>
        <v>Jason Chimera</v>
      </c>
    </row>
    <row r="270" spans="1:44" x14ac:dyDescent="0.25">
      <c r="A270" s="55">
        <v>267</v>
      </c>
      <c r="B270" t="s">
        <v>176</v>
      </c>
      <c r="C270" t="s">
        <v>849</v>
      </c>
      <c r="D270" s="59">
        <v>7</v>
      </c>
      <c r="E270" s="59"/>
      <c r="F270" s="59">
        <v>3</v>
      </c>
      <c r="G270" s="59"/>
      <c r="H270" s="59">
        <v>0</v>
      </c>
      <c r="I270" s="59"/>
      <c r="J270" s="59">
        <v>3</v>
      </c>
      <c r="K270" s="59"/>
      <c r="L270" s="59">
        <v>-4</v>
      </c>
      <c r="M270" s="59"/>
      <c r="N270" s="59">
        <v>4</v>
      </c>
      <c r="O270" s="59"/>
      <c r="P270" s="59">
        <v>15</v>
      </c>
      <c r="Q270" s="59"/>
      <c r="R270" s="59">
        <v>3</v>
      </c>
      <c r="S270" s="59"/>
      <c r="T270" s="59">
        <v>65</v>
      </c>
      <c r="U270" s="59"/>
      <c r="V270" s="59">
        <v>61</v>
      </c>
      <c r="W270" s="59"/>
      <c r="X270" s="59">
        <v>0.51600000000000001</v>
      </c>
      <c r="Y270" s="59"/>
      <c r="Z270" s="59">
        <v>0</v>
      </c>
      <c r="AA270" s="59"/>
      <c r="AB270" s="59">
        <v>0</v>
      </c>
      <c r="AC270" s="59"/>
      <c r="AD270" s="59">
        <v>0</v>
      </c>
      <c r="AE270" s="59"/>
      <c r="AF270" s="59">
        <v>0</v>
      </c>
      <c r="AG270" s="59"/>
      <c r="AH270" s="59">
        <v>0</v>
      </c>
      <c r="AI270" s="59"/>
      <c r="AJ270" s="59">
        <v>20</v>
      </c>
      <c r="AK270" s="59"/>
      <c r="AL270" s="59">
        <v>0.15</v>
      </c>
      <c r="AM270" s="59"/>
      <c r="AP270" s="57" t="e">
        <f>VLOOKUP(B270,[1]PlayersList!$B$4:$J$1000,9,FALSE)</f>
        <v>#N/A</v>
      </c>
      <c r="AR270" t="str">
        <f t="shared" si="4"/>
        <v>Vincent Trocheck</v>
      </c>
    </row>
    <row r="271" spans="1:44" x14ac:dyDescent="0.25">
      <c r="A271" s="55">
        <v>268</v>
      </c>
      <c r="B271" t="s">
        <v>377</v>
      </c>
      <c r="C271" t="s">
        <v>872</v>
      </c>
      <c r="D271" s="59">
        <v>6</v>
      </c>
      <c r="E271" s="59"/>
      <c r="F271" s="59">
        <v>0</v>
      </c>
      <c r="G271" s="59"/>
      <c r="H271" s="59">
        <v>3</v>
      </c>
      <c r="I271" s="59"/>
      <c r="J271" s="59">
        <v>3</v>
      </c>
      <c r="K271" s="59"/>
      <c r="L271" s="59">
        <v>-1</v>
      </c>
      <c r="M271" s="59"/>
      <c r="N271" s="59">
        <v>0</v>
      </c>
      <c r="O271" s="59"/>
      <c r="P271" s="59">
        <v>8</v>
      </c>
      <c r="Q271" s="59"/>
      <c r="R271" s="59">
        <v>6</v>
      </c>
      <c r="S271" s="59"/>
      <c r="T271" s="59">
        <v>26</v>
      </c>
      <c r="U271" s="59"/>
      <c r="V271" s="59">
        <v>32</v>
      </c>
      <c r="W271" s="59"/>
      <c r="X271" s="59">
        <v>0.44800000000000001</v>
      </c>
      <c r="Y271" s="59"/>
      <c r="Z271" s="59">
        <v>0</v>
      </c>
      <c r="AA271" s="59"/>
      <c r="AB271" s="59">
        <v>1</v>
      </c>
      <c r="AC271" s="59"/>
      <c r="AD271" s="59">
        <v>0</v>
      </c>
      <c r="AE271" s="59"/>
      <c r="AF271" s="59">
        <v>0</v>
      </c>
      <c r="AG271" s="59"/>
      <c r="AH271" s="59">
        <v>0</v>
      </c>
      <c r="AI271" s="59"/>
      <c r="AJ271" s="59">
        <v>7</v>
      </c>
      <c r="AK271" s="59"/>
      <c r="AL271" s="59">
        <v>0</v>
      </c>
      <c r="AM271" s="59"/>
      <c r="AP271" s="57" t="e">
        <f>VLOOKUP(B271,[1]PlayersList!$B$4:$J$1000,9,FALSE)</f>
        <v>#N/A</v>
      </c>
      <c r="AR271" t="str">
        <f t="shared" si="4"/>
        <v>Pavel Zacha</v>
      </c>
    </row>
    <row r="272" spans="1:44" x14ac:dyDescent="0.25">
      <c r="A272" s="55">
        <v>269</v>
      </c>
      <c r="B272" t="s">
        <v>199</v>
      </c>
      <c r="C272" t="s">
        <v>866</v>
      </c>
      <c r="D272" s="59">
        <v>7</v>
      </c>
      <c r="E272" s="59"/>
      <c r="F272" s="59">
        <v>1</v>
      </c>
      <c r="G272" s="59"/>
      <c r="H272" s="59">
        <v>2</v>
      </c>
      <c r="I272" s="59"/>
      <c r="J272" s="59">
        <v>3</v>
      </c>
      <c r="K272" s="59"/>
      <c r="L272" s="59">
        <v>4</v>
      </c>
      <c r="M272" s="59"/>
      <c r="N272" s="59">
        <v>22</v>
      </c>
      <c r="O272" s="59"/>
      <c r="P272" s="59">
        <v>5</v>
      </c>
      <c r="Q272" s="59"/>
      <c r="R272" s="59">
        <v>4</v>
      </c>
      <c r="S272" s="59"/>
      <c r="T272" s="59">
        <v>0</v>
      </c>
      <c r="U272" s="59"/>
      <c r="V272" s="59">
        <v>0</v>
      </c>
      <c r="W272" s="59"/>
      <c r="X272" s="59" t="s">
        <v>852</v>
      </c>
      <c r="Y272" s="59"/>
      <c r="Z272" s="59">
        <v>0</v>
      </c>
      <c r="AA272" s="59"/>
      <c r="AB272" s="59">
        <v>0</v>
      </c>
      <c r="AC272" s="59"/>
      <c r="AD272" s="59">
        <v>0</v>
      </c>
      <c r="AE272" s="59"/>
      <c r="AF272" s="59">
        <v>0</v>
      </c>
      <c r="AG272" s="59"/>
      <c r="AH272" s="59">
        <v>1</v>
      </c>
      <c r="AI272" s="59"/>
      <c r="AJ272" s="59">
        <v>10</v>
      </c>
      <c r="AK272" s="59"/>
      <c r="AL272" s="59">
        <v>0.1</v>
      </c>
      <c r="AM272" s="59"/>
      <c r="AP272" s="57" t="e">
        <f>VLOOKUP(B272,[1]PlayersList!$B$4:$J$1000,9,FALSE)</f>
        <v>#N/A</v>
      </c>
      <c r="AR272" t="str">
        <f t="shared" si="4"/>
        <v>Antoine Roussel</v>
      </c>
    </row>
    <row r="273" spans="1:44" x14ac:dyDescent="0.25">
      <c r="A273" s="55">
        <v>270</v>
      </c>
      <c r="B273" t="s">
        <v>214</v>
      </c>
      <c r="C273" t="s">
        <v>867</v>
      </c>
      <c r="D273" s="59">
        <v>6</v>
      </c>
      <c r="E273" s="59"/>
      <c r="F273" s="59">
        <v>2</v>
      </c>
      <c r="G273" s="59"/>
      <c r="H273" s="59">
        <v>1</v>
      </c>
      <c r="I273" s="59"/>
      <c r="J273" s="59">
        <v>3</v>
      </c>
      <c r="K273" s="59"/>
      <c r="L273" s="59">
        <v>3</v>
      </c>
      <c r="M273" s="59"/>
      <c r="N273" s="59">
        <v>0</v>
      </c>
      <c r="O273" s="59"/>
      <c r="P273" s="59">
        <v>5</v>
      </c>
      <c r="Q273" s="59"/>
      <c r="R273" s="59">
        <v>4</v>
      </c>
      <c r="S273" s="59"/>
      <c r="T273" s="59">
        <v>2</v>
      </c>
      <c r="U273" s="59"/>
      <c r="V273" s="59">
        <v>5</v>
      </c>
      <c r="W273" s="59"/>
      <c r="X273" s="59">
        <v>0.28599999999999998</v>
      </c>
      <c r="Y273" s="59"/>
      <c r="Z273" s="59">
        <v>0</v>
      </c>
      <c r="AA273" s="59"/>
      <c r="AB273" s="59">
        <v>0</v>
      </c>
      <c r="AC273" s="59"/>
      <c r="AD273" s="59">
        <v>0</v>
      </c>
      <c r="AE273" s="59"/>
      <c r="AF273" s="59">
        <v>1</v>
      </c>
      <c r="AG273" s="59"/>
      <c r="AH273" s="59">
        <v>0</v>
      </c>
      <c r="AI273" s="59"/>
      <c r="AJ273" s="59">
        <v>10</v>
      </c>
      <c r="AK273" s="59"/>
      <c r="AL273" s="59">
        <v>0.2</v>
      </c>
      <c r="AM273" s="59"/>
      <c r="AP273" s="57" t="e">
        <f>VLOOKUP(B273,[1]PlayersList!$B$4:$J$1000,9,FALSE)</f>
        <v>#N/A</v>
      </c>
      <c r="AR273" t="str">
        <f t="shared" si="4"/>
        <v>Tom Pyatt</v>
      </c>
    </row>
    <row r="274" spans="1:44" x14ac:dyDescent="0.25">
      <c r="A274" s="55">
        <v>271</v>
      </c>
      <c r="B274" t="s">
        <v>239</v>
      </c>
      <c r="C274" t="s">
        <v>860</v>
      </c>
      <c r="D274" s="59">
        <v>4</v>
      </c>
      <c r="E274" s="59"/>
      <c r="F274" s="59">
        <v>1</v>
      </c>
      <c r="G274" s="59"/>
      <c r="H274" s="59">
        <v>2</v>
      </c>
      <c r="I274" s="59"/>
      <c r="J274" s="59">
        <v>3</v>
      </c>
      <c r="K274" s="59"/>
      <c r="L274" s="59">
        <v>3</v>
      </c>
      <c r="M274" s="59"/>
      <c r="N274" s="59">
        <v>0</v>
      </c>
      <c r="O274" s="59"/>
      <c r="P274" s="59">
        <v>4</v>
      </c>
      <c r="Q274" s="59"/>
      <c r="R274" s="59">
        <v>3</v>
      </c>
      <c r="S274" s="59"/>
      <c r="T274" s="59">
        <v>0</v>
      </c>
      <c r="U274" s="59"/>
      <c r="V274" s="59">
        <v>0</v>
      </c>
      <c r="W274" s="59"/>
      <c r="X274" s="59" t="s">
        <v>852</v>
      </c>
      <c r="Y274" s="59"/>
      <c r="Z274" s="59">
        <v>0</v>
      </c>
      <c r="AA274" s="59"/>
      <c r="AB274" s="59">
        <v>0</v>
      </c>
      <c r="AC274" s="59"/>
      <c r="AD274" s="59">
        <v>0</v>
      </c>
      <c r="AE274" s="59"/>
      <c r="AF274" s="59">
        <v>0</v>
      </c>
      <c r="AG274" s="59"/>
      <c r="AH274" s="59">
        <v>0</v>
      </c>
      <c r="AI274" s="59"/>
      <c r="AJ274" s="59">
        <v>5</v>
      </c>
      <c r="AK274" s="59"/>
      <c r="AL274" s="59">
        <v>0.2</v>
      </c>
      <c r="AM274" s="59"/>
      <c r="AP274" s="57" t="e">
        <f>VLOOKUP(B274,[1]PlayersList!$B$4:$J$1000,9,FALSE)</f>
        <v>#N/A</v>
      </c>
      <c r="AR274" t="str">
        <f t="shared" si="4"/>
        <v>Conor Sheary</v>
      </c>
    </row>
    <row r="275" spans="1:44" x14ac:dyDescent="0.25">
      <c r="A275" s="55">
        <v>272</v>
      </c>
      <c r="B275" t="s">
        <v>215</v>
      </c>
      <c r="C275" t="s">
        <v>876</v>
      </c>
      <c r="D275" s="59">
        <v>7</v>
      </c>
      <c r="E275" s="59"/>
      <c r="F275" s="59">
        <v>1</v>
      </c>
      <c r="G275" s="59"/>
      <c r="H275" s="59">
        <v>2</v>
      </c>
      <c r="I275" s="59"/>
      <c r="J275" s="59">
        <v>3</v>
      </c>
      <c r="K275" s="59"/>
      <c r="L275" s="59">
        <v>1</v>
      </c>
      <c r="M275" s="59"/>
      <c r="N275" s="59">
        <v>2</v>
      </c>
      <c r="O275" s="59"/>
      <c r="P275" s="59">
        <v>4</v>
      </c>
      <c r="Q275" s="59"/>
      <c r="R275" s="59">
        <v>0</v>
      </c>
      <c r="S275" s="59"/>
      <c r="T275" s="59">
        <v>0</v>
      </c>
      <c r="U275" s="59"/>
      <c r="V275" s="59">
        <v>0</v>
      </c>
      <c r="W275" s="59"/>
      <c r="X275" s="59" t="s">
        <v>852</v>
      </c>
      <c r="Y275" s="59"/>
      <c r="Z275" s="59">
        <v>0</v>
      </c>
      <c r="AA275" s="59"/>
      <c r="AB275" s="59">
        <v>0</v>
      </c>
      <c r="AC275" s="59"/>
      <c r="AD275" s="59">
        <v>0</v>
      </c>
      <c r="AE275" s="59"/>
      <c r="AF275" s="59">
        <v>0</v>
      </c>
      <c r="AG275" s="59"/>
      <c r="AH275" s="59">
        <v>0</v>
      </c>
      <c r="AI275" s="59"/>
      <c r="AJ275" s="59">
        <v>9</v>
      </c>
      <c r="AK275" s="59"/>
      <c r="AL275" s="59">
        <v>0.111</v>
      </c>
      <c r="AM275" s="59"/>
      <c r="AP275" s="57" t="e">
        <f>VLOOKUP(B275,[1]PlayersList!$B$4:$J$1000,9,FALSE)</f>
        <v>#N/A</v>
      </c>
      <c r="AR275" t="str">
        <f t="shared" si="4"/>
        <v>Jannik Hansen</v>
      </c>
    </row>
    <row r="276" spans="1:44" x14ac:dyDescent="0.25">
      <c r="A276" s="55">
        <v>273</v>
      </c>
      <c r="B276" t="s">
        <v>268</v>
      </c>
      <c r="C276" t="s">
        <v>853</v>
      </c>
      <c r="D276" s="59">
        <v>7</v>
      </c>
      <c r="E276" s="59"/>
      <c r="F276" s="59">
        <v>0</v>
      </c>
      <c r="G276" s="59"/>
      <c r="H276" s="59">
        <v>3</v>
      </c>
      <c r="I276" s="59"/>
      <c r="J276" s="59">
        <v>3</v>
      </c>
      <c r="K276" s="59"/>
      <c r="L276" s="59">
        <v>3</v>
      </c>
      <c r="M276" s="59"/>
      <c r="N276" s="59">
        <v>0</v>
      </c>
      <c r="O276" s="59"/>
      <c r="P276" s="59">
        <v>4</v>
      </c>
      <c r="Q276" s="59"/>
      <c r="R276" s="59">
        <v>2</v>
      </c>
      <c r="S276" s="59"/>
      <c r="T276" s="59">
        <v>2</v>
      </c>
      <c r="U276" s="59"/>
      <c r="V276" s="59">
        <v>0</v>
      </c>
      <c r="W276" s="59"/>
      <c r="X276" s="59">
        <v>1</v>
      </c>
      <c r="Y276" s="59"/>
      <c r="Z276" s="59">
        <v>0</v>
      </c>
      <c r="AA276" s="59"/>
      <c r="AB276" s="59">
        <v>0</v>
      </c>
      <c r="AC276" s="59"/>
      <c r="AD276" s="59">
        <v>0</v>
      </c>
      <c r="AE276" s="59"/>
      <c r="AF276" s="59">
        <v>0</v>
      </c>
      <c r="AG276" s="59"/>
      <c r="AH276" s="59">
        <v>0</v>
      </c>
      <c r="AI276" s="59"/>
      <c r="AJ276" s="59">
        <v>17</v>
      </c>
      <c r="AK276" s="59"/>
      <c r="AL276" s="59">
        <v>0</v>
      </c>
      <c r="AM276" s="59"/>
      <c r="AP276" s="57" t="e">
        <f>VLOOKUP(B276,[1]PlayersList!$B$4:$J$1000,9,FALSE)</f>
        <v>#N/A</v>
      </c>
      <c r="AR276" t="str">
        <f t="shared" si="4"/>
        <v>Brayden Point</v>
      </c>
    </row>
    <row r="277" spans="1:44" x14ac:dyDescent="0.25">
      <c r="A277" s="55">
        <v>274</v>
      </c>
      <c r="B277" t="s">
        <v>233</v>
      </c>
      <c r="C277" t="s">
        <v>864</v>
      </c>
      <c r="D277" s="59">
        <v>7</v>
      </c>
      <c r="E277" s="59"/>
      <c r="F277" s="59">
        <v>2</v>
      </c>
      <c r="G277" s="59"/>
      <c r="H277" s="59">
        <v>1</v>
      </c>
      <c r="I277" s="59"/>
      <c r="J277" s="59">
        <v>3</v>
      </c>
      <c r="K277" s="59"/>
      <c r="L277" s="59">
        <v>2</v>
      </c>
      <c r="M277" s="59"/>
      <c r="N277" s="59">
        <v>0</v>
      </c>
      <c r="O277" s="59"/>
      <c r="P277" s="59">
        <v>5</v>
      </c>
      <c r="Q277" s="59"/>
      <c r="R277" s="59">
        <v>4</v>
      </c>
      <c r="S277" s="59"/>
      <c r="T277" s="59">
        <v>2</v>
      </c>
      <c r="U277" s="59"/>
      <c r="V277" s="59">
        <v>1</v>
      </c>
      <c r="W277" s="59"/>
      <c r="X277" s="59">
        <v>0.66700000000000004</v>
      </c>
      <c r="Y277" s="59"/>
      <c r="Z277" s="59">
        <v>0</v>
      </c>
      <c r="AA277" s="59"/>
      <c r="AB277" s="59">
        <v>0</v>
      </c>
      <c r="AC277" s="59"/>
      <c r="AD277" s="59">
        <v>0</v>
      </c>
      <c r="AE277" s="59"/>
      <c r="AF277" s="59">
        <v>0</v>
      </c>
      <c r="AG277" s="59"/>
      <c r="AH277" s="59">
        <v>0</v>
      </c>
      <c r="AI277" s="59"/>
      <c r="AJ277" s="59">
        <v>9</v>
      </c>
      <c r="AK277" s="59"/>
      <c r="AL277" s="59">
        <v>0.222</v>
      </c>
      <c r="AM277" s="59"/>
      <c r="AP277" s="57" t="e">
        <f>VLOOKUP(B277,[1]PlayersList!$B$4:$J$1000,9,FALSE)</f>
        <v>#N/A</v>
      </c>
      <c r="AR277" t="str">
        <f t="shared" si="4"/>
        <v>Michael Grabner</v>
      </c>
    </row>
    <row r="278" spans="1:44" x14ac:dyDescent="0.25">
      <c r="A278" s="55">
        <v>275</v>
      </c>
      <c r="B278" t="s">
        <v>167</v>
      </c>
      <c r="C278" t="s">
        <v>854</v>
      </c>
      <c r="D278" s="59">
        <v>8</v>
      </c>
      <c r="E278" s="59"/>
      <c r="F278" s="59">
        <v>0</v>
      </c>
      <c r="G278" s="59"/>
      <c r="H278" s="59">
        <v>3</v>
      </c>
      <c r="I278" s="59"/>
      <c r="J278" s="59">
        <v>3</v>
      </c>
      <c r="K278" s="59"/>
      <c r="L278" s="59">
        <v>1</v>
      </c>
      <c r="M278" s="59"/>
      <c r="N278" s="59">
        <v>2</v>
      </c>
      <c r="O278" s="59"/>
      <c r="P278" s="59">
        <v>3</v>
      </c>
      <c r="Q278" s="59"/>
      <c r="R278" s="59">
        <v>10</v>
      </c>
      <c r="S278" s="59"/>
      <c r="T278" s="59">
        <v>72</v>
      </c>
      <c r="U278" s="59"/>
      <c r="V278" s="59">
        <v>79</v>
      </c>
      <c r="W278" s="59"/>
      <c r="X278" s="59">
        <v>0.47699999999999998</v>
      </c>
      <c r="Y278" s="59"/>
      <c r="Z278" s="59">
        <v>0</v>
      </c>
      <c r="AA278" s="59"/>
      <c r="AB278" s="59">
        <v>2</v>
      </c>
      <c r="AC278" s="59"/>
      <c r="AD278" s="59">
        <v>0</v>
      </c>
      <c r="AE278" s="59"/>
      <c r="AF278" s="59">
        <v>0</v>
      </c>
      <c r="AG278" s="59"/>
      <c r="AH278" s="59">
        <v>0</v>
      </c>
      <c r="AI278" s="59"/>
      <c r="AJ278" s="59">
        <v>19</v>
      </c>
      <c r="AK278" s="59"/>
      <c r="AL278" s="59">
        <v>0</v>
      </c>
      <c r="AM278" s="59"/>
      <c r="AP278" s="57" t="e">
        <f>VLOOKUP(B278,[1]PlayersList!$B$4:$J$1000,9,FALSE)</f>
        <v>#N/A</v>
      </c>
      <c r="AR278" t="str">
        <f t="shared" si="4"/>
        <v>Tomas Plekanec</v>
      </c>
    </row>
    <row r="279" spans="1:44" x14ac:dyDescent="0.25">
      <c r="A279" s="55">
        <v>276</v>
      </c>
      <c r="B279" t="s">
        <v>252</v>
      </c>
      <c r="C279" t="s">
        <v>867</v>
      </c>
      <c r="D279" s="59">
        <v>6</v>
      </c>
      <c r="E279" s="59"/>
      <c r="F279" s="59">
        <v>0</v>
      </c>
      <c r="G279" s="59"/>
      <c r="H279" s="59">
        <v>3</v>
      </c>
      <c r="I279" s="59"/>
      <c r="J279" s="59">
        <v>3</v>
      </c>
      <c r="K279" s="59"/>
      <c r="L279" s="59">
        <v>1</v>
      </c>
      <c r="M279" s="59"/>
      <c r="N279" s="59">
        <v>4</v>
      </c>
      <c r="O279" s="59"/>
      <c r="P279" s="59">
        <v>3</v>
      </c>
      <c r="Q279" s="59"/>
      <c r="R279" s="59">
        <v>6</v>
      </c>
      <c r="S279" s="59"/>
      <c r="T279" s="59">
        <v>0</v>
      </c>
      <c r="U279" s="59"/>
      <c r="V279" s="59">
        <v>0</v>
      </c>
      <c r="W279" s="59"/>
      <c r="X279" s="59" t="s">
        <v>852</v>
      </c>
      <c r="Y279" s="59"/>
      <c r="Z279" s="59">
        <v>0</v>
      </c>
      <c r="AA279" s="59"/>
      <c r="AB279" s="59">
        <v>0</v>
      </c>
      <c r="AC279" s="59"/>
      <c r="AD279" s="59">
        <v>0</v>
      </c>
      <c r="AE279" s="59"/>
      <c r="AF279" s="59">
        <v>0</v>
      </c>
      <c r="AG279" s="59"/>
      <c r="AH279" s="59">
        <v>0</v>
      </c>
      <c r="AI279" s="59"/>
      <c r="AJ279" s="59">
        <v>9</v>
      </c>
      <c r="AK279" s="59"/>
      <c r="AL279" s="59">
        <v>0</v>
      </c>
      <c r="AM279" s="59"/>
      <c r="AP279" s="57" t="e">
        <f>VLOOKUP(B279,[1]PlayersList!$B$4:$J$1000,9,FALSE)</f>
        <v>#N/A</v>
      </c>
      <c r="AR279" t="str">
        <f t="shared" si="4"/>
        <v>Chris Wideman</v>
      </c>
    </row>
    <row r="280" spans="1:44" x14ac:dyDescent="0.25">
      <c r="A280" s="55">
        <v>277</v>
      </c>
      <c r="B280" t="s">
        <v>319</v>
      </c>
      <c r="C280" t="s">
        <v>851</v>
      </c>
      <c r="D280" s="59">
        <v>8</v>
      </c>
      <c r="E280" s="59"/>
      <c r="F280" s="59">
        <v>2</v>
      </c>
      <c r="G280" s="59"/>
      <c r="H280" s="59">
        <v>1</v>
      </c>
      <c r="I280" s="59"/>
      <c r="J280" s="59">
        <v>3</v>
      </c>
      <c r="K280" s="59"/>
      <c r="L280" s="59">
        <v>1</v>
      </c>
      <c r="M280" s="59"/>
      <c r="N280" s="59">
        <v>0</v>
      </c>
      <c r="O280" s="59"/>
      <c r="P280" s="59">
        <v>4</v>
      </c>
      <c r="Q280" s="59"/>
      <c r="R280" s="59">
        <v>4</v>
      </c>
      <c r="S280" s="59"/>
      <c r="T280" s="59">
        <v>2</v>
      </c>
      <c r="U280" s="59"/>
      <c r="V280" s="59">
        <v>4</v>
      </c>
      <c r="W280" s="59"/>
      <c r="X280" s="59">
        <v>0.33300000000000002</v>
      </c>
      <c r="Y280" s="59"/>
      <c r="Z280" s="59">
        <v>0</v>
      </c>
      <c r="AA280" s="59"/>
      <c r="AB280" s="59">
        <v>0</v>
      </c>
      <c r="AC280" s="59"/>
      <c r="AD280" s="59">
        <v>0</v>
      </c>
      <c r="AE280" s="59"/>
      <c r="AF280" s="59">
        <v>0</v>
      </c>
      <c r="AG280" s="59"/>
      <c r="AH280" s="59">
        <v>0</v>
      </c>
      <c r="AI280" s="59"/>
      <c r="AJ280" s="59">
        <v>11</v>
      </c>
      <c r="AK280" s="59"/>
      <c r="AL280" s="59">
        <v>0.182</v>
      </c>
      <c r="AM280" s="59"/>
      <c r="AP280" s="57" t="e">
        <f>VLOOKUP(B280,[1]PlayersList!$B$4:$J$1000,9,FALSE)</f>
        <v>#N/A</v>
      </c>
      <c r="AR280" t="str">
        <f t="shared" si="4"/>
        <v>Jason Pominville</v>
      </c>
    </row>
    <row r="281" spans="1:44" x14ac:dyDescent="0.25">
      <c r="A281" s="55">
        <v>278</v>
      </c>
      <c r="B281" t="s">
        <v>261</v>
      </c>
      <c r="C281" t="s">
        <v>866</v>
      </c>
      <c r="D281" s="59">
        <v>5</v>
      </c>
      <c r="E281" s="59"/>
      <c r="F281" s="59">
        <v>0</v>
      </c>
      <c r="G281" s="59"/>
      <c r="H281" s="59">
        <v>3</v>
      </c>
      <c r="I281" s="59"/>
      <c r="J281" s="59">
        <v>3</v>
      </c>
      <c r="K281" s="59"/>
      <c r="L281" s="59">
        <v>-1</v>
      </c>
      <c r="M281" s="59"/>
      <c r="N281" s="59">
        <v>6</v>
      </c>
      <c r="O281" s="59"/>
      <c r="P281" s="59">
        <v>7</v>
      </c>
      <c r="Q281" s="59"/>
      <c r="R281" s="59">
        <v>13</v>
      </c>
      <c r="S281" s="59"/>
      <c r="T281" s="59">
        <v>0</v>
      </c>
      <c r="U281" s="59"/>
      <c r="V281" s="59">
        <v>0</v>
      </c>
      <c r="W281" s="59"/>
      <c r="X281" s="59" t="s">
        <v>852</v>
      </c>
      <c r="Y281" s="59"/>
      <c r="Z281" s="59">
        <v>0</v>
      </c>
      <c r="AA281" s="59"/>
      <c r="AB281" s="59">
        <v>1</v>
      </c>
      <c r="AC281" s="59"/>
      <c r="AD281" s="59">
        <v>0</v>
      </c>
      <c r="AE281" s="59"/>
      <c r="AF281" s="59">
        <v>0</v>
      </c>
      <c r="AG281" s="59"/>
      <c r="AH281" s="59">
        <v>0</v>
      </c>
      <c r="AI281" s="59"/>
      <c r="AJ281" s="59">
        <v>5</v>
      </c>
      <c r="AK281" s="59"/>
      <c r="AL281" s="59">
        <v>0</v>
      </c>
      <c r="AM281" s="59"/>
      <c r="AP281" s="57" t="e">
        <f>VLOOKUP(B281,[1]PlayersList!$B$4:$J$1000,9,FALSE)</f>
        <v>#N/A</v>
      </c>
      <c r="AR281" t="str">
        <f t="shared" si="4"/>
        <v>Jordie Benn</v>
      </c>
    </row>
    <row r="282" spans="1:44" x14ac:dyDescent="0.25">
      <c r="A282" s="55">
        <v>279</v>
      </c>
      <c r="B282" t="s">
        <v>421</v>
      </c>
      <c r="C282" t="s">
        <v>853</v>
      </c>
      <c r="D282" s="59">
        <v>7</v>
      </c>
      <c r="E282" s="59"/>
      <c r="F282" s="59">
        <v>0</v>
      </c>
      <c r="G282" s="59"/>
      <c r="H282" s="59">
        <v>3</v>
      </c>
      <c r="I282" s="59"/>
      <c r="J282" s="59">
        <v>3</v>
      </c>
      <c r="K282" s="59"/>
      <c r="L282" s="59">
        <v>2</v>
      </c>
      <c r="M282" s="59"/>
      <c r="N282" s="59">
        <v>0</v>
      </c>
      <c r="O282" s="59"/>
      <c r="P282" s="59">
        <v>9</v>
      </c>
      <c r="Q282" s="59"/>
      <c r="R282" s="59">
        <v>6</v>
      </c>
      <c r="S282" s="59"/>
      <c r="T282" s="59">
        <v>0</v>
      </c>
      <c r="U282" s="59"/>
      <c r="V282" s="59">
        <v>0</v>
      </c>
      <c r="W282" s="59"/>
      <c r="X282" s="59" t="s">
        <v>852</v>
      </c>
      <c r="Y282" s="59"/>
      <c r="Z282" s="59">
        <v>0</v>
      </c>
      <c r="AA282" s="59"/>
      <c r="AB282" s="59">
        <v>2</v>
      </c>
      <c r="AC282" s="59"/>
      <c r="AD282" s="59">
        <v>0</v>
      </c>
      <c r="AE282" s="59"/>
      <c r="AF282" s="59">
        <v>0</v>
      </c>
      <c r="AG282" s="59"/>
      <c r="AH282" s="59">
        <v>0</v>
      </c>
      <c r="AI282" s="59"/>
      <c r="AJ282" s="59">
        <v>8</v>
      </c>
      <c r="AK282" s="59"/>
      <c r="AL282" s="59">
        <v>0</v>
      </c>
      <c r="AM282" s="59"/>
      <c r="AP282" s="57" t="e">
        <f>VLOOKUP(B282,[1]PlayersList!$B$4:$J$1000,9,FALSE)</f>
        <v>#N/A</v>
      </c>
      <c r="AR282" t="str">
        <f t="shared" si="4"/>
        <v>Anton Stralman</v>
      </c>
    </row>
    <row r="283" spans="1:44" x14ac:dyDescent="0.25">
      <c r="A283" s="55">
        <v>280</v>
      </c>
      <c r="B283" t="s">
        <v>486</v>
      </c>
      <c r="C283" t="s">
        <v>861</v>
      </c>
      <c r="D283" s="59">
        <v>8</v>
      </c>
      <c r="E283" s="59"/>
      <c r="F283" s="59">
        <v>2</v>
      </c>
      <c r="G283" s="59"/>
      <c r="H283" s="59">
        <v>0</v>
      </c>
      <c r="I283" s="59"/>
      <c r="J283" s="59">
        <v>2</v>
      </c>
      <c r="K283" s="59"/>
      <c r="L283" s="59">
        <v>-1</v>
      </c>
      <c r="M283" s="59"/>
      <c r="N283" s="59">
        <v>4</v>
      </c>
      <c r="O283" s="59"/>
      <c r="P283" s="59">
        <v>21</v>
      </c>
      <c r="Q283" s="59"/>
      <c r="R283" s="59">
        <v>3</v>
      </c>
      <c r="S283" s="59"/>
      <c r="T283" s="59">
        <v>14</v>
      </c>
      <c r="U283" s="59"/>
      <c r="V283" s="59">
        <v>16</v>
      </c>
      <c r="W283" s="59"/>
      <c r="X283" s="59">
        <v>0.46700000000000003</v>
      </c>
      <c r="Y283" s="59"/>
      <c r="Z283" s="59">
        <v>0</v>
      </c>
      <c r="AA283" s="59"/>
      <c r="AB283" s="59">
        <v>0</v>
      </c>
      <c r="AC283" s="59"/>
      <c r="AD283" s="59">
        <v>0</v>
      </c>
      <c r="AE283" s="59"/>
      <c r="AF283" s="59">
        <v>0</v>
      </c>
      <c r="AG283" s="59"/>
      <c r="AH283" s="59">
        <v>0</v>
      </c>
      <c r="AI283" s="59"/>
      <c r="AJ283" s="59">
        <v>13</v>
      </c>
      <c r="AK283" s="59"/>
      <c r="AL283" s="59">
        <v>0.154</v>
      </c>
      <c r="AM283" s="59"/>
      <c r="AP283" s="57" t="e">
        <f>VLOOKUP(B283,[1]PlayersList!$B$4:$J$1000,9,FALSE)</f>
        <v>#N/A</v>
      </c>
      <c r="AR283" t="str">
        <f t="shared" si="4"/>
        <v>Chris Wagner</v>
      </c>
    </row>
    <row r="284" spans="1:44" x14ac:dyDescent="0.25">
      <c r="A284" s="55">
        <v>281</v>
      </c>
      <c r="B284" t="s">
        <v>379</v>
      </c>
      <c r="C284" t="s">
        <v>870</v>
      </c>
      <c r="D284" s="59">
        <v>6</v>
      </c>
      <c r="E284" s="59"/>
      <c r="F284" s="59">
        <v>1</v>
      </c>
      <c r="G284" s="59"/>
      <c r="H284" s="59">
        <v>1</v>
      </c>
      <c r="I284" s="59"/>
      <c r="J284" s="59">
        <v>2</v>
      </c>
      <c r="K284" s="59"/>
      <c r="L284" s="59">
        <v>0</v>
      </c>
      <c r="M284" s="59"/>
      <c r="N284" s="59">
        <v>6</v>
      </c>
      <c r="O284" s="59"/>
      <c r="P284" s="59">
        <v>5</v>
      </c>
      <c r="Q284" s="59"/>
      <c r="R284" s="59">
        <v>2</v>
      </c>
      <c r="S284" s="59"/>
      <c r="T284" s="59">
        <v>0</v>
      </c>
      <c r="U284" s="59"/>
      <c r="V284" s="59">
        <v>0</v>
      </c>
      <c r="W284" s="59"/>
      <c r="X284" s="59" t="s">
        <v>852</v>
      </c>
      <c r="Y284" s="59"/>
      <c r="Z284" s="59">
        <v>0</v>
      </c>
      <c r="AA284" s="59"/>
      <c r="AB284" s="59">
        <v>0</v>
      </c>
      <c r="AC284" s="59"/>
      <c r="AD284" s="59">
        <v>0</v>
      </c>
      <c r="AE284" s="59"/>
      <c r="AF284" s="59">
        <v>0</v>
      </c>
      <c r="AG284" s="59"/>
      <c r="AH284" s="59">
        <v>0</v>
      </c>
      <c r="AI284" s="59"/>
      <c r="AJ284" s="59">
        <v>12</v>
      </c>
      <c r="AK284" s="59"/>
      <c r="AL284" s="59">
        <v>8.3000000000000004E-2</v>
      </c>
      <c r="AM284" s="59"/>
      <c r="AP284" s="57" t="e">
        <f>VLOOKUP(B284,[1]PlayersList!$B$4:$J$1000,9,FALSE)</f>
        <v>#N/A</v>
      </c>
      <c r="AR284" t="str">
        <f t="shared" si="4"/>
        <v>Matthew Tkachuk</v>
      </c>
    </row>
    <row r="285" spans="1:44" x14ac:dyDescent="0.25">
      <c r="A285" s="55">
        <v>282</v>
      </c>
      <c r="B285" t="s">
        <v>295</v>
      </c>
      <c r="C285" t="s">
        <v>849</v>
      </c>
      <c r="D285" s="59">
        <v>7</v>
      </c>
      <c r="E285" s="59"/>
      <c r="F285" s="59">
        <v>0</v>
      </c>
      <c r="G285" s="59"/>
      <c r="H285" s="59">
        <v>2</v>
      </c>
      <c r="I285" s="59"/>
      <c r="J285" s="59">
        <v>2</v>
      </c>
      <c r="K285" s="59"/>
      <c r="L285" s="59">
        <v>0</v>
      </c>
      <c r="M285" s="59"/>
      <c r="N285" s="59">
        <v>4</v>
      </c>
      <c r="O285" s="59"/>
      <c r="P285" s="59">
        <v>7</v>
      </c>
      <c r="Q285" s="59"/>
      <c r="R285" s="59">
        <v>1</v>
      </c>
      <c r="S285" s="59"/>
      <c r="T285" s="59">
        <v>6</v>
      </c>
      <c r="U285" s="59"/>
      <c r="V285" s="59">
        <v>2</v>
      </c>
      <c r="W285" s="59"/>
      <c r="X285" s="59">
        <v>0.75</v>
      </c>
      <c r="Y285" s="59"/>
      <c r="Z285" s="59">
        <v>0</v>
      </c>
      <c r="AA285" s="59"/>
      <c r="AB285" s="59">
        <v>0</v>
      </c>
      <c r="AC285" s="59"/>
      <c r="AD285" s="59">
        <v>0</v>
      </c>
      <c r="AE285" s="59"/>
      <c r="AF285" s="59">
        <v>0</v>
      </c>
      <c r="AG285" s="59"/>
      <c r="AH285" s="59">
        <v>0</v>
      </c>
      <c r="AI285" s="59"/>
      <c r="AJ285" s="59">
        <v>5</v>
      </c>
      <c r="AK285" s="59"/>
      <c r="AL285" s="59">
        <v>0</v>
      </c>
      <c r="AM285" s="59"/>
      <c r="AP285" s="57" t="e">
        <f>VLOOKUP(B285,[1]PlayersList!$B$4:$J$1000,9,FALSE)</f>
        <v>#N/A</v>
      </c>
      <c r="AR285" t="str">
        <f t="shared" si="4"/>
        <v>Greg McKegg</v>
      </c>
    </row>
    <row r="286" spans="1:44" x14ac:dyDescent="0.25">
      <c r="A286" s="55">
        <v>283</v>
      </c>
      <c r="B286" t="s">
        <v>407</v>
      </c>
      <c r="C286" t="s">
        <v>862</v>
      </c>
      <c r="D286" s="59">
        <v>6</v>
      </c>
      <c r="E286" s="59"/>
      <c r="F286" s="59">
        <v>1</v>
      </c>
      <c r="G286" s="59"/>
      <c r="H286" s="59">
        <v>1</v>
      </c>
      <c r="I286" s="59"/>
      <c r="J286" s="59">
        <v>2</v>
      </c>
      <c r="K286" s="59"/>
      <c r="L286" s="59">
        <v>-4</v>
      </c>
      <c r="M286" s="59"/>
      <c r="N286" s="59">
        <v>2</v>
      </c>
      <c r="O286" s="59"/>
      <c r="P286" s="59">
        <v>1</v>
      </c>
      <c r="Q286" s="59"/>
      <c r="R286" s="59">
        <v>3</v>
      </c>
      <c r="S286" s="59"/>
      <c r="T286" s="59">
        <v>0</v>
      </c>
      <c r="U286" s="59"/>
      <c r="V286" s="59">
        <v>0</v>
      </c>
      <c r="W286" s="59"/>
      <c r="X286" s="59" t="s">
        <v>852</v>
      </c>
      <c r="Y286" s="59"/>
      <c r="Z286" s="59">
        <v>0</v>
      </c>
      <c r="AA286" s="59"/>
      <c r="AB286" s="59">
        <v>1</v>
      </c>
      <c r="AC286" s="59"/>
      <c r="AD286" s="59">
        <v>0</v>
      </c>
      <c r="AE286" s="59"/>
      <c r="AF286" s="59">
        <v>0</v>
      </c>
      <c r="AG286" s="59"/>
      <c r="AH286" s="59">
        <v>1</v>
      </c>
      <c r="AI286" s="59"/>
      <c r="AJ286" s="59">
        <v>10</v>
      </c>
      <c r="AK286" s="59"/>
      <c r="AL286" s="59">
        <v>0.1</v>
      </c>
      <c r="AM286" s="59"/>
      <c r="AP286" s="57" t="e">
        <f>VLOOKUP(B286,[1]PlayersList!$B$4:$J$1000,9,FALSE)</f>
        <v>#N/A</v>
      </c>
      <c r="AR286" t="str">
        <f t="shared" si="4"/>
        <v>Kyle Connor</v>
      </c>
    </row>
    <row r="287" spans="1:44" x14ac:dyDescent="0.25">
      <c r="A287" s="55">
        <v>284</v>
      </c>
      <c r="B287" t="s">
        <v>396</v>
      </c>
      <c r="C287" t="s">
        <v>847</v>
      </c>
      <c r="D287" s="59">
        <v>5</v>
      </c>
      <c r="E287" s="59"/>
      <c r="F287" s="59">
        <v>1</v>
      </c>
      <c r="G287" s="59"/>
      <c r="H287" s="59">
        <v>1</v>
      </c>
      <c r="I287" s="59"/>
      <c r="J287" s="59">
        <v>2</v>
      </c>
      <c r="K287" s="59"/>
      <c r="L287" s="59">
        <v>1</v>
      </c>
      <c r="M287" s="59"/>
      <c r="N287" s="59">
        <v>0</v>
      </c>
      <c r="O287" s="59"/>
      <c r="P287" s="59">
        <v>2</v>
      </c>
      <c r="Q287" s="59"/>
      <c r="R287" s="59">
        <v>0</v>
      </c>
      <c r="S287" s="59"/>
      <c r="T287" s="59">
        <v>0</v>
      </c>
      <c r="U287" s="59"/>
      <c r="V287" s="59">
        <v>0</v>
      </c>
      <c r="W287" s="59"/>
      <c r="X287" s="59" t="s">
        <v>852</v>
      </c>
      <c r="Y287" s="59"/>
      <c r="Z287" s="59">
        <v>1</v>
      </c>
      <c r="AA287" s="59"/>
      <c r="AB287" s="59">
        <v>0</v>
      </c>
      <c r="AC287" s="59"/>
      <c r="AD287" s="59">
        <v>0</v>
      </c>
      <c r="AE287" s="59"/>
      <c r="AF287" s="59">
        <v>0</v>
      </c>
      <c r="AG287" s="59"/>
      <c r="AH287" s="59">
        <v>0</v>
      </c>
      <c r="AI287" s="59"/>
      <c r="AJ287" s="59">
        <v>12</v>
      </c>
      <c r="AK287" s="59"/>
      <c r="AL287" s="59">
        <v>8.3000000000000004E-2</v>
      </c>
      <c r="AM287" s="59"/>
      <c r="AP287" s="57" t="e">
        <f>VLOOKUP(B287,[1]PlayersList!$B$4:$J$1000,9,FALSE)</f>
        <v>#N/A</v>
      </c>
      <c r="AR287" t="str">
        <f t="shared" si="4"/>
        <v>Jesse Puljujarvi</v>
      </c>
    </row>
    <row r="288" spans="1:44" x14ac:dyDescent="0.25">
      <c r="A288" s="55">
        <v>285</v>
      </c>
      <c r="B288" t="s">
        <v>293</v>
      </c>
      <c r="C288" t="s">
        <v>869</v>
      </c>
      <c r="D288" s="59">
        <v>6</v>
      </c>
      <c r="E288" s="59"/>
      <c r="F288" s="59">
        <v>0</v>
      </c>
      <c r="G288" s="59"/>
      <c r="H288" s="59">
        <v>2</v>
      </c>
      <c r="I288" s="59"/>
      <c r="J288" s="59">
        <v>2</v>
      </c>
      <c r="K288" s="59"/>
      <c r="L288" s="59">
        <v>-3</v>
      </c>
      <c r="M288" s="59"/>
      <c r="N288" s="59">
        <v>4</v>
      </c>
      <c r="O288" s="59"/>
      <c r="P288" s="59">
        <v>7</v>
      </c>
      <c r="Q288" s="59"/>
      <c r="R288" s="59">
        <v>9</v>
      </c>
      <c r="S288" s="59"/>
      <c r="T288" s="59">
        <v>39</v>
      </c>
      <c r="U288" s="59"/>
      <c r="V288" s="59">
        <v>40</v>
      </c>
      <c r="W288" s="59"/>
      <c r="X288" s="59">
        <v>0.49399999999999999</v>
      </c>
      <c r="Y288" s="59"/>
      <c r="Z288" s="59">
        <v>0</v>
      </c>
      <c r="AA288" s="59"/>
      <c r="AB288" s="59">
        <v>0</v>
      </c>
      <c r="AC288" s="59"/>
      <c r="AD288" s="59">
        <v>0</v>
      </c>
      <c r="AE288" s="59"/>
      <c r="AF288" s="59">
        <v>0</v>
      </c>
      <c r="AG288" s="59"/>
      <c r="AH288" s="59">
        <v>0</v>
      </c>
      <c r="AI288" s="59"/>
      <c r="AJ288" s="59">
        <v>3</v>
      </c>
      <c r="AK288" s="59"/>
      <c r="AL288" s="59">
        <v>0</v>
      </c>
      <c r="AM288" s="59"/>
      <c r="AP288" s="57" t="e">
        <f>VLOOKUP(B288,[1]PlayersList!$B$4:$J$1000,9,FALSE)</f>
        <v>#N/A</v>
      </c>
      <c r="AR288" t="str">
        <f t="shared" si="4"/>
        <v>Johan Larsson</v>
      </c>
    </row>
    <row r="289" spans="1:44" x14ac:dyDescent="0.25">
      <c r="A289" s="55">
        <v>286</v>
      </c>
      <c r="B289" t="s">
        <v>282</v>
      </c>
      <c r="C289" t="s">
        <v>865</v>
      </c>
      <c r="D289" s="59">
        <v>6</v>
      </c>
      <c r="E289" s="59"/>
      <c r="F289" s="59">
        <v>0</v>
      </c>
      <c r="G289" s="59"/>
      <c r="H289" s="59">
        <v>2</v>
      </c>
      <c r="I289" s="59"/>
      <c r="J289" s="59">
        <v>2</v>
      </c>
      <c r="K289" s="59"/>
      <c r="L289" s="59">
        <v>-2</v>
      </c>
      <c r="M289" s="59"/>
      <c r="N289" s="59">
        <v>2</v>
      </c>
      <c r="O289" s="59"/>
      <c r="P289" s="59">
        <v>7</v>
      </c>
      <c r="Q289" s="59"/>
      <c r="R289" s="59">
        <v>6</v>
      </c>
      <c r="S289" s="59"/>
      <c r="T289" s="59">
        <v>0</v>
      </c>
      <c r="U289" s="59"/>
      <c r="V289" s="59">
        <v>1</v>
      </c>
      <c r="W289" s="59"/>
      <c r="X289" s="59">
        <v>0</v>
      </c>
      <c r="Y289" s="59"/>
      <c r="Z289" s="59">
        <v>0</v>
      </c>
      <c r="AA289" s="59"/>
      <c r="AB289" s="59">
        <v>0</v>
      </c>
      <c r="AC289" s="59"/>
      <c r="AD289" s="59">
        <v>0</v>
      </c>
      <c r="AE289" s="59"/>
      <c r="AF289" s="59">
        <v>0</v>
      </c>
      <c r="AG289" s="59"/>
      <c r="AH289" s="59">
        <v>0</v>
      </c>
      <c r="AI289" s="59"/>
      <c r="AJ289" s="59">
        <v>8</v>
      </c>
      <c r="AK289" s="59"/>
      <c r="AL289" s="59">
        <v>0</v>
      </c>
      <c r="AM289" s="59"/>
      <c r="AP289" s="57" t="e">
        <f>VLOOKUP(B289,[1]PlayersList!$B$4:$J$1000,9,FALSE)</f>
        <v>#N/A</v>
      </c>
      <c r="AR289" t="str">
        <f t="shared" si="4"/>
        <v>Joakim Nordstrom</v>
      </c>
    </row>
    <row r="290" spans="1:44" x14ac:dyDescent="0.25">
      <c r="A290" s="55">
        <v>287</v>
      </c>
      <c r="B290" t="s">
        <v>325</v>
      </c>
      <c r="C290" t="s">
        <v>850</v>
      </c>
      <c r="D290" s="59">
        <v>7</v>
      </c>
      <c r="E290" s="59"/>
      <c r="F290" s="59">
        <v>1</v>
      </c>
      <c r="G290" s="59"/>
      <c r="H290" s="59">
        <v>1</v>
      </c>
      <c r="I290" s="59"/>
      <c r="J290" s="59">
        <v>2</v>
      </c>
      <c r="K290" s="59"/>
      <c r="L290" s="59">
        <v>5</v>
      </c>
      <c r="M290" s="59"/>
      <c r="N290" s="59">
        <v>4</v>
      </c>
      <c r="O290" s="59"/>
      <c r="P290" s="59">
        <v>8</v>
      </c>
      <c r="Q290" s="59"/>
      <c r="R290" s="59">
        <v>21</v>
      </c>
      <c r="S290" s="59"/>
      <c r="T290" s="59">
        <v>0</v>
      </c>
      <c r="U290" s="59"/>
      <c r="V290" s="59">
        <v>0</v>
      </c>
      <c r="W290" s="59"/>
      <c r="X290" s="59" t="s">
        <v>852</v>
      </c>
      <c r="Y290" s="59"/>
      <c r="Z290" s="59">
        <v>0</v>
      </c>
      <c r="AA290" s="59"/>
      <c r="AB290" s="59">
        <v>0</v>
      </c>
      <c r="AC290" s="59"/>
      <c r="AD290" s="59">
        <v>0</v>
      </c>
      <c r="AE290" s="59"/>
      <c r="AF290" s="59">
        <v>0</v>
      </c>
      <c r="AG290" s="59"/>
      <c r="AH290" s="59">
        <v>0</v>
      </c>
      <c r="AI290" s="59"/>
      <c r="AJ290" s="59">
        <v>7</v>
      </c>
      <c r="AK290" s="59"/>
      <c r="AL290" s="59">
        <v>0.14299999999999999</v>
      </c>
      <c r="AM290" s="59"/>
      <c r="AP290" s="57" t="e">
        <f>VLOOKUP(B290,[1]PlayersList!$B$4:$J$1000,9,FALSE)</f>
        <v>#N/A</v>
      </c>
      <c r="AR290" t="str">
        <f t="shared" si="4"/>
        <v>Brandon Carlo</v>
      </c>
    </row>
    <row r="291" spans="1:44" x14ac:dyDescent="0.25">
      <c r="A291" s="55">
        <v>288</v>
      </c>
      <c r="B291" t="s">
        <v>277</v>
      </c>
      <c r="C291" t="s">
        <v>850</v>
      </c>
      <c r="D291" s="59">
        <v>7</v>
      </c>
      <c r="E291" s="59"/>
      <c r="F291" s="59">
        <v>0</v>
      </c>
      <c r="G291" s="59"/>
      <c r="H291" s="59">
        <v>2</v>
      </c>
      <c r="I291" s="59"/>
      <c r="J291" s="59">
        <v>2</v>
      </c>
      <c r="K291" s="59"/>
      <c r="L291" s="59">
        <v>0</v>
      </c>
      <c r="M291" s="59"/>
      <c r="N291" s="59">
        <v>2</v>
      </c>
      <c r="O291" s="59"/>
      <c r="P291" s="59">
        <v>16</v>
      </c>
      <c r="Q291" s="59"/>
      <c r="R291" s="59">
        <v>1</v>
      </c>
      <c r="S291" s="59"/>
      <c r="T291" s="59">
        <v>5</v>
      </c>
      <c r="U291" s="59"/>
      <c r="V291" s="59">
        <v>6</v>
      </c>
      <c r="W291" s="59"/>
      <c r="X291" s="59">
        <v>0.45500000000000002</v>
      </c>
      <c r="Y291" s="59"/>
      <c r="Z291" s="59">
        <v>0</v>
      </c>
      <c r="AA291" s="59"/>
      <c r="AB291" s="59">
        <v>0</v>
      </c>
      <c r="AC291" s="59"/>
      <c r="AD291" s="59">
        <v>0</v>
      </c>
      <c r="AE291" s="59"/>
      <c r="AF291" s="59">
        <v>0</v>
      </c>
      <c r="AG291" s="59"/>
      <c r="AH291" s="59">
        <v>0</v>
      </c>
      <c r="AI291" s="59"/>
      <c r="AJ291" s="59">
        <v>4</v>
      </c>
      <c r="AK291" s="59"/>
      <c r="AL291" s="59">
        <v>0</v>
      </c>
      <c r="AM291" s="59"/>
      <c r="AP291" s="57" t="e">
        <f>VLOOKUP(B291,[1]PlayersList!$B$4:$J$1000,9,FALSE)</f>
        <v>#N/A</v>
      </c>
      <c r="AR291" t="str">
        <f t="shared" si="4"/>
        <v>Noel Acciari</v>
      </c>
    </row>
    <row r="292" spans="1:44" x14ac:dyDescent="0.25">
      <c r="A292" s="55">
        <v>289</v>
      </c>
      <c r="B292" t="s">
        <v>292</v>
      </c>
      <c r="C292" t="s">
        <v>849</v>
      </c>
      <c r="D292" s="59">
        <v>7</v>
      </c>
      <c r="E292" s="59"/>
      <c r="F292" s="59">
        <v>0</v>
      </c>
      <c r="G292" s="59"/>
      <c r="H292" s="59">
        <v>2</v>
      </c>
      <c r="I292" s="59"/>
      <c r="J292" s="59">
        <v>2</v>
      </c>
      <c r="K292" s="59"/>
      <c r="L292" s="59">
        <v>2</v>
      </c>
      <c r="M292" s="59"/>
      <c r="N292" s="59">
        <v>0</v>
      </c>
      <c r="O292" s="59"/>
      <c r="P292" s="59">
        <v>14</v>
      </c>
      <c r="Q292" s="59"/>
      <c r="R292" s="59">
        <v>4</v>
      </c>
      <c r="S292" s="59"/>
      <c r="T292" s="59">
        <v>0</v>
      </c>
      <c r="U292" s="59"/>
      <c r="V292" s="59">
        <v>0</v>
      </c>
      <c r="W292" s="59"/>
      <c r="X292" s="59" t="s">
        <v>852</v>
      </c>
      <c r="Y292" s="59"/>
      <c r="Z292" s="59">
        <v>0</v>
      </c>
      <c r="AA292" s="59"/>
      <c r="AB292" s="59">
        <v>0</v>
      </c>
      <c r="AC292" s="59"/>
      <c r="AD292" s="59">
        <v>0</v>
      </c>
      <c r="AE292" s="59"/>
      <c r="AF292" s="59">
        <v>0</v>
      </c>
      <c r="AG292" s="59"/>
      <c r="AH292" s="59">
        <v>0</v>
      </c>
      <c r="AI292" s="59"/>
      <c r="AJ292" s="59">
        <v>5</v>
      </c>
      <c r="AK292" s="59"/>
      <c r="AL292" s="59">
        <v>0</v>
      </c>
      <c r="AM292" s="59"/>
      <c r="AP292" s="57" t="e">
        <f>VLOOKUP(B292,[1]PlayersList!$B$4:$J$1000,9,FALSE)</f>
        <v>#N/A</v>
      </c>
      <c r="AR292" t="str">
        <f t="shared" si="4"/>
        <v>Alex Petrovic</v>
      </c>
    </row>
    <row r="293" spans="1:44" x14ac:dyDescent="0.25">
      <c r="A293" s="55">
        <v>290</v>
      </c>
      <c r="B293" t="s">
        <v>296</v>
      </c>
      <c r="C293" t="s">
        <v>873</v>
      </c>
      <c r="D293" s="59">
        <v>7</v>
      </c>
      <c r="E293" s="59"/>
      <c r="F293" s="59">
        <v>2</v>
      </c>
      <c r="G293" s="59"/>
      <c r="H293" s="59">
        <v>0</v>
      </c>
      <c r="I293" s="59"/>
      <c r="J293" s="59">
        <v>2</v>
      </c>
      <c r="K293" s="59"/>
      <c r="L293" s="59">
        <v>-1</v>
      </c>
      <c r="M293" s="59"/>
      <c r="N293" s="59">
        <v>0</v>
      </c>
      <c r="O293" s="59"/>
      <c r="P293" s="59">
        <v>4</v>
      </c>
      <c r="Q293" s="59"/>
      <c r="R293" s="59">
        <v>0</v>
      </c>
      <c r="S293" s="59"/>
      <c r="T293" s="59">
        <v>0</v>
      </c>
      <c r="U293" s="59"/>
      <c r="V293" s="59">
        <v>0</v>
      </c>
      <c r="W293" s="59"/>
      <c r="X293" s="59" t="s">
        <v>852</v>
      </c>
      <c r="Y293" s="59"/>
      <c r="Z293" s="59">
        <v>0</v>
      </c>
      <c r="AA293" s="59"/>
      <c r="AB293" s="59">
        <v>0</v>
      </c>
      <c r="AC293" s="59"/>
      <c r="AD293" s="59">
        <v>0</v>
      </c>
      <c r="AE293" s="59"/>
      <c r="AF293" s="59">
        <v>0</v>
      </c>
      <c r="AG293" s="59"/>
      <c r="AH293" s="59">
        <v>1</v>
      </c>
      <c r="AI293" s="59"/>
      <c r="AJ293" s="59">
        <v>12</v>
      </c>
      <c r="AK293" s="59"/>
      <c r="AL293" s="59">
        <v>0.16700000000000001</v>
      </c>
      <c r="AM293" s="59"/>
      <c r="AP293" s="57" t="e">
        <f>VLOOKUP(B293,[1]PlayersList!$B$4:$J$1000,9,FALSE)</f>
        <v>#N/A</v>
      </c>
      <c r="AR293" t="str">
        <f t="shared" si="4"/>
        <v>Kevin Fiala</v>
      </c>
    </row>
    <row r="294" spans="1:44" x14ac:dyDescent="0.25">
      <c r="A294" s="55">
        <v>291</v>
      </c>
      <c r="B294" t="s">
        <v>297</v>
      </c>
      <c r="C294" t="s">
        <v>850</v>
      </c>
      <c r="D294" s="59">
        <v>6</v>
      </c>
      <c r="E294" s="59"/>
      <c r="F294" s="59">
        <v>1</v>
      </c>
      <c r="G294" s="59"/>
      <c r="H294" s="59">
        <v>1</v>
      </c>
      <c r="I294" s="59"/>
      <c r="J294" s="59">
        <v>2</v>
      </c>
      <c r="K294" s="59"/>
      <c r="L294" s="59">
        <v>-3</v>
      </c>
      <c r="M294" s="59"/>
      <c r="N294" s="59">
        <v>4</v>
      </c>
      <c r="O294" s="59"/>
      <c r="P294" s="59">
        <v>2</v>
      </c>
      <c r="Q294" s="59"/>
      <c r="R294" s="59">
        <v>0</v>
      </c>
      <c r="S294" s="59"/>
      <c r="T294" s="59">
        <v>1</v>
      </c>
      <c r="U294" s="59"/>
      <c r="V294" s="59">
        <v>4</v>
      </c>
      <c r="W294" s="59"/>
      <c r="X294" s="59">
        <v>0.2</v>
      </c>
      <c r="Y294" s="59"/>
      <c r="Z294" s="59">
        <v>1</v>
      </c>
      <c r="AA294" s="59"/>
      <c r="AB294" s="59">
        <v>0</v>
      </c>
      <c r="AC294" s="59"/>
      <c r="AD294" s="59">
        <v>0</v>
      </c>
      <c r="AE294" s="59"/>
      <c r="AF294" s="59">
        <v>0</v>
      </c>
      <c r="AG294" s="59"/>
      <c r="AH294" s="59">
        <v>0</v>
      </c>
      <c r="AI294" s="59"/>
      <c r="AJ294" s="59">
        <v>12</v>
      </c>
      <c r="AK294" s="59"/>
      <c r="AL294" s="59">
        <v>8.3000000000000004E-2</v>
      </c>
      <c r="AM294" s="59"/>
      <c r="AP294" s="57" t="e">
        <f>VLOOKUP(B294,[1]PlayersList!$B$4:$J$1000,9,FALSE)</f>
        <v>#N/A</v>
      </c>
      <c r="AR294" t="str">
        <f t="shared" si="4"/>
        <v>Ryan Spooner</v>
      </c>
    </row>
    <row r="295" spans="1:44" x14ac:dyDescent="0.25">
      <c r="A295" s="55">
        <v>292</v>
      </c>
      <c r="B295" t="s">
        <v>330</v>
      </c>
      <c r="C295" t="s">
        <v>850</v>
      </c>
      <c r="D295" s="59">
        <v>5</v>
      </c>
      <c r="E295" s="59"/>
      <c r="F295" s="59">
        <v>0</v>
      </c>
      <c r="G295" s="59"/>
      <c r="H295" s="59">
        <v>2</v>
      </c>
      <c r="I295" s="59"/>
      <c r="J295" s="59">
        <v>2</v>
      </c>
      <c r="K295" s="59"/>
      <c r="L295" s="59">
        <v>0</v>
      </c>
      <c r="M295" s="59"/>
      <c r="N295" s="59">
        <v>7</v>
      </c>
      <c r="O295" s="59"/>
      <c r="P295" s="59">
        <v>4</v>
      </c>
      <c r="Q295" s="59"/>
      <c r="R295" s="59">
        <v>2</v>
      </c>
      <c r="S295" s="59"/>
      <c r="T295" s="59">
        <v>6</v>
      </c>
      <c r="U295" s="59"/>
      <c r="V295" s="59">
        <v>3</v>
      </c>
      <c r="W295" s="59"/>
      <c r="X295" s="59">
        <v>0.66700000000000004</v>
      </c>
      <c r="Y295" s="59"/>
      <c r="Z295" s="59">
        <v>0</v>
      </c>
      <c r="AA295" s="59"/>
      <c r="AB295" s="59">
        <v>0</v>
      </c>
      <c r="AC295" s="59"/>
      <c r="AD295" s="59">
        <v>0</v>
      </c>
      <c r="AE295" s="59"/>
      <c r="AF295" s="59">
        <v>0</v>
      </c>
      <c r="AG295" s="59"/>
      <c r="AH295" s="59">
        <v>0</v>
      </c>
      <c r="AI295" s="59"/>
      <c r="AJ295" s="59">
        <v>8</v>
      </c>
      <c r="AK295" s="59"/>
      <c r="AL295" s="59">
        <v>0</v>
      </c>
      <c r="AM295" s="59"/>
      <c r="AP295" s="57" t="e">
        <f>VLOOKUP(B295,[1]PlayersList!$B$4:$J$1000,9,FALSE)</f>
        <v>#N/A</v>
      </c>
      <c r="AR295" t="str">
        <f t="shared" si="4"/>
        <v>Tim Schaller</v>
      </c>
    </row>
    <row r="296" spans="1:44" x14ac:dyDescent="0.25">
      <c r="A296" s="55">
        <v>293</v>
      </c>
      <c r="B296" t="s">
        <v>403</v>
      </c>
      <c r="C296" t="s">
        <v>861</v>
      </c>
      <c r="D296" s="59">
        <v>8</v>
      </c>
      <c r="E296" s="59"/>
      <c r="F296" s="59">
        <v>1</v>
      </c>
      <c r="G296" s="59"/>
      <c r="H296" s="59">
        <v>1</v>
      </c>
      <c r="I296" s="59"/>
      <c r="J296" s="59">
        <v>2</v>
      </c>
      <c r="K296" s="59"/>
      <c r="L296" s="59">
        <v>0</v>
      </c>
      <c r="M296" s="59"/>
      <c r="N296" s="59">
        <v>2</v>
      </c>
      <c r="O296" s="59"/>
      <c r="P296" s="59">
        <v>15</v>
      </c>
      <c r="Q296" s="59"/>
      <c r="R296" s="59">
        <v>6</v>
      </c>
      <c r="S296" s="59"/>
      <c r="T296" s="59">
        <v>2</v>
      </c>
      <c r="U296" s="59"/>
      <c r="V296" s="59">
        <v>1</v>
      </c>
      <c r="W296" s="59"/>
      <c r="X296" s="59">
        <v>0.66700000000000004</v>
      </c>
      <c r="Y296" s="59"/>
      <c r="Z296" s="59">
        <v>0</v>
      </c>
      <c r="AA296" s="59"/>
      <c r="AB296" s="59">
        <v>0</v>
      </c>
      <c r="AC296" s="59"/>
      <c r="AD296" s="59">
        <v>0</v>
      </c>
      <c r="AE296" s="59"/>
      <c r="AF296" s="59">
        <v>1</v>
      </c>
      <c r="AG296" s="59"/>
      <c r="AH296" s="59">
        <v>1</v>
      </c>
      <c r="AI296" s="59"/>
      <c r="AJ296" s="59">
        <v>7</v>
      </c>
      <c r="AK296" s="59"/>
      <c r="AL296" s="59">
        <v>0.14299999999999999</v>
      </c>
      <c r="AM296" s="59"/>
      <c r="AP296" s="57" t="e">
        <f>VLOOKUP(B296,[1]PlayersList!$B$4:$J$1000,9,FALSE)</f>
        <v>#N/A</v>
      </c>
      <c r="AR296" t="str">
        <f t="shared" si="4"/>
        <v>Ryan Garbutt</v>
      </c>
    </row>
    <row r="297" spans="1:44" x14ac:dyDescent="0.25">
      <c r="A297" s="55">
        <v>294</v>
      </c>
      <c r="B297" t="s">
        <v>490</v>
      </c>
      <c r="C297" t="s">
        <v>862</v>
      </c>
      <c r="D297" s="59">
        <v>6</v>
      </c>
      <c r="E297" s="59"/>
      <c r="F297" s="59">
        <v>1</v>
      </c>
      <c r="G297" s="59"/>
      <c r="H297" s="59">
        <v>1</v>
      </c>
      <c r="I297" s="59"/>
      <c r="J297" s="59">
        <v>2</v>
      </c>
      <c r="K297" s="59"/>
      <c r="L297" s="59">
        <v>1</v>
      </c>
      <c r="M297" s="59"/>
      <c r="N297" s="59">
        <v>2</v>
      </c>
      <c r="O297" s="59"/>
      <c r="P297" s="59">
        <v>5</v>
      </c>
      <c r="Q297" s="59"/>
      <c r="R297" s="59">
        <v>2</v>
      </c>
      <c r="S297" s="59"/>
      <c r="T297" s="59">
        <v>1</v>
      </c>
      <c r="U297" s="59"/>
      <c r="V297" s="59">
        <v>2</v>
      </c>
      <c r="W297" s="59"/>
      <c r="X297" s="59">
        <v>0.33300000000000002</v>
      </c>
      <c r="Y297" s="59"/>
      <c r="Z297" s="59">
        <v>0</v>
      </c>
      <c r="AA297" s="59"/>
      <c r="AB297" s="59">
        <v>0</v>
      </c>
      <c r="AC297" s="59"/>
      <c r="AD297" s="59">
        <v>0</v>
      </c>
      <c r="AE297" s="59"/>
      <c r="AF297" s="59">
        <v>0</v>
      </c>
      <c r="AG297" s="59"/>
      <c r="AH297" s="59">
        <v>0</v>
      </c>
      <c r="AI297" s="59"/>
      <c r="AJ297" s="59">
        <v>13</v>
      </c>
      <c r="AK297" s="59"/>
      <c r="AL297" s="59">
        <v>7.6999999999999999E-2</v>
      </c>
      <c r="AM297" s="59"/>
      <c r="AP297" s="57" t="e">
        <f>VLOOKUP(B297,[1]PlayersList!$B$4:$J$1000,9,FALSE)</f>
        <v>#N/A</v>
      </c>
      <c r="AR297" t="str">
        <f t="shared" si="4"/>
        <v>Joel Armia</v>
      </c>
    </row>
    <row r="298" spans="1:44" x14ac:dyDescent="0.25">
      <c r="A298" s="55">
        <v>295</v>
      </c>
      <c r="B298" t="s">
        <v>356</v>
      </c>
      <c r="C298" t="s">
        <v>854</v>
      </c>
      <c r="D298" s="59">
        <v>6</v>
      </c>
      <c r="E298" s="59"/>
      <c r="F298" s="59">
        <v>0</v>
      </c>
      <c r="G298" s="59"/>
      <c r="H298" s="59">
        <v>2</v>
      </c>
      <c r="I298" s="59"/>
      <c r="J298" s="59">
        <v>2</v>
      </c>
      <c r="K298" s="59"/>
      <c r="L298" s="59">
        <v>2</v>
      </c>
      <c r="M298" s="59"/>
      <c r="N298" s="59">
        <v>0</v>
      </c>
      <c r="O298" s="59"/>
      <c r="P298" s="59">
        <v>4</v>
      </c>
      <c r="Q298" s="59"/>
      <c r="R298" s="59">
        <v>11</v>
      </c>
      <c r="S298" s="59"/>
      <c r="T298" s="59">
        <v>0</v>
      </c>
      <c r="U298" s="59"/>
      <c r="V298" s="59">
        <v>0</v>
      </c>
      <c r="W298" s="59"/>
      <c r="X298" s="59" t="s">
        <v>852</v>
      </c>
      <c r="Y298" s="59"/>
      <c r="Z298" s="59">
        <v>0</v>
      </c>
      <c r="AA298" s="59"/>
      <c r="AB298" s="59">
        <v>0</v>
      </c>
      <c r="AC298" s="59"/>
      <c r="AD298" s="59">
        <v>0</v>
      </c>
      <c r="AE298" s="59"/>
      <c r="AF298" s="59">
        <v>0</v>
      </c>
      <c r="AG298" s="59"/>
      <c r="AH298" s="59">
        <v>0</v>
      </c>
      <c r="AI298" s="59"/>
      <c r="AJ298" s="59">
        <v>6</v>
      </c>
      <c r="AK298" s="59"/>
      <c r="AL298" s="59">
        <v>0</v>
      </c>
      <c r="AM298" s="59"/>
      <c r="AP298" s="57" t="e">
        <f>VLOOKUP(B298,[1]PlayersList!$B$4:$J$1000,9,FALSE)</f>
        <v>#N/A</v>
      </c>
      <c r="AR298" t="str">
        <f t="shared" si="4"/>
        <v>Greg Pateryn</v>
      </c>
    </row>
    <row r="299" spans="1:44" x14ac:dyDescent="0.25">
      <c r="A299" s="55">
        <v>296</v>
      </c>
      <c r="B299" t="s">
        <v>369</v>
      </c>
      <c r="C299" t="s">
        <v>849</v>
      </c>
      <c r="D299" s="59">
        <v>7</v>
      </c>
      <c r="E299" s="59"/>
      <c r="F299" s="59">
        <v>1</v>
      </c>
      <c r="G299" s="59"/>
      <c r="H299" s="59">
        <v>1</v>
      </c>
      <c r="I299" s="59"/>
      <c r="J299" s="59">
        <v>2</v>
      </c>
      <c r="K299" s="59"/>
      <c r="L299" s="59">
        <v>-2</v>
      </c>
      <c r="M299" s="59"/>
      <c r="N299" s="59">
        <v>0</v>
      </c>
      <c r="O299" s="59"/>
      <c r="P299" s="59">
        <v>5</v>
      </c>
      <c r="Q299" s="59"/>
      <c r="R299" s="59">
        <v>3</v>
      </c>
      <c r="S299" s="59"/>
      <c r="T299" s="59">
        <v>1</v>
      </c>
      <c r="U299" s="59"/>
      <c r="V299" s="59">
        <v>0</v>
      </c>
      <c r="W299" s="59"/>
      <c r="X299" s="59">
        <v>1</v>
      </c>
      <c r="Y299" s="59"/>
      <c r="Z299" s="59">
        <v>1</v>
      </c>
      <c r="AA299" s="59"/>
      <c r="AB299" s="59">
        <v>0</v>
      </c>
      <c r="AC299" s="59"/>
      <c r="AD299" s="59">
        <v>0</v>
      </c>
      <c r="AE299" s="59"/>
      <c r="AF299" s="59">
        <v>0</v>
      </c>
      <c r="AG299" s="59"/>
      <c r="AH299" s="59">
        <v>0</v>
      </c>
      <c r="AI299" s="59"/>
      <c r="AJ299" s="59">
        <v>14</v>
      </c>
      <c r="AK299" s="59"/>
      <c r="AL299" s="59">
        <v>7.0999999999999994E-2</v>
      </c>
      <c r="AM299" s="59"/>
      <c r="AP299" s="57" t="e">
        <f>VLOOKUP(B299,[1]PlayersList!$B$4:$J$1000,9,FALSE)</f>
        <v>#N/A</v>
      </c>
      <c r="AR299" t="str">
        <f t="shared" si="4"/>
        <v>Reilly Smith</v>
      </c>
    </row>
    <row r="300" spans="1:44" x14ac:dyDescent="0.25">
      <c r="A300" s="55">
        <v>297</v>
      </c>
      <c r="B300" t="s">
        <v>340</v>
      </c>
      <c r="C300" t="s">
        <v>866</v>
      </c>
      <c r="D300" s="59">
        <v>7</v>
      </c>
      <c r="E300" s="59"/>
      <c r="F300" s="59">
        <v>1</v>
      </c>
      <c r="G300" s="59"/>
      <c r="H300" s="59">
        <v>1</v>
      </c>
      <c r="I300" s="59"/>
      <c r="J300" s="59">
        <v>2</v>
      </c>
      <c r="K300" s="59"/>
      <c r="L300" s="59">
        <v>1</v>
      </c>
      <c r="M300" s="59"/>
      <c r="N300" s="59">
        <v>6</v>
      </c>
      <c r="O300" s="59"/>
      <c r="P300" s="59">
        <v>6</v>
      </c>
      <c r="Q300" s="59"/>
      <c r="R300" s="59">
        <v>5</v>
      </c>
      <c r="S300" s="59"/>
      <c r="T300" s="59">
        <v>52</v>
      </c>
      <c r="U300" s="59"/>
      <c r="V300" s="59">
        <v>53</v>
      </c>
      <c r="W300" s="59"/>
      <c r="X300" s="59">
        <v>0.495</v>
      </c>
      <c r="Y300" s="59"/>
      <c r="Z300" s="59">
        <v>0</v>
      </c>
      <c r="AA300" s="59"/>
      <c r="AB300" s="59">
        <v>0</v>
      </c>
      <c r="AC300" s="59"/>
      <c r="AD300" s="59">
        <v>0</v>
      </c>
      <c r="AE300" s="59"/>
      <c r="AF300" s="59">
        <v>0</v>
      </c>
      <c r="AG300" s="59"/>
      <c r="AH300" s="59">
        <v>0</v>
      </c>
      <c r="AI300" s="59"/>
      <c r="AJ300" s="59">
        <v>10</v>
      </c>
      <c r="AK300" s="59"/>
      <c r="AL300" s="59">
        <v>0.1</v>
      </c>
      <c r="AM300" s="59"/>
      <c r="AP300" s="57" t="e">
        <f>VLOOKUP(B300,[1]PlayersList!$B$4:$J$1000,9,FALSE)</f>
        <v>#N/A</v>
      </c>
      <c r="AR300" t="str">
        <f t="shared" si="4"/>
        <v>Radek Faksa</v>
      </c>
    </row>
    <row r="301" spans="1:44" x14ac:dyDescent="0.25">
      <c r="A301" s="55">
        <v>298</v>
      </c>
      <c r="B301" t="s">
        <v>255</v>
      </c>
      <c r="C301" t="s">
        <v>848</v>
      </c>
      <c r="D301" s="59">
        <v>7</v>
      </c>
      <c r="E301" s="59"/>
      <c r="F301" s="59">
        <v>0</v>
      </c>
      <c r="G301" s="59"/>
      <c r="H301" s="59">
        <v>2</v>
      </c>
      <c r="I301" s="59"/>
      <c r="J301" s="59">
        <v>2</v>
      </c>
      <c r="K301" s="59"/>
      <c r="L301" s="59">
        <v>-2</v>
      </c>
      <c r="M301" s="59"/>
      <c r="N301" s="59">
        <v>2</v>
      </c>
      <c r="O301" s="59"/>
      <c r="P301" s="59">
        <v>26</v>
      </c>
      <c r="Q301" s="59"/>
      <c r="R301" s="59">
        <v>7</v>
      </c>
      <c r="S301" s="59"/>
      <c r="T301" s="59">
        <v>7</v>
      </c>
      <c r="U301" s="59"/>
      <c r="V301" s="59">
        <v>4</v>
      </c>
      <c r="W301" s="59"/>
      <c r="X301" s="59">
        <v>0.63600000000000001</v>
      </c>
      <c r="Y301" s="59"/>
      <c r="Z301" s="59">
        <v>0</v>
      </c>
      <c r="AA301" s="59"/>
      <c r="AB301" s="59">
        <v>1</v>
      </c>
      <c r="AC301" s="59"/>
      <c r="AD301" s="59">
        <v>0</v>
      </c>
      <c r="AE301" s="59"/>
      <c r="AF301" s="59">
        <v>0</v>
      </c>
      <c r="AG301" s="59"/>
      <c r="AH301" s="59">
        <v>0</v>
      </c>
      <c r="AI301" s="59"/>
      <c r="AJ301" s="59">
        <v>9</v>
      </c>
      <c r="AK301" s="59"/>
      <c r="AL301" s="59">
        <v>0</v>
      </c>
      <c r="AM301" s="59"/>
      <c r="AP301" s="57" t="e">
        <f>VLOOKUP(B301,[1]PlayersList!$B$4:$J$1000,9,FALSE)</f>
        <v>#N/A</v>
      </c>
      <c r="AR301" t="str">
        <f t="shared" si="4"/>
        <v>Leo Komarov</v>
      </c>
    </row>
    <row r="302" spans="1:44" x14ac:dyDescent="0.25">
      <c r="A302" s="55">
        <v>299</v>
      </c>
      <c r="B302" t="s">
        <v>271</v>
      </c>
      <c r="C302" t="s">
        <v>854</v>
      </c>
      <c r="D302" s="59">
        <v>8</v>
      </c>
      <c r="E302" s="59"/>
      <c r="F302" s="59">
        <v>0</v>
      </c>
      <c r="G302" s="59"/>
      <c r="H302" s="59">
        <v>2</v>
      </c>
      <c r="I302" s="59"/>
      <c r="J302" s="59">
        <v>2</v>
      </c>
      <c r="K302" s="59"/>
      <c r="L302" s="59">
        <v>8</v>
      </c>
      <c r="M302" s="59"/>
      <c r="N302" s="59">
        <v>9</v>
      </c>
      <c r="O302" s="59"/>
      <c r="P302" s="59">
        <v>11</v>
      </c>
      <c r="Q302" s="59"/>
      <c r="R302" s="59">
        <v>12</v>
      </c>
      <c r="S302" s="59"/>
      <c r="T302" s="59">
        <v>0</v>
      </c>
      <c r="U302" s="59"/>
      <c r="V302" s="59">
        <v>0</v>
      </c>
      <c r="W302" s="59"/>
      <c r="X302" s="59" t="s">
        <v>852</v>
      </c>
      <c r="Y302" s="59"/>
      <c r="Z302" s="59">
        <v>0</v>
      </c>
      <c r="AA302" s="59"/>
      <c r="AB302" s="59">
        <v>1</v>
      </c>
      <c r="AC302" s="59"/>
      <c r="AD302" s="59">
        <v>0</v>
      </c>
      <c r="AE302" s="59"/>
      <c r="AF302" s="59">
        <v>0</v>
      </c>
      <c r="AG302" s="59"/>
      <c r="AH302" s="59">
        <v>0</v>
      </c>
      <c r="AI302" s="59"/>
      <c r="AJ302" s="59">
        <v>9</v>
      </c>
      <c r="AK302" s="59"/>
      <c r="AL302" s="59">
        <v>0</v>
      </c>
      <c r="AM302" s="59"/>
      <c r="AP302" s="57" t="e">
        <f>VLOOKUP(B302,[1]PlayersList!$B$4:$J$1000,9,FALSE)</f>
        <v>#N/A</v>
      </c>
      <c r="AR302" t="str">
        <f t="shared" si="4"/>
        <v>Nathan Beaulieu</v>
      </c>
    </row>
    <row r="303" spans="1:44" x14ac:dyDescent="0.25">
      <c r="A303" s="55">
        <v>300</v>
      </c>
      <c r="B303" t="s">
        <v>353</v>
      </c>
      <c r="C303" t="s">
        <v>847</v>
      </c>
      <c r="D303" s="59">
        <v>7</v>
      </c>
      <c r="E303" s="59"/>
      <c r="F303" s="59">
        <v>0</v>
      </c>
      <c r="G303" s="59"/>
      <c r="H303" s="59">
        <v>2</v>
      </c>
      <c r="I303" s="59"/>
      <c r="J303" s="59">
        <v>2</v>
      </c>
      <c r="K303" s="59"/>
      <c r="L303" s="59">
        <v>5</v>
      </c>
      <c r="M303" s="59"/>
      <c r="N303" s="59">
        <v>0</v>
      </c>
      <c r="O303" s="59"/>
      <c r="P303" s="59">
        <v>3</v>
      </c>
      <c r="Q303" s="59"/>
      <c r="R303" s="59">
        <v>14</v>
      </c>
      <c r="S303" s="59"/>
      <c r="T303" s="59">
        <v>0</v>
      </c>
      <c r="U303" s="59"/>
      <c r="V303" s="59">
        <v>0</v>
      </c>
      <c r="W303" s="59"/>
      <c r="X303" s="59" t="s">
        <v>852</v>
      </c>
      <c r="Y303" s="59"/>
      <c r="Z303" s="59">
        <v>0</v>
      </c>
      <c r="AA303" s="59"/>
      <c r="AB303" s="59">
        <v>0</v>
      </c>
      <c r="AC303" s="59"/>
      <c r="AD303" s="59">
        <v>0</v>
      </c>
      <c r="AE303" s="59"/>
      <c r="AF303" s="59">
        <v>0</v>
      </c>
      <c r="AG303" s="59"/>
      <c r="AH303" s="59">
        <v>0</v>
      </c>
      <c r="AI303" s="59"/>
      <c r="AJ303" s="59">
        <v>12</v>
      </c>
      <c r="AK303" s="59"/>
      <c r="AL303" s="59">
        <v>0</v>
      </c>
      <c r="AM303" s="59"/>
      <c r="AP303" s="57" t="e">
        <f>VLOOKUP(B303,[1]PlayersList!$B$4:$J$1000,9,FALSE)</f>
        <v>#N/A</v>
      </c>
      <c r="AR303" t="str">
        <f t="shared" si="4"/>
        <v>Oscar Klefbom</v>
      </c>
    </row>
    <row r="304" spans="1:44" x14ac:dyDescent="0.25">
      <c r="A304" s="55">
        <v>301</v>
      </c>
      <c r="B304" t="s">
        <v>289</v>
      </c>
      <c r="C304" t="s">
        <v>858</v>
      </c>
      <c r="D304" s="59">
        <v>4</v>
      </c>
      <c r="E304" s="59"/>
      <c r="F304" s="59">
        <v>0</v>
      </c>
      <c r="G304" s="59"/>
      <c r="H304" s="59">
        <v>2</v>
      </c>
      <c r="I304" s="59"/>
      <c r="J304" s="59">
        <v>2</v>
      </c>
      <c r="K304" s="59"/>
      <c r="L304" s="59">
        <v>1</v>
      </c>
      <c r="M304" s="59"/>
      <c r="N304" s="59">
        <v>0</v>
      </c>
      <c r="O304" s="59"/>
      <c r="P304" s="59">
        <v>2</v>
      </c>
      <c r="Q304" s="59"/>
      <c r="R304" s="59">
        <v>3</v>
      </c>
      <c r="S304" s="59"/>
      <c r="T304" s="59">
        <v>0</v>
      </c>
      <c r="U304" s="59"/>
      <c r="V304" s="59">
        <v>0</v>
      </c>
      <c r="W304" s="59"/>
      <c r="X304" s="59" t="s">
        <v>852</v>
      </c>
      <c r="Y304" s="59"/>
      <c r="Z304" s="59">
        <v>0</v>
      </c>
      <c r="AA304" s="59"/>
      <c r="AB304" s="59">
        <v>1</v>
      </c>
      <c r="AC304" s="59"/>
      <c r="AD304" s="59">
        <v>0</v>
      </c>
      <c r="AE304" s="59"/>
      <c r="AF304" s="59">
        <v>0</v>
      </c>
      <c r="AG304" s="59"/>
      <c r="AH304" s="59">
        <v>0</v>
      </c>
      <c r="AI304" s="59"/>
      <c r="AJ304" s="59">
        <v>10</v>
      </c>
      <c r="AK304" s="59"/>
      <c r="AL304" s="59">
        <v>0</v>
      </c>
      <c r="AM304" s="59"/>
      <c r="AP304" s="57" t="e">
        <f>VLOOKUP(B304,[1]PlayersList!$B$4:$J$1000,9,FALSE)</f>
        <v>#N/A</v>
      </c>
      <c r="AR304" t="str">
        <f t="shared" si="4"/>
        <v>Ryan Sproul</v>
      </c>
    </row>
    <row r="305" spans="1:44" x14ac:dyDescent="0.25">
      <c r="A305" s="55">
        <v>302</v>
      </c>
      <c r="B305" t="s">
        <v>290</v>
      </c>
      <c r="C305" t="s">
        <v>874</v>
      </c>
      <c r="D305" s="59">
        <v>6</v>
      </c>
      <c r="E305" s="59"/>
      <c r="F305" s="59">
        <v>1</v>
      </c>
      <c r="G305" s="59"/>
      <c r="H305" s="59">
        <v>1</v>
      </c>
      <c r="I305" s="59"/>
      <c r="J305" s="59">
        <v>2</v>
      </c>
      <c r="K305" s="59"/>
      <c r="L305" s="59">
        <v>2</v>
      </c>
      <c r="M305" s="59"/>
      <c r="N305" s="59">
        <v>0</v>
      </c>
      <c r="O305" s="59"/>
      <c r="P305" s="59">
        <v>4</v>
      </c>
      <c r="Q305" s="59"/>
      <c r="R305" s="59">
        <v>2</v>
      </c>
      <c r="S305" s="59"/>
      <c r="T305" s="59">
        <v>34</v>
      </c>
      <c r="U305" s="59"/>
      <c r="V305" s="59">
        <v>38</v>
      </c>
      <c r="W305" s="59"/>
      <c r="X305" s="59">
        <v>0.47199999999999998</v>
      </c>
      <c r="Y305" s="59"/>
      <c r="Z305" s="59">
        <v>0</v>
      </c>
      <c r="AA305" s="59"/>
      <c r="AB305" s="59">
        <v>0</v>
      </c>
      <c r="AC305" s="59"/>
      <c r="AD305" s="59">
        <v>0</v>
      </c>
      <c r="AE305" s="59"/>
      <c r="AF305" s="59">
        <v>0</v>
      </c>
      <c r="AG305" s="59"/>
      <c r="AH305" s="59">
        <v>1</v>
      </c>
      <c r="AI305" s="59"/>
      <c r="AJ305" s="59">
        <v>8</v>
      </c>
      <c r="AK305" s="59"/>
      <c r="AL305" s="59">
        <v>0.125</v>
      </c>
      <c r="AM305" s="59"/>
      <c r="AP305" s="57" t="e">
        <f>VLOOKUP(B305,[1]PlayersList!$B$4:$J$1000,9,FALSE)</f>
        <v>#N/A</v>
      </c>
      <c r="AR305" t="str">
        <f t="shared" si="4"/>
        <v>William Karlsson</v>
      </c>
    </row>
    <row r="306" spans="1:44" x14ac:dyDescent="0.25">
      <c r="A306" s="55">
        <v>303</v>
      </c>
      <c r="B306" t="s">
        <v>632</v>
      </c>
      <c r="C306" t="s">
        <v>863</v>
      </c>
      <c r="D306" s="59">
        <v>3</v>
      </c>
      <c r="E306" s="59"/>
      <c r="F306" s="59">
        <v>1</v>
      </c>
      <c r="G306" s="59"/>
      <c r="H306" s="59">
        <v>1</v>
      </c>
      <c r="I306" s="59"/>
      <c r="J306" s="59">
        <v>2</v>
      </c>
      <c r="K306" s="59"/>
      <c r="L306" s="59">
        <v>-3</v>
      </c>
      <c r="M306" s="59"/>
      <c r="N306" s="59">
        <v>0</v>
      </c>
      <c r="O306" s="59"/>
      <c r="P306" s="59">
        <v>5</v>
      </c>
      <c r="Q306" s="59"/>
      <c r="R306" s="59">
        <v>0</v>
      </c>
      <c r="S306" s="59"/>
      <c r="T306" s="59">
        <v>0</v>
      </c>
      <c r="U306" s="59"/>
      <c r="V306" s="59">
        <v>1</v>
      </c>
      <c r="W306" s="59"/>
      <c r="X306" s="59">
        <v>0</v>
      </c>
      <c r="Y306" s="59"/>
      <c r="Z306" s="59">
        <v>1</v>
      </c>
      <c r="AA306" s="59"/>
      <c r="AB306" s="59">
        <v>0</v>
      </c>
      <c r="AC306" s="59"/>
      <c r="AD306" s="59">
        <v>0</v>
      </c>
      <c r="AE306" s="59"/>
      <c r="AF306" s="59">
        <v>0</v>
      </c>
      <c r="AG306" s="59"/>
      <c r="AH306" s="59">
        <v>0</v>
      </c>
      <c r="AI306" s="59"/>
      <c r="AJ306" s="59">
        <v>4</v>
      </c>
      <c r="AK306" s="59"/>
      <c r="AL306" s="59">
        <v>0.25</v>
      </c>
      <c r="AM306" s="59"/>
      <c r="AP306" s="57" t="e">
        <f>VLOOKUP(B306,[1]PlayersList!$B$4:$J$1000,9,FALSE)</f>
        <v>#N/A</v>
      </c>
      <c r="AR306" t="str">
        <f t="shared" si="4"/>
        <v>Shane Prince</v>
      </c>
    </row>
    <row r="307" spans="1:44" x14ac:dyDescent="0.25">
      <c r="A307" s="55">
        <v>304</v>
      </c>
      <c r="B307" t="s">
        <v>399</v>
      </c>
      <c r="C307" t="s">
        <v>873</v>
      </c>
      <c r="D307" s="59">
        <v>6</v>
      </c>
      <c r="E307" s="59"/>
      <c r="F307" s="59">
        <v>2</v>
      </c>
      <c r="G307" s="59"/>
      <c r="H307" s="59">
        <v>0</v>
      </c>
      <c r="I307" s="59"/>
      <c r="J307" s="59">
        <v>2</v>
      </c>
      <c r="K307" s="59"/>
      <c r="L307" s="59">
        <v>0</v>
      </c>
      <c r="M307" s="59"/>
      <c r="N307" s="59">
        <v>6</v>
      </c>
      <c r="O307" s="59"/>
      <c r="P307" s="59">
        <v>5</v>
      </c>
      <c r="Q307" s="59"/>
      <c r="R307" s="59">
        <v>0</v>
      </c>
      <c r="S307" s="59"/>
      <c r="T307" s="59">
        <v>7</v>
      </c>
      <c r="U307" s="59"/>
      <c r="V307" s="59">
        <v>8</v>
      </c>
      <c r="W307" s="59"/>
      <c r="X307" s="59">
        <v>0.46700000000000003</v>
      </c>
      <c r="Y307" s="59"/>
      <c r="Z307" s="59">
        <v>1</v>
      </c>
      <c r="AA307" s="59"/>
      <c r="AB307" s="59">
        <v>0</v>
      </c>
      <c r="AC307" s="59"/>
      <c r="AD307" s="59">
        <v>0</v>
      </c>
      <c r="AE307" s="59"/>
      <c r="AF307" s="59">
        <v>0</v>
      </c>
      <c r="AG307" s="59"/>
      <c r="AH307" s="59">
        <v>0</v>
      </c>
      <c r="AI307" s="59"/>
      <c r="AJ307" s="59">
        <v>14</v>
      </c>
      <c r="AK307" s="59"/>
      <c r="AL307" s="59">
        <v>0.14299999999999999</v>
      </c>
      <c r="AM307" s="59"/>
      <c r="AP307" s="57" t="e">
        <f>VLOOKUP(B307,[1]PlayersList!$B$4:$J$1000,9,FALSE)</f>
        <v>#N/A</v>
      </c>
      <c r="AR307" t="str">
        <f t="shared" si="4"/>
        <v>Craig Smith</v>
      </c>
    </row>
    <row r="308" spans="1:44" x14ac:dyDescent="0.25">
      <c r="A308" s="55">
        <v>305</v>
      </c>
      <c r="B308" t="s">
        <v>384</v>
      </c>
      <c r="C308" t="s">
        <v>854</v>
      </c>
      <c r="D308" s="59">
        <v>8</v>
      </c>
      <c r="E308" s="59"/>
      <c r="F308" s="59">
        <v>1</v>
      </c>
      <c r="G308" s="59"/>
      <c r="H308" s="59">
        <v>1</v>
      </c>
      <c r="I308" s="59"/>
      <c r="J308" s="59">
        <v>2</v>
      </c>
      <c r="K308" s="59"/>
      <c r="L308" s="59">
        <v>4</v>
      </c>
      <c r="M308" s="59"/>
      <c r="N308" s="59">
        <v>12</v>
      </c>
      <c r="O308" s="59"/>
      <c r="P308" s="59">
        <v>18</v>
      </c>
      <c r="Q308" s="59"/>
      <c r="R308" s="59">
        <v>1</v>
      </c>
      <c r="S308" s="59"/>
      <c r="T308" s="59">
        <v>31</v>
      </c>
      <c r="U308" s="59"/>
      <c r="V308" s="59">
        <v>23</v>
      </c>
      <c r="W308" s="59"/>
      <c r="X308" s="59">
        <v>0.57399999999999995</v>
      </c>
      <c r="Y308" s="59"/>
      <c r="Z308" s="59">
        <v>0</v>
      </c>
      <c r="AA308" s="59"/>
      <c r="AB308" s="59">
        <v>0</v>
      </c>
      <c r="AC308" s="59"/>
      <c r="AD308" s="59">
        <v>0</v>
      </c>
      <c r="AE308" s="59"/>
      <c r="AF308" s="59">
        <v>0</v>
      </c>
      <c r="AG308" s="59"/>
      <c r="AH308" s="59">
        <v>0</v>
      </c>
      <c r="AI308" s="59"/>
      <c r="AJ308" s="59">
        <v>13</v>
      </c>
      <c r="AK308" s="59"/>
      <c r="AL308" s="59">
        <v>7.6999999999999999E-2</v>
      </c>
      <c r="AM308" s="59"/>
      <c r="AP308" s="57" t="e">
        <f>VLOOKUP(B308,[1]PlayersList!$B$4:$J$1000,9,FALSE)</f>
        <v>#N/A</v>
      </c>
      <c r="AR308" t="str">
        <f t="shared" si="4"/>
        <v>Andrew Shaw</v>
      </c>
    </row>
    <row r="309" spans="1:44" x14ac:dyDescent="0.25">
      <c r="A309" s="55">
        <v>306</v>
      </c>
      <c r="B309" t="s">
        <v>387</v>
      </c>
      <c r="C309" t="s">
        <v>867</v>
      </c>
      <c r="D309" s="59">
        <v>6</v>
      </c>
      <c r="E309" s="59"/>
      <c r="F309" s="59">
        <v>1</v>
      </c>
      <c r="G309" s="59"/>
      <c r="H309" s="59">
        <v>1</v>
      </c>
      <c r="I309" s="59"/>
      <c r="J309" s="59">
        <v>2</v>
      </c>
      <c r="K309" s="59"/>
      <c r="L309" s="59">
        <v>3</v>
      </c>
      <c r="M309" s="59"/>
      <c r="N309" s="59">
        <v>0</v>
      </c>
      <c r="O309" s="59"/>
      <c r="P309" s="59">
        <v>11</v>
      </c>
      <c r="Q309" s="59"/>
      <c r="R309" s="59">
        <v>8</v>
      </c>
      <c r="S309" s="59"/>
      <c r="T309" s="59">
        <v>38</v>
      </c>
      <c r="U309" s="59"/>
      <c r="V309" s="59">
        <v>28</v>
      </c>
      <c r="W309" s="59"/>
      <c r="X309" s="59">
        <v>0.57599999999999996</v>
      </c>
      <c r="Y309" s="59"/>
      <c r="Z309" s="59">
        <v>0</v>
      </c>
      <c r="AA309" s="59"/>
      <c r="AB309" s="59">
        <v>0</v>
      </c>
      <c r="AC309" s="59"/>
      <c r="AD309" s="59">
        <v>0</v>
      </c>
      <c r="AE309" s="59"/>
      <c r="AF309" s="59">
        <v>0</v>
      </c>
      <c r="AG309" s="59"/>
      <c r="AH309" s="59">
        <v>0</v>
      </c>
      <c r="AI309" s="59"/>
      <c r="AJ309" s="59">
        <v>12</v>
      </c>
      <c r="AK309" s="59"/>
      <c r="AL309" s="59">
        <v>8.3000000000000004E-2</v>
      </c>
      <c r="AM309" s="59"/>
      <c r="AP309" s="57" t="e">
        <f>VLOOKUP(B309,[1]PlayersList!$B$4:$J$1000,9,FALSE)</f>
        <v>#N/A</v>
      </c>
      <c r="AR309" t="str">
        <f t="shared" si="4"/>
        <v>Jean-Gabriel Pageau</v>
      </c>
    </row>
    <row r="310" spans="1:44" x14ac:dyDescent="0.25">
      <c r="A310" s="55">
        <v>307</v>
      </c>
      <c r="B310" t="s">
        <v>345</v>
      </c>
      <c r="C310" t="s">
        <v>869</v>
      </c>
      <c r="D310" s="59">
        <v>6</v>
      </c>
      <c r="E310" s="59"/>
      <c r="F310" s="59">
        <v>1</v>
      </c>
      <c r="G310" s="59"/>
      <c r="H310" s="59">
        <v>1</v>
      </c>
      <c r="I310" s="59"/>
      <c r="J310" s="59">
        <v>2</v>
      </c>
      <c r="K310" s="59"/>
      <c r="L310" s="59">
        <v>-3</v>
      </c>
      <c r="M310" s="59"/>
      <c r="N310" s="59">
        <v>0</v>
      </c>
      <c r="O310" s="59"/>
      <c r="P310" s="59">
        <v>7</v>
      </c>
      <c r="Q310" s="59"/>
      <c r="R310" s="59">
        <v>2</v>
      </c>
      <c r="S310" s="59"/>
      <c r="T310" s="59">
        <v>25</v>
      </c>
      <c r="U310" s="59"/>
      <c r="V310" s="59">
        <v>22</v>
      </c>
      <c r="W310" s="59"/>
      <c r="X310" s="59">
        <v>0.53200000000000003</v>
      </c>
      <c r="Y310" s="59"/>
      <c r="Z310" s="59">
        <v>0</v>
      </c>
      <c r="AA310" s="59"/>
      <c r="AB310" s="59">
        <v>0</v>
      </c>
      <c r="AC310" s="59"/>
      <c r="AD310" s="59">
        <v>0</v>
      </c>
      <c r="AE310" s="59"/>
      <c r="AF310" s="59">
        <v>0</v>
      </c>
      <c r="AG310" s="59"/>
      <c r="AH310" s="59">
        <v>0</v>
      </c>
      <c r="AI310" s="59"/>
      <c r="AJ310" s="59">
        <v>9</v>
      </c>
      <c r="AK310" s="59"/>
      <c r="AL310" s="59">
        <v>0.111</v>
      </c>
      <c r="AM310" s="59"/>
      <c r="AP310" s="57" t="e">
        <f>VLOOKUP(B310,[1]PlayersList!$B$4:$J$1000,9,FALSE)</f>
        <v>#N/A</v>
      </c>
      <c r="AR310" t="str">
        <f t="shared" si="4"/>
        <v>Zemgus Girgensons</v>
      </c>
    </row>
    <row r="311" spans="1:44" x14ac:dyDescent="0.25">
      <c r="A311" s="55">
        <v>308</v>
      </c>
      <c r="B311" t="s">
        <v>343</v>
      </c>
      <c r="C311" t="s">
        <v>864</v>
      </c>
      <c r="D311" s="59">
        <v>7</v>
      </c>
      <c r="E311" s="59"/>
      <c r="F311" s="59">
        <v>0</v>
      </c>
      <c r="G311" s="59"/>
      <c r="H311" s="59">
        <v>2</v>
      </c>
      <c r="I311" s="59"/>
      <c r="J311" s="59">
        <v>2</v>
      </c>
      <c r="K311" s="59"/>
      <c r="L311" s="59">
        <v>1</v>
      </c>
      <c r="M311" s="59"/>
      <c r="N311" s="59">
        <v>2</v>
      </c>
      <c r="O311" s="59"/>
      <c r="P311" s="59">
        <v>15</v>
      </c>
      <c r="Q311" s="59"/>
      <c r="R311" s="59">
        <v>5</v>
      </c>
      <c r="S311" s="59"/>
      <c r="T311" s="59">
        <v>0</v>
      </c>
      <c r="U311" s="59"/>
      <c r="V311" s="59">
        <v>0</v>
      </c>
      <c r="W311" s="59"/>
      <c r="X311" s="59" t="s">
        <v>852</v>
      </c>
      <c r="Y311" s="59"/>
      <c r="Z311" s="59">
        <v>0</v>
      </c>
      <c r="AA311" s="59"/>
      <c r="AB311" s="59">
        <v>0</v>
      </c>
      <c r="AC311" s="59"/>
      <c r="AD311" s="59">
        <v>0</v>
      </c>
      <c r="AE311" s="59"/>
      <c r="AF311" s="59">
        <v>0</v>
      </c>
      <c r="AG311" s="59"/>
      <c r="AH311" s="59">
        <v>0</v>
      </c>
      <c r="AI311" s="59"/>
      <c r="AJ311" s="59">
        <v>8</v>
      </c>
      <c r="AK311" s="59"/>
      <c r="AL311" s="59">
        <v>0</v>
      </c>
      <c r="AM311" s="59"/>
      <c r="AP311" s="57" t="e">
        <f>VLOOKUP(B311,[1]PlayersList!$B$4:$J$1000,9,FALSE)</f>
        <v>#N/A</v>
      </c>
      <c r="AR311" t="str">
        <f t="shared" si="4"/>
        <v>Brady Skjei</v>
      </c>
    </row>
    <row r="312" spans="1:44" x14ac:dyDescent="0.25">
      <c r="A312" s="55">
        <v>309</v>
      </c>
      <c r="B312" t="s">
        <v>281</v>
      </c>
      <c r="C312" t="s">
        <v>851</v>
      </c>
      <c r="D312" s="59">
        <v>4</v>
      </c>
      <c r="E312" s="59"/>
      <c r="F312" s="59">
        <v>1</v>
      </c>
      <c r="G312" s="59"/>
      <c r="H312" s="59">
        <v>1</v>
      </c>
      <c r="I312" s="59"/>
      <c r="J312" s="59">
        <v>2</v>
      </c>
      <c r="K312" s="59"/>
      <c r="L312" s="59">
        <v>2</v>
      </c>
      <c r="M312" s="59"/>
      <c r="N312" s="59">
        <v>0</v>
      </c>
      <c r="O312" s="59"/>
      <c r="P312" s="59">
        <v>2</v>
      </c>
      <c r="Q312" s="59"/>
      <c r="R312" s="59">
        <v>7</v>
      </c>
      <c r="S312" s="59"/>
      <c r="T312" s="59">
        <v>0</v>
      </c>
      <c r="U312" s="59"/>
      <c r="V312" s="59">
        <v>0</v>
      </c>
      <c r="W312" s="59"/>
      <c r="X312" s="59" t="s">
        <v>852</v>
      </c>
      <c r="Y312" s="59"/>
      <c r="Z312" s="59">
        <v>0</v>
      </c>
      <c r="AA312" s="59"/>
      <c r="AB312" s="59">
        <v>0</v>
      </c>
      <c r="AC312" s="59"/>
      <c r="AD312" s="59">
        <v>0</v>
      </c>
      <c r="AE312" s="59"/>
      <c r="AF312" s="59">
        <v>0</v>
      </c>
      <c r="AG312" s="59"/>
      <c r="AH312" s="59">
        <v>0</v>
      </c>
      <c r="AI312" s="59"/>
      <c r="AJ312" s="59">
        <v>4</v>
      </c>
      <c r="AK312" s="59"/>
      <c r="AL312" s="59">
        <v>0.25</v>
      </c>
      <c r="AM312" s="59"/>
      <c r="AP312" s="57" t="e">
        <f>VLOOKUP(B312,[1]PlayersList!$B$4:$J$1000,9,FALSE)</f>
        <v>#N/A</v>
      </c>
      <c r="AR312" t="str">
        <f t="shared" si="4"/>
        <v>Jared Spurgeon</v>
      </c>
    </row>
    <row r="313" spans="1:44" x14ac:dyDescent="0.25">
      <c r="A313" s="55">
        <v>310</v>
      </c>
      <c r="B313" t="s">
        <v>482</v>
      </c>
      <c r="C313" t="s">
        <v>872</v>
      </c>
      <c r="D313" s="59">
        <v>6</v>
      </c>
      <c r="E313" s="59"/>
      <c r="F313" s="59">
        <v>1</v>
      </c>
      <c r="G313" s="59"/>
      <c r="H313" s="59">
        <v>1</v>
      </c>
      <c r="I313" s="59"/>
      <c r="J313" s="59">
        <v>2</v>
      </c>
      <c r="K313" s="59"/>
      <c r="L313" s="59">
        <v>2</v>
      </c>
      <c r="M313" s="59"/>
      <c r="N313" s="59">
        <v>2</v>
      </c>
      <c r="O313" s="59"/>
      <c r="P313" s="59">
        <v>6</v>
      </c>
      <c r="Q313" s="59"/>
      <c r="R313" s="59">
        <v>5</v>
      </c>
      <c r="S313" s="59"/>
      <c r="T313" s="59">
        <v>43</v>
      </c>
      <c r="U313" s="59"/>
      <c r="V313" s="59">
        <v>44</v>
      </c>
      <c r="W313" s="59"/>
      <c r="X313" s="59">
        <v>0.49399999999999999</v>
      </c>
      <c r="Y313" s="59"/>
      <c r="Z313" s="59">
        <v>0</v>
      </c>
      <c r="AA313" s="59"/>
      <c r="AB313" s="59">
        <v>0</v>
      </c>
      <c r="AC313" s="59"/>
      <c r="AD313" s="59">
        <v>0</v>
      </c>
      <c r="AE313" s="59"/>
      <c r="AF313" s="59">
        <v>0</v>
      </c>
      <c r="AG313" s="59"/>
      <c r="AH313" s="59">
        <v>0</v>
      </c>
      <c r="AI313" s="59"/>
      <c r="AJ313" s="59">
        <v>9</v>
      </c>
      <c r="AK313" s="59"/>
      <c r="AL313" s="59">
        <v>0.111</v>
      </c>
      <c r="AM313" s="59"/>
      <c r="AP313" s="57" t="e">
        <f>VLOOKUP(B313,[1]PlayersList!$B$4:$J$1000,9,FALSE)</f>
        <v>#N/A</v>
      </c>
      <c r="AR313" t="str">
        <f t="shared" si="4"/>
        <v>Adam Henrique</v>
      </c>
    </row>
    <row r="314" spans="1:44" x14ac:dyDescent="0.25">
      <c r="A314" s="55">
        <v>311</v>
      </c>
      <c r="B314" t="s">
        <v>280</v>
      </c>
      <c r="C314" t="s">
        <v>868</v>
      </c>
      <c r="D314" s="59">
        <v>7</v>
      </c>
      <c r="E314" s="59"/>
      <c r="F314" s="59">
        <v>2</v>
      </c>
      <c r="G314" s="59"/>
      <c r="H314" s="59">
        <v>0</v>
      </c>
      <c r="I314" s="59"/>
      <c r="J314" s="59">
        <v>2</v>
      </c>
      <c r="K314" s="59"/>
      <c r="L314" s="59">
        <v>3</v>
      </c>
      <c r="M314" s="59"/>
      <c r="N314" s="59">
        <v>11</v>
      </c>
      <c r="O314" s="59"/>
      <c r="P314" s="59">
        <v>12</v>
      </c>
      <c r="Q314" s="59"/>
      <c r="R314" s="59">
        <v>6</v>
      </c>
      <c r="S314" s="59"/>
      <c r="T314" s="59">
        <v>0</v>
      </c>
      <c r="U314" s="59"/>
      <c r="V314" s="59">
        <v>0</v>
      </c>
      <c r="W314" s="59"/>
      <c r="X314" s="59" t="s">
        <v>852</v>
      </c>
      <c r="Y314" s="59"/>
      <c r="Z314" s="59">
        <v>0</v>
      </c>
      <c r="AA314" s="59"/>
      <c r="AB314" s="59">
        <v>0</v>
      </c>
      <c r="AC314" s="59"/>
      <c r="AD314" s="59">
        <v>0</v>
      </c>
      <c r="AE314" s="59"/>
      <c r="AF314" s="59">
        <v>0</v>
      </c>
      <c r="AG314" s="59"/>
      <c r="AH314" s="59">
        <v>0</v>
      </c>
      <c r="AI314" s="59"/>
      <c r="AJ314" s="59">
        <v>5</v>
      </c>
      <c r="AK314" s="59"/>
      <c r="AL314" s="59">
        <v>0.4</v>
      </c>
      <c r="AM314" s="59"/>
      <c r="AP314" s="57" t="e">
        <f>VLOOKUP(B314,[1]PlayersList!$B$4:$J$1000,9,FALSE)</f>
        <v>#N/A</v>
      </c>
      <c r="AR314" t="str">
        <f t="shared" si="4"/>
        <v>Brayden McNabb</v>
      </c>
    </row>
    <row r="315" spans="1:44" x14ac:dyDescent="0.25">
      <c r="A315" s="55">
        <v>312</v>
      </c>
      <c r="B315" t="s">
        <v>318</v>
      </c>
      <c r="C315" t="s">
        <v>875</v>
      </c>
      <c r="D315" s="59">
        <v>5</v>
      </c>
      <c r="E315" s="59"/>
      <c r="F315" s="59">
        <v>0</v>
      </c>
      <c r="G315" s="59"/>
      <c r="H315" s="59">
        <v>2</v>
      </c>
      <c r="I315" s="59"/>
      <c r="J315" s="59">
        <v>2</v>
      </c>
      <c r="K315" s="59"/>
      <c r="L315" s="59">
        <v>-1</v>
      </c>
      <c r="M315" s="59"/>
      <c r="N315" s="59">
        <v>6</v>
      </c>
      <c r="O315" s="59"/>
      <c r="P315" s="59">
        <v>14</v>
      </c>
      <c r="Q315" s="59"/>
      <c r="R315" s="59">
        <v>5</v>
      </c>
      <c r="S315" s="59"/>
      <c r="T315" s="59">
        <v>0</v>
      </c>
      <c r="U315" s="59"/>
      <c r="V315" s="59">
        <v>0</v>
      </c>
      <c r="W315" s="59"/>
      <c r="X315" s="59" t="s">
        <v>852</v>
      </c>
      <c r="Y315" s="59"/>
      <c r="Z315" s="59">
        <v>0</v>
      </c>
      <c r="AA315" s="59"/>
      <c r="AB315" s="59">
        <v>0</v>
      </c>
      <c r="AC315" s="59"/>
      <c r="AD315" s="59">
        <v>0</v>
      </c>
      <c r="AE315" s="59"/>
      <c r="AF315" s="59">
        <v>0</v>
      </c>
      <c r="AG315" s="59"/>
      <c r="AH315" s="59">
        <v>0</v>
      </c>
      <c r="AI315" s="59"/>
      <c r="AJ315" s="59">
        <v>5</v>
      </c>
      <c r="AK315" s="59"/>
      <c r="AL315" s="59">
        <v>0</v>
      </c>
      <c r="AM315" s="59"/>
      <c r="AP315" s="57" t="e">
        <f>VLOOKUP(B315,[1]PlayersList!$B$4:$J$1000,9,FALSE)</f>
        <v>#N/A</v>
      </c>
      <c r="AR315" t="str">
        <f t="shared" si="4"/>
        <v>Nikita Zadorov</v>
      </c>
    </row>
    <row r="316" spans="1:44" x14ac:dyDescent="0.25">
      <c r="A316" s="55">
        <v>313</v>
      </c>
      <c r="B316" t="s">
        <v>311</v>
      </c>
      <c r="C316" t="s">
        <v>871</v>
      </c>
      <c r="D316" s="59">
        <v>6</v>
      </c>
      <c r="E316" s="59"/>
      <c r="F316" s="59">
        <v>1</v>
      </c>
      <c r="G316" s="59"/>
      <c r="H316" s="59">
        <v>1</v>
      </c>
      <c r="I316" s="59"/>
      <c r="J316" s="59">
        <v>2</v>
      </c>
      <c r="K316" s="59"/>
      <c r="L316" s="59">
        <v>-1</v>
      </c>
      <c r="M316" s="59"/>
      <c r="N316" s="59">
        <v>4</v>
      </c>
      <c r="O316" s="59"/>
      <c r="P316" s="59">
        <v>11</v>
      </c>
      <c r="Q316" s="59"/>
      <c r="R316" s="59">
        <v>4</v>
      </c>
      <c r="S316" s="59"/>
      <c r="T316" s="59">
        <v>8</v>
      </c>
      <c r="U316" s="59"/>
      <c r="V316" s="59">
        <v>11</v>
      </c>
      <c r="W316" s="59"/>
      <c r="X316" s="59">
        <v>0.42099999999999999</v>
      </c>
      <c r="Y316" s="59"/>
      <c r="Z316" s="59">
        <v>0</v>
      </c>
      <c r="AA316" s="59"/>
      <c r="AB316" s="59">
        <v>0</v>
      </c>
      <c r="AC316" s="59"/>
      <c r="AD316" s="59">
        <v>1</v>
      </c>
      <c r="AE316" s="59"/>
      <c r="AF316" s="59">
        <v>0</v>
      </c>
      <c r="AG316" s="59"/>
      <c r="AH316" s="59">
        <v>0</v>
      </c>
      <c r="AI316" s="59"/>
      <c r="AJ316" s="59">
        <v>6</v>
      </c>
      <c r="AK316" s="59"/>
      <c r="AL316" s="59">
        <v>0.16700000000000001</v>
      </c>
      <c r="AM316" s="59"/>
      <c r="AP316" s="57" t="e">
        <f>VLOOKUP(B316,[1]PlayersList!$B$4:$J$1000,9,FALSE)</f>
        <v>#N/A</v>
      </c>
      <c r="AR316" t="str">
        <f t="shared" si="4"/>
        <v>Laurent Dauphin</v>
      </c>
    </row>
    <row r="317" spans="1:44" x14ac:dyDescent="0.25">
      <c r="A317" s="55">
        <v>314</v>
      </c>
      <c r="B317" t="s">
        <v>316</v>
      </c>
      <c r="C317" t="s">
        <v>856</v>
      </c>
      <c r="D317" s="59">
        <v>5</v>
      </c>
      <c r="E317" s="59"/>
      <c r="F317" s="59">
        <v>1</v>
      </c>
      <c r="G317" s="59"/>
      <c r="H317" s="59">
        <v>1</v>
      </c>
      <c r="I317" s="59"/>
      <c r="J317" s="59">
        <v>2</v>
      </c>
      <c r="K317" s="59"/>
      <c r="L317" s="59">
        <v>-1</v>
      </c>
      <c r="M317" s="59"/>
      <c r="N317" s="59">
        <v>0</v>
      </c>
      <c r="O317" s="59"/>
      <c r="P317" s="59">
        <v>6</v>
      </c>
      <c r="Q317" s="59"/>
      <c r="R317" s="59">
        <v>4</v>
      </c>
      <c r="S317" s="59"/>
      <c r="T317" s="59">
        <v>0</v>
      </c>
      <c r="U317" s="59"/>
      <c r="V317" s="59">
        <v>1</v>
      </c>
      <c r="W317" s="59"/>
      <c r="X317" s="59">
        <v>0</v>
      </c>
      <c r="Y317" s="59"/>
      <c r="Z317" s="59">
        <v>0</v>
      </c>
      <c r="AA317" s="59"/>
      <c r="AB317" s="59">
        <v>0</v>
      </c>
      <c r="AC317" s="59"/>
      <c r="AD317" s="59">
        <v>0</v>
      </c>
      <c r="AE317" s="59"/>
      <c r="AF317" s="59">
        <v>0</v>
      </c>
      <c r="AG317" s="59"/>
      <c r="AH317" s="59">
        <v>0</v>
      </c>
      <c r="AI317" s="59"/>
      <c r="AJ317" s="59">
        <v>7</v>
      </c>
      <c r="AK317" s="59"/>
      <c r="AL317" s="59">
        <v>0.14299999999999999</v>
      </c>
      <c r="AM317" s="59"/>
      <c r="AP317" s="57" t="e">
        <f>VLOOKUP(B317,[1]PlayersList!$B$4:$J$1000,9,FALSE)</f>
        <v>#N/A</v>
      </c>
      <c r="AR317" t="str">
        <f t="shared" si="4"/>
        <v>Ryan Hartman</v>
      </c>
    </row>
    <row r="318" spans="1:44" x14ac:dyDescent="0.25">
      <c r="A318" s="55">
        <v>315</v>
      </c>
      <c r="B318" t="s">
        <v>278</v>
      </c>
      <c r="C318" t="s">
        <v>877</v>
      </c>
      <c r="D318" s="59">
        <v>6</v>
      </c>
      <c r="E318" s="59"/>
      <c r="F318" s="59">
        <v>0</v>
      </c>
      <c r="G318" s="59"/>
      <c r="H318" s="59">
        <v>2</v>
      </c>
      <c r="I318" s="59"/>
      <c r="J318" s="59">
        <v>2</v>
      </c>
      <c r="K318" s="59"/>
      <c r="L318" s="59">
        <v>-1</v>
      </c>
      <c r="M318" s="59"/>
      <c r="N318" s="59">
        <v>0</v>
      </c>
      <c r="O318" s="59"/>
      <c r="P318" s="59">
        <v>10</v>
      </c>
      <c r="Q318" s="59"/>
      <c r="R318" s="59">
        <v>6</v>
      </c>
      <c r="S318" s="59"/>
      <c r="T318" s="59">
        <v>0</v>
      </c>
      <c r="U318" s="59"/>
      <c r="V318" s="59">
        <v>0</v>
      </c>
      <c r="W318" s="59"/>
      <c r="X318" s="59" t="s">
        <v>852</v>
      </c>
      <c r="Y318" s="59"/>
      <c r="Z318" s="59">
        <v>0</v>
      </c>
      <c r="AA318" s="59"/>
      <c r="AB318" s="59">
        <v>1</v>
      </c>
      <c r="AC318" s="59"/>
      <c r="AD318" s="59">
        <v>0</v>
      </c>
      <c r="AE318" s="59"/>
      <c r="AF318" s="59">
        <v>0</v>
      </c>
      <c r="AG318" s="59"/>
      <c r="AH318" s="59">
        <v>0</v>
      </c>
      <c r="AI318" s="59"/>
      <c r="AJ318" s="59">
        <v>9</v>
      </c>
      <c r="AK318" s="59"/>
      <c r="AL318" s="59">
        <v>0</v>
      </c>
      <c r="AM318" s="59"/>
      <c r="AP318" s="57" t="e">
        <f>VLOOKUP(B318,[1]PlayersList!$B$4:$J$1000,9,FALSE)</f>
        <v>#N/A</v>
      </c>
      <c r="AR318" t="str">
        <f t="shared" si="4"/>
        <v>Dmitry Orlov</v>
      </c>
    </row>
    <row r="319" spans="1:44" x14ac:dyDescent="0.25">
      <c r="A319" s="55">
        <v>316</v>
      </c>
      <c r="B319" t="s">
        <v>358</v>
      </c>
      <c r="C319" t="s">
        <v>866</v>
      </c>
      <c r="D319" s="59">
        <v>5</v>
      </c>
      <c r="E319" s="59"/>
      <c r="F319" s="59">
        <v>0</v>
      </c>
      <c r="G319" s="59"/>
      <c r="H319" s="59">
        <v>2</v>
      </c>
      <c r="I319" s="59"/>
      <c r="J319" s="59">
        <v>2</v>
      </c>
      <c r="K319" s="59"/>
      <c r="L319" s="59">
        <v>1</v>
      </c>
      <c r="M319" s="59"/>
      <c r="N319" s="59">
        <v>0</v>
      </c>
      <c r="O319" s="59"/>
      <c r="P319" s="59">
        <v>3</v>
      </c>
      <c r="Q319" s="59"/>
      <c r="R319" s="59">
        <v>1</v>
      </c>
      <c r="S319" s="59"/>
      <c r="T319" s="59">
        <v>1</v>
      </c>
      <c r="U319" s="59"/>
      <c r="V319" s="59">
        <v>1</v>
      </c>
      <c r="W319" s="59"/>
      <c r="X319" s="59">
        <v>0.5</v>
      </c>
      <c r="Y319" s="59"/>
      <c r="Z319" s="59">
        <v>0</v>
      </c>
      <c r="AA319" s="59"/>
      <c r="AB319" s="59">
        <v>0</v>
      </c>
      <c r="AC319" s="59"/>
      <c r="AD319" s="59">
        <v>0</v>
      </c>
      <c r="AE319" s="59"/>
      <c r="AF319" s="59">
        <v>0</v>
      </c>
      <c r="AG319" s="59"/>
      <c r="AH319" s="59">
        <v>0</v>
      </c>
      <c r="AI319" s="59"/>
      <c r="AJ319" s="59">
        <v>4</v>
      </c>
      <c r="AK319" s="59"/>
      <c r="AL319" s="59">
        <v>0</v>
      </c>
      <c r="AM319" s="59"/>
      <c r="AP319" s="57" t="e">
        <f>VLOOKUP(B319,[1]PlayersList!$B$4:$J$1000,9,FALSE)</f>
        <v>#N/A</v>
      </c>
      <c r="AR319" t="str">
        <f t="shared" si="4"/>
        <v>Curtis McKenzie</v>
      </c>
    </row>
    <row r="320" spans="1:44" x14ac:dyDescent="0.25">
      <c r="A320" s="55">
        <v>317</v>
      </c>
      <c r="B320" t="s">
        <v>304</v>
      </c>
      <c r="C320" t="s">
        <v>874</v>
      </c>
      <c r="D320" s="59">
        <v>6</v>
      </c>
      <c r="E320" s="59"/>
      <c r="F320" s="59">
        <v>2</v>
      </c>
      <c r="G320" s="59"/>
      <c r="H320" s="59">
        <v>0</v>
      </c>
      <c r="I320" s="59"/>
      <c r="J320" s="59">
        <v>2</v>
      </c>
      <c r="K320" s="59"/>
      <c r="L320" s="59">
        <v>3</v>
      </c>
      <c r="M320" s="59"/>
      <c r="N320" s="59">
        <v>4</v>
      </c>
      <c r="O320" s="59"/>
      <c r="P320" s="59">
        <v>6</v>
      </c>
      <c r="Q320" s="59"/>
      <c r="R320" s="59">
        <v>2</v>
      </c>
      <c r="S320" s="59"/>
      <c r="T320" s="59">
        <v>1</v>
      </c>
      <c r="U320" s="59"/>
      <c r="V320" s="59">
        <v>2</v>
      </c>
      <c r="W320" s="59"/>
      <c r="X320" s="59">
        <v>0.33300000000000002</v>
      </c>
      <c r="Y320" s="59"/>
      <c r="Z320" s="59">
        <v>0</v>
      </c>
      <c r="AA320" s="59"/>
      <c r="AB320" s="59">
        <v>0</v>
      </c>
      <c r="AC320" s="59"/>
      <c r="AD320" s="59">
        <v>0</v>
      </c>
      <c r="AE320" s="59"/>
      <c r="AF320" s="59">
        <v>0</v>
      </c>
      <c r="AG320" s="59"/>
      <c r="AH320" s="59">
        <v>1</v>
      </c>
      <c r="AI320" s="59"/>
      <c r="AJ320" s="59">
        <v>9</v>
      </c>
      <c r="AK320" s="59"/>
      <c r="AL320" s="59">
        <v>0.222</v>
      </c>
      <c r="AM320" s="59"/>
      <c r="AP320" s="57" t="e">
        <f>VLOOKUP(B320,[1]PlayersList!$B$4:$J$1000,9,FALSE)</f>
        <v>#N/A</v>
      </c>
      <c r="AR320" t="str">
        <f t="shared" si="4"/>
        <v>Josh Anderson</v>
      </c>
    </row>
    <row r="321" spans="1:44" x14ac:dyDescent="0.25">
      <c r="A321" s="55">
        <v>318</v>
      </c>
      <c r="B321" t="s">
        <v>386</v>
      </c>
      <c r="C321" t="s">
        <v>860</v>
      </c>
      <c r="D321" s="59">
        <v>8</v>
      </c>
      <c r="E321" s="59"/>
      <c r="F321" s="59">
        <v>0</v>
      </c>
      <c r="G321" s="59"/>
      <c r="H321" s="59">
        <v>2</v>
      </c>
      <c r="I321" s="59"/>
      <c r="J321" s="59">
        <v>2</v>
      </c>
      <c r="K321" s="59"/>
      <c r="L321" s="59">
        <v>0</v>
      </c>
      <c r="M321" s="59"/>
      <c r="N321" s="59">
        <v>4</v>
      </c>
      <c r="O321" s="59"/>
      <c r="P321" s="59">
        <v>6</v>
      </c>
      <c r="Q321" s="59"/>
      <c r="R321" s="59">
        <v>4</v>
      </c>
      <c r="S321" s="59"/>
      <c r="T321" s="59">
        <v>0</v>
      </c>
      <c r="U321" s="59"/>
      <c r="V321" s="59">
        <v>0</v>
      </c>
      <c r="W321" s="59"/>
      <c r="X321" s="59" t="s">
        <v>852</v>
      </c>
      <c r="Y321" s="59"/>
      <c r="Z321" s="59">
        <v>0</v>
      </c>
      <c r="AA321" s="59"/>
      <c r="AB321" s="59">
        <v>1</v>
      </c>
      <c r="AC321" s="59"/>
      <c r="AD321" s="59">
        <v>0</v>
      </c>
      <c r="AE321" s="59"/>
      <c r="AF321" s="59">
        <v>0</v>
      </c>
      <c r="AG321" s="59"/>
      <c r="AH321" s="59">
        <v>0</v>
      </c>
      <c r="AI321" s="59"/>
      <c r="AJ321" s="59">
        <v>18</v>
      </c>
      <c r="AK321" s="59"/>
      <c r="AL321" s="59">
        <v>0</v>
      </c>
      <c r="AM321" s="59"/>
      <c r="AP321" s="57" t="e">
        <f>VLOOKUP(B321,[1]PlayersList!$B$4:$J$1000,9,FALSE)</f>
        <v>#N/A</v>
      </c>
      <c r="AR321" t="str">
        <f t="shared" si="4"/>
        <v>Justin Schultz</v>
      </c>
    </row>
    <row r="322" spans="1:44" x14ac:dyDescent="0.25">
      <c r="A322" s="55">
        <v>319</v>
      </c>
      <c r="B322" t="s">
        <v>306</v>
      </c>
      <c r="C322" t="s">
        <v>853</v>
      </c>
      <c r="D322" s="59">
        <v>7</v>
      </c>
      <c r="E322" s="59"/>
      <c r="F322" s="59">
        <v>1</v>
      </c>
      <c r="G322" s="59"/>
      <c r="H322" s="59">
        <v>1</v>
      </c>
      <c r="I322" s="59"/>
      <c r="J322" s="59">
        <v>2</v>
      </c>
      <c r="K322" s="59"/>
      <c r="L322" s="59">
        <v>-1</v>
      </c>
      <c r="M322" s="59"/>
      <c r="N322" s="59">
        <v>7</v>
      </c>
      <c r="O322" s="59"/>
      <c r="P322" s="59">
        <v>13</v>
      </c>
      <c r="Q322" s="59"/>
      <c r="R322" s="59">
        <v>2</v>
      </c>
      <c r="S322" s="59"/>
      <c r="T322" s="59">
        <v>0</v>
      </c>
      <c r="U322" s="59"/>
      <c r="V322" s="59">
        <v>4</v>
      </c>
      <c r="W322" s="59"/>
      <c r="X322" s="59">
        <v>0</v>
      </c>
      <c r="Y322" s="59"/>
      <c r="Z322" s="59">
        <v>0</v>
      </c>
      <c r="AA322" s="59"/>
      <c r="AB322" s="59">
        <v>0</v>
      </c>
      <c r="AC322" s="59"/>
      <c r="AD322" s="59">
        <v>0</v>
      </c>
      <c r="AE322" s="59"/>
      <c r="AF322" s="59">
        <v>0</v>
      </c>
      <c r="AG322" s="59"/>
      <c r="AH322" s="59">
        <v>0</v>
      </c>
      <c r="AI322" s="59"/>
      <c r="AJ322" s="59">
        <v>5</v>
      </c>
      <c r="AK322" s="59"/>
      <c r="AL322" s="59">
        <v>0.2</v>
      </c>
      <c r="AM322" s="59"/>
      <c r="AP322" s="57" t="e">
        <f>VLOOKUP(B322,[1]PlayersList!$B$4:$J$1000,9,FALSE)</f>
        <v>#N/A</v>
      </c>
      <c r="AR322" t="str">
        <f t="shared" si="4"/>
        <v>Cedric Paquette</v>
      </c>
    </row>
    <row r="323" spans="1:44" x14ac:dyDescent="0.25">
      <c r="A323" s="55">
        <v>320</v>
      </c>
      <c r="B323" t="s">
        <v>634</v>
      </c>
      <c r="C323" t="s">
        <v>853</v>
      </c>
      <c r="D323" s="59">
        <v>7</v>
      </c>
      <c r="E323" s="59"/>
      <c r="F323" s="59">
        <v>0</v>
      </c>
      <c r="G323" s="59"/>
      <c r="H323" s="59">
        <v>2</v>
      </c>
      <c r="I323" s="59"/>
      <c r="J323" s="59">
        <v>2</v>
      </c>
      <c r="K323" s="59"/>
      <c r="L323" s="59">
        <v>0</v>
      </c>
      <c r="M323" s="59"/>
      <c r="N323" s="59">
        <v>7</v>
      </c>
      <c r="O323" s="59"/>
      <c r="P323" s="59">
        <v>4</v>
      </c>
      <c r="Q323" s="59"/>
      <c r="R323" s="59">
        <v>7</v>
      </c>
      <c r="S323" s="59"/>
      <c r="T323" s="59">
        <v>0</v>
      </c>
      <c r="U323" s="59"/>
      <c r="V323" s="59">
        <v>0</v>
      </c>
      <c r="W323" s="59"/>
      <c r="X323" s="59" t="s">
        <v>852</v>
      </c>
      <c r="Y323" s="59"/>
      <c r="Z323" s="59">
        <v>0</v>
      </c>
      <c r="AA323" s="59"/>
      <c r="AB323" s="59">
        <v>0</v>
      </c>
      <c r="AC323" s="59"/>
      <c r="AD323" s="59">
        <v>0</v>
      </c>
      <c r="AE323" s="59"/>
      <c r="AF323" s="59">
        <v>0</v>
      </c>
      <c r="AG323" s="59"/>
      <c r="AH323" s="59">
        <v>0</v>
      </c>
      <c r="AI323" s="59"/>
      <c r="AJ323" s="59">
        <v>6</v>
      </c>
      <c r="AK323" s="59"/>
      <c r="AL323" s="59">
        <v>0</v>
      </c>
      <c r="AM323" s="59"/>
      <c r="AP323" s="57" t="e">
        <f>VLOOKUP(B323,[1]PlayersList!$B$4:$J$1000,9,FALSE)</f>
        <v>#N/A</v>
      </c>
      <c r="AR323" t="str">
        <f t="shared" si="4"/>
        <v>Andrej Sustr</v>
      </c>
    </row>
    <row r="324" spans="1:44" x14ac:dyDescent="0.25">
      <c r="A324" s="55">
        <v>321</v>
      </c>
      <c r="B324" t="s">
        <v>331</v>
      </c>
      <c r="C324" t="s">
        <v>851</v>
      </c>
      <c r="D324" s="59">
        <v>4</v>
      </c>
      <c r="E324" s="59"/>
      <c r="F324" s="59">
        <v>1</v>
      </c>
      <c r="G324" s="59"/>
      <c r="H324" s="59">
        <v>1</v>
      </c>
      <c r="I324" s="59"/>
      <c r="J324" s="59">
        <v>2</v>
      </c>
      <c r="K324" s="59"/>
      <c r="L324" s="59">
        <v>2</v>
      </c>
      <c r="M324" s="59"/>
      <c r="N324" s="59">
        <v>2</v>
      </c>
      <c r="O324" s="59"/>
      <c r="P324" s="59">
        <v>0</v>
      </c>
      <c r="Q324" s="59"/>
      <c r="R324" s="59">
        <v>1</v>
      </c>
      <c r="S324" s="59"/>
      <c r="T324" s="59">
        <v>23</v>
      </c>
      <c r="U324" s="59"/>
      <c r="V324" s="59">
        <v>28</v>
      </c>
      <c r="W324" s="59"/>
      <c r="X324" s="59">
        <v>0.45100000000000001</v>
      </c>
      <c r="Y324" s="59"/>
      <c r="Z324" s="59">
        <v>0</v>
      </c>
      <c r="AA324" s="59"/>
      <c r="AB324" s="59">
        <v>0</v>
      </c>
      <c r="AC324" s="59"/>
      <c r="AD324" s="59">
        <v>0</v>
      </c>
      <c r="AE324" s="59"/>
      <c r="AF324" s="59">
        <v>0</v>
      </c>
      <c r="AG324" s="59"/>
      <c r="AH324" s="59">
        <v>0</v>
      </c>
      <c r="AI324" s="59"/>
      <c r="AJ324" s="59">
        <v>6</v>
      </c>
      <c r="AK324" s="59"/>
      <c r="AL324" s="59">
        <v>0.16700000000000001</v>
      </c>
      <c r="AM324" s="59"/>
      <c r="AP324" s="57" t="e">
        <f>VLOOKUP(B324,[1]PlayersList!$B$4:$J$1000,9,FALSE)</f>
        <v>#N/A</v>
      </c>
      <c r="AR324" t="str">
        <f t="shared" si="4"/>
        <v>Erik Haula</v>
      </c>
    </row>
    <row r="325" spans="1:44" x14ac:dyDescent="0.25">
      <c r="A325" s="55">
        <v>322</v>
      </c>
      <c r="B325" t="s">
        <v>249</v>
      </c>
      <c r="C325" t="s">
        <v>869</v>
      </c>
      <c r="D325" s="59">
        <v>6</v>
      </c>
      <c r="E325" s="59"/>
      <c r="F325" s="59">
        <v>0</v>
      </c>
      <c r="G325" s="59"/>
      <c r="H325" s="59">
        <v>2</v>
      </c>
      <c r="I325" s="59"/>
      <c r="J325" s="59">
        <v>2</v>
      </c>
      <c r="K325" s="59"/>
      <c r="L325" s="59">
        <v>-1</v>
      </c>
      <c r="M325" s="59"/>
      <c r="N325" s="59">
        <v>2</v>
      </c>
      <c r="O325" s="59"/>
      <c r="P325" s="59">
        <v>2</v>
      </c>
      <c r="Q325" s="59"/>
      <c r="R325" s="59">
        <v>1</v>
      </c>
      <c r="S325" s="59"/>
      <c r="T325" s="59">
        <v>17</v>
      </c>
      <c r="U325" s="59"/>
      <c r="V325" s="59">
        <v>22</v>
      </c>
      <c r="W325" s="59"/>
      <c r="X325" s="59">
        <v>0.436</v>
      </c>
      <c r="Y325" s="59"/>
      <c r="Z325" s="59">
        <v>0</v>
      </c>
      <c r="AA325" s="59"/>
      <c r="AB325" s="59">
        <v>1</v>
      </c>
      <c r="AC325" s="59"/>
      <c r="AD325" s="59">
        <v>0</v>
      </c>
      <c r="AE325" s="59"/>
      <c r="AF325" s="59">
        <v>0</v>
      </c>
      <c r="AG325" s="59"/>
      <c r="AH325" s="59">
        <v>0</v>
      </c>
      <c r="AI325" s="59"/>
      <c r="AJ325" s="59">
        <v>13</v>
      </c>
      <c r="AK325" s="59"/>
      <c r="AL325" s="59">
        <v>0</v>
      </c>
      <c r="AM325" s="59"/>
      <c r="AP325" s="57" t="e">
        <f>VLOOKUP(B325,[1]PlayersList!$B$4:$J$1000,9,FALSE)</f>
        <v>#N/A</v>
      </c>
      <c r="AR325" t="str">
        <f t="shared" si="4"/>
        <v>Sam Reinhart</v>
      </c>
    </row>
    <row r="326" spans="1:44" x14ac:dyDescent="0.25">
      <c r="A326" s="55">
        <v>323</v>
      </c>
      <c r="B326" t="s">
        <v>488</v>
      </c>
      <c r="C326" t="s">
        <v>874</v>
      </c>
      <c r="D326" s="59">
        <v>6</v>
      </c>
      <c r="E326" s="59"/>
      <c r="F326" s="59">
        <v>0</v>
      </c>
      <c r="G326" s="59"/>
      <c r="H326" s="59">
        <v>2</v>
      </c>
      <c r="I326" s="59"/>
      <c r="J326" s="59">
        <v>2</v>
      </c>
      <c r="K326" s="59"/>
      <c r="L326" s="59">
        <v>-2</v>
      </c>
      <c r="M326" s="59"/>
      <c r="N326" s="59">
        <v>4</v>
      </c>
      <c r="O326" s="59"/>
      <c r="P326" s="59">
        <v>10</v>
      </c>
      <c r="Q326" s="59"/>
      <c r="R326" s="59">
        <v>12</v>
      </c>
      <c r="S326" s="59"/>
      <c r="T326" s="59">
        <v>0</v>
      </c>
      <c r="U326" s="59"/>
      <c r="V326" s="59">
        <v>0</v>
      </c>
      <c r="W326" s="59"/>
      <c r="X326" s="59" t="s">
        <v>852</v>
      </c>
      <c r="Y326" s="59"/>
      <c r="Z326" s="59">
        <v>0</v>
      </c>
      <c r="AA326" s="59"/>
      <c r="AB326" s="59">
        <v>0</v>
      </c>
      <c r="AC326" s="59"/>
      <c r="AD326" s="59">
        <v>0</v>
      </c>
      <c r="AE326" s="59"/>
      <c r="AF326" s="59">
        <v>0</v>
      </c>
      <c r="AG326" s="59"/>
      <c r="AH326" s="59">
        <v>0</v>
      </c>
      <c r="AI326" s="59"/>
      <c r="AJ326" s="59">
        <v>7</v>
      </c>
      <c r="AK326" s="59"/>
      <c r="AL326" s="59">
        <v>0</v>
      </c>
      <c r="AM326" s="59"/>
      <c r="AP326" s="57" t="e">
        <f>VLOOKUP(B326,[1]PlayersList!$B$4:$J$1000,9,FALSE)</f>
        <v>#N/A</v>
      </c>
      <c r="AR326" t="str">
        <f t="shared" ref="AR326:AR389" si="5">SUBSTITUTE(B326," ","")</f>
        <v>David Savard</v>
      </c>
    </row>
    <row r="327" spans="1:44" x14ac:dyDescent="0.25">
      <c r="A327" s="55">
        <v>324</v>
      </c>
      <c r="B327" t="s">
        <v>301</v>
      </c>
      <c r="C327" t="s">
        <v>858</v>
      </c>
      <c r="D327" s="59">
        <v>8</v>
      </c>
      <c r="E327" s="59"/>
      <c r="F327" s="59">
        <v>2</v>
      </c>
      <c r="G327" s="59"/>
      <c r="H327" s="59">
        <v>0</v>
      </c>
      <c r="I327" s="59"/>
      <c r="J327" s="59">
        <v>2</v>
      </c>
      <c r="K327" s="59"/>
      <c r="L327" s="59">
        <v>0</v>
      </c>
      <c r="M327" s="59"/>
      <c r="N327" s="59">
        <v>2</v>
      </c>
      <c r="O327" s="59"/>
      <c r="P327" s="59">
        <v>8</v>
      </c>
      <c r="Q327" s="59"/>
      <c r="R327" s="59">
        <v>7</v>
      </c>
      <c r="S327" s="59"/>
      <c r="T327" s="59">
        <v>1</v>
      </c>
      <c r="U327" s="59"/>
      <c r="V327" s="59">
        <v>0</v>
      </c>
      <c r="W327" s="59"/>
      <c r="X327" s="59">
        <v>1</v>
      </c>
      <c r="Y327" s="59"/>
      <c r="Z327" s="59">
        <v>0</v>
      </c>
      <c r="AA327" s="59"/>
      <c r="AB327" s="59">
        <v>0</v>
      </c>
      <c r="AC327" s="59"/>
      <c r="AD327" s="59">
        <v>0</v>
      </c>
      <c r="AE327" s="59"/>
      <c r="AF327" s="59">
        <v>0</v>
      </c>
      <c r="AG327" s="59"/>
      <c r="AH327" s="59">
        <v>1</v>
      </c>
      <c r="AI327" s="59"/>
      <c r="AJ327" s="59">
        <v>9</v>
      </c>
      <c r="AK327" s="59"/>
      <c r="AL327" s="59">
        <v>0.222</v>
      </c>
      <c r="AM327" s="59"/>
      <c r="AP327" s="57" t="e">
        <f>VLOOKUP(B327,[1]PlayersList!$B$4:$J$1000,9,FALSE)</f>
        <v>#N/A</v>
      </c>
      <c r="AR327" t="str">
        <f t="shared" si="5"/>
        <v>Drew Miller</v>
      </c>
    </row>
    <row r="328" spans="1:44" x14ac:dyDescent="0.25">
      <c r="A328" s="55">
        <v>325</v>
      </c>
      <c r="B328" t="s">
        <v>462</v>
      </c>
      <c r="C328" t="s">
        <v>866</v>
      </c>
      <c r="D328" s="59">
        <v>7</v>
      </c>
      <c r="E328" s="59"/>
      <c r="F328" s="59">
        <v>0</v>
      </c>
      <c r="G328" s="59"/>
      <c r="H328" s="59">
        <v>2</v>
      </c>
      <c r="I328" s="59"/>
      <c r="J328" s="59">
        <v>2</v>
      </c>
      <c r="K328" s="59"/>
      <c r="L328" s="59">
        <v>0</v>
      </c>
      <c r="M328" s="59"/>
      <c r="N328" s="59">
        <v>4</v>
      </c>
      <c r="O328" s="59"/>
      <c r="P328" s="59">
        <v>2</v>
      </c>
      <c r="Q328" s="59"/>
      <c r="R328" s="59">
        <v>17</v>
      </c>
      <c r="S328" s="59"/>
      <c r="T328" s="59">
        <v>0</v>
      </c>
      <c r="U328" s="59"/>
      <c r="V328" s="59">
        <v>0</v>
      </c>
      <c r="W328" s="59"/>
      <c r="X328" s="59" t="s">
        <v>852</v>
      </c>
      <c r="Y328" s="59"/>
      <c r="Z328" s="59">
        <v>0</v>
      </c>
      <c r="AA328" s="59"/>
      <c r="AB328" s="59">
        <v>0</v>
      </c>
      <c r="AC328" s="59"/>
      <c r="AD328" s="59">
        <v>0</v>
      </c>
      <c r="AE328" s="59"/>
      <c r="AF328" s="59">
        <v>0</v>
      </c>
      <c r="AG328" s="59"/>
      <c r="AH328" s="59">
        <v>0</v>
      </c>
      <c r="AI328" s="59"/>
      <c r="AJ328" s="59">
        <v>7</v>
      </c>
      <c r="AK328" s="59"/>
      <c r="AL328" s="59">
        <v>0</v>
      </c>
      <c r="AM328" s="59"/>
      <c r="AP328" s="57" t="e">
        <f>VLOOKUP(B328,[1]PlayersList!$B$4:$J$1000,9,FALSE)</f>
        <v>#N/A</v>
      </c>
      <c r="AR328" t="str">
        <f t="shared" si="5"/>
        <v>Johnny Oduya</v>
      </c>
    </row>
    <row r="329" spans="1:44" x14ac:dyDescent="0.25">
      <c r="A329" s="55">
        <v>326</v>
      </c>
      <c r="B329" t="s">
        <v>459</v>
      </c>
      <c r="C329" t="s">
        <v>849</v>
      </c>
      <c r="D329" s="59">
        <v>7</v>
      </c>
      <c r="E329" s="59"/>
      <c r="F329" s="59">
        <v>0</v>
      </c>
      <c r="G329" s="59"/>
      <c r="H329" s="59">
        <v>2</v>
      </c>
      <c r="I329" s="59"/>
      <c r="J329" s="59">
        <v>2</v>
      </c>
      <c r="K329" s="59"/>
      <c r="L329" s="59">
        <v>0</v>
      </c>
      <c r="M329" s="59"/>
      <c r="N329" s="59">
        <v>8</v>
      </c>
      <c r="O329" s="59"/>
      <c r="P329" s="59">
        <v>5</v>
      </c>
      <c r="Q329" s="59"/>
      <c r="R329" s="59">
        <v>8</v>
      </c>
      <c r="S329" s="59"/>
      <c r="T329" s="59">
        <v>0</v>
      </c>
      <c r="U329" s="59"/>
      <c r="V329" s="59">
        <v>0</v>
      </c>
      <c r="W329" s="59"/>
      <c r="X329" s="59" t="s">
        <v>852</v>
      </c>
      <c r="Y329" s="59"/>
      <c r="Z329" s="59">
        <v>0</v>
      </c>
      <c r="AA329" s="59"/>
      <c r="AB329" s="59">
        <v>1</v>
      </c>
      <c r="AC329" s="59"/>
      <c r="AD329" s="59">
        <v>0</v>
      </c>
      <c r="AE329" s="59"/>
      <c r="AF329" s="59">
        <v>0</v>
      </c>
      <c r="AG329" s="59"/>
      <c r="AH329" s="59">
        <v>0</v>
      </c>
      <c r="AI329" s="59"/>
      <c r="AJ329" s="59">
        <v>20</v>
      </c>
      <c r="AK329" s="59"/>
      <c r="AL329" s="59">
        <v>0</v>
      </c>
      <c r="AM329" s="59"/>
      <c r="AP329" s="57" t="e">
        <f>VLOOKUP(B329,[1]PlayersList!$B$4:$J$1000,9,FALSE)</f>
        <v>#N/A</v>
      </c>
      <c r="AR329" t="str">
        <f t="shared" si="5"/>
        <v>Keith Yandle</v>
      </c>
    </row>
    <row r="330" spans="1:44" x14ac:dyDescent="0.25">
      <c r="A330" s="55">
        <v>327</v>
      </c>
      <c r="B330" t="s">
        <v>321</v>
      </c>
      <c r="C330" t="s">
        <v>877</v>
      </c>
      <c r="D330" s="59">
        <v>6</v>
      </c>
      <c r="E330" s="59"/>
      <c r="F330" s="59">
        <v>0</v>
      </c>
      <c r="G330" s="59"/>
      <c r="H330" s="59">
        <v>2</v>
      </c>
      <c r="I330" s="59"/>
      <c r="J330" s="59">
        <v>2</v>
      </c>
      <c r="K330" s="59"/>
      <c r="L330" s="59">
        <v>3</v>
      </c>
      <c r="M330" s="59"/>
      <c r="N330" s="59">
        <v>4</v>
      </c>
      <c r="O330" s="59"/>
      <c r="P330" s="59">
        <v>5</v>
      </c>
      <c r="Q330" s="59"/>
      <c r="R330" s="59">
        <v>11</v>
      </c>
      <c r="S330" s="59"/>
      <c r="T330" s="59">
        <v>0</v>
      </c>
      <c r="U330" s="59"/>
      <c r="V330" s="59">
        <v>0</v>
      </c>
      <c r="W330" s="59"/>
      <c r="X330" s="59" t="s">
        <v>852</v>
      </c>
      <c r="Y330" s="59"/>
      <c r="Z330" s="59">
        <v>0</v>
      </c>
      <c r="AA330" s="59"/>
      <c r="AB330" s="59">
        <v>0</v>
      </c>
      <c r="AC330" s="59"/>
      <c r="AD330" s="59">
        <v>0</v>
      </c>
      <c r="AE330" s="59"/>
      <c r="AF330" s="59">
        <v>0</v>
      </c>
      <c r="AG330" s="59"/>
      <c r="AH330" s="59">
        <v>0</v>
      </c>
      <c r="AI330" s="59"/>
      <c r="AJ330" s="59">
        <v>10</v>
      </c>
      <c r="AK330" s="59"/>
      <c r="AL330" s="59">
        <v>0</v>
      </c>
      <c r="AM330" s="59"/>
      <c r="AP330" s="57" t="e">
        <f>VLOOKUP(B330,[1]PlayersList!$B$4:$J$1000,9,FALSE)</f>
        <v>#N/A</v>
      </c>
      <c r="AR330" t="str">
        <f t="shared" si="5"/>
        <v>Karl Alzner</v>
      </c>
    </row>
    <row r="331" spans="1:44" x14ac:dyDescent="0.25">
      <c r="A331" s="55">
        <v>328</v>
      </c>
      <c r="B331" t="s">
        <v>317</v>
      </c>
      <c r="C331" t="s">
        <v>866</v>
      </c>
      <c r="D331" s="59">
        <v>7</v>
      </c>
      <c r="E331" s="59"/>
      <c r="F331" s="59">
        <v>0</v>
      </c>
      <c r="G331" s="59"/>
      <c r="H331" s="59">
        <v>2</v>
      </c>
      <c r="I331" s="59"/>
      <c r="J331" s="59">
        <v>2</v>
      </c>
      <c r="K331" s="59"/>
      <c r="L331" s="59">
        <v>0</v>
      </c>
      <c r="M331" s="59"/>
      <c r="N331" s="59">
        <v>4</v>
      </c>
      <c r="O331" s="59"/>
      <c r="P331" s="59">
        <v>9</v>
      </c>
      <c r="Q331" s="59"/>
      <c r="R331" s="59">
        <v>10</v>
      </c>
      <c r="S331" s="59"/>
      <c r="T331" s="59">
        <v>0</v>
      </c>
      <c r="U331" s="59"/>
      <c r="V331" s="59">
        <v>0</v>
      </c>
      <c r="W331" s="59"/>
      <c r="X331" s="59" t="s">
        <v>852</v>
      </c>
      <c r="Y331" s="59"/>
      <c r="Z331" s="59">
        <v>0</v>
      </c>
      <c r="AA331" s="59"/>
      <c r="AB331" s="59">
        <v>0</v>
      </c>
      <c r="AC331" s="59"/>
      <c r="AD331" s="59">
        <v>0</v>
      </c>
      <c r="AE331" s="59"/>
      <c r="AF331" s="59">
        <v>0</v>
      </c>
      <c r="AG331" s="59"/>
      <c r="AH331" s="59">
        <v>0</v>
      </c>
      <c r="AI331" s="59"/>
      <c r="AJ331" s="59">
        <v>8</v>
      </c>
      <c r="AK331" s="59"/>
      <c r="AL331" s="59">
        <v>0</v>
      </c>
      <c r="AM331" s="59"/>
      <c r="AP331" s="57" t="e">
        <f>VLOOKUP(B331,[1]PlayersList!$B$4:$J$1000,9,FALSE)</f>
        <v>#N/A</v>
      </c>
      <c r="AR331" t="str">
        <f t="shared" si="5"/>
        <v>Dan Hamhuis</v>
      </c>
    </row>
    <row r="332" spans="1:44" x14ac:dyDescent="0.25">
      <c r="A332" s="55">
        <v>329</v>
      </c>
      <c r="B332" t="s">
        <v>415</v>
      </c>
      <c r="C332" t="s">
        <v>869</v>
      </c>
      <c r="D332" s="59">
        <v>6</v>
      </c>
      <c r="E332" s="59"/>
      <c r="F332" s="59">
        <v>1</v>
      </c>
      <c r="G332" s="59"/>
      <c r="H332" s="59">
        <v>1</v>
      </c>
      <c r="I332" s="59"/>
      <c r="J332" s="59">
        <v>2</v>
      </c>
      <c r="K332" s="59"/>
      <c r="L332" s="59">
        <v>-4</v>
      </c>
      <c r="M332" s="59"/>
      <c r="N332" s="59">
        <v>0</v>
      </c>
      <c r="O332" s="59"/>
      <c r="P332" s="59">
        <v>1</v>
      </c>
      <c r="Q332" s="59"/>
      <c r="R332" s="59">
        <v>2</v>
      </c>
      <c r="S332" s="59"/>
      <c r="T332" s="59">
        <v>0</v>
      </c>
      <c r="U332" s="59"/>
      <c r="V332" s="59">
        <v>0</v>
      </c>
      <c r="W332" s="59"/>
      <c r="X332" s="59" t="s">
        <v>852</v>
      </c>
      <c r="Y332" s="59"/>
      <c r="Z332" s="59">
        <v>0</v>
      </c>
      <c r="AA332" s="59"/>
      <c r="AB332" s="59">
        <v>0</v>
      </c>
      <c r="AC332" s="59"/>
      <c r="AD332" s="59">
        <v>0</v>
      </c>
      <c r="AE332" s="59"/>
      <c r="AF332" s="59">
        <v>0</v>
      </c>
      <c r="AG332" s="59"/>
      <c r="AH332" s="59">
        <v>0</v>
      </c>
      <c r="AI332" s="59"/>
      <c r="AJ332" s="59">
        <v>21</v>
      </c>
      <c r="AK332" s="59"/>
      <c r="AL332" s="59">
        <v>4.8000000000000001E-2</v>
      </c>
      <c r="AM332" s="59"/>
      <c r="AP332" s="57" t="e">
        <f>VLOOKUP(B332,[1]PlayersList!$B$4:$J$1000,9,FALSE)</f>
        <v>#N/A</v>
      </c>
      <c r="AR332" t="str">
        <f t="shared" si="5"/>
        <v>Tyler Ennis</v>
      </c>
    </row>
    <row r="333" spans="1:44" x14ac:dyDescent="0.25">
      <c r="A333" s="55">
        <v>330</v>
      </c>
      <c r="B333" t="s">
        <v>324</v>
      </c>
      <c r="C333" t="s">
        <v>849</v>
      </c>
      <c r="D333" s="59">
        <v>4</v>
      </c>
      <c r="E333" s="59"/>
      <c r="F333" s="59">
        <v>0</v>
      </c>
      <c r="G333" s="59"/>
      <c r="H333" s="59">
        <v>2</v>
      </c>
      <c r="I333" s="59"/>
      <c r="J333" s="59">
        <v>2</v>
      </c>
      <c r="K333" s="59"/>
      <c r="L333" s="59">
        <v>-2</v>
      </c>
      <c r="M333" s="59"/>
      <c r="N333" s="59">
        <v>4</v>
      </c>
      <c r="O333" s="59"/>
      <c r="P333" s="59">
        <v>2</v>
      </c>
      <c r="Q333" s="59"/>
      <c r="R333" s="59">
        <v>2</v>
      </c>
      <c r="S333" s="59"/>
      <c r="T333" s="59">
        <v>6</v>
      </c>
      <c r="U333" s="59"/>
      <c r="V333" s="59">
        <v>5</v>
      </c>
      <c r="W333" s="59"/>
      <c r="X333" s="59">
        <v>0.54500000000000004</v>
      </c>
      <c r="Y333" s="59"/>
      <c r="Z333" s="59">
        <v>0</v>
      </c>
      <c r="AA333" s="59"/>
      <c r="AB333" s="59">
        <v>0</v>
      </c>
      <c r="AC333" s="59"/>
      <c r="AD333" s="59">
        <v>0</v>
      </c>
      <c r="AE333" s="59"/>
      <c r="AF333" s="59">
        <v>0</v>
      </c>
      <c r="AG333" s="59"/>
      <c r="AH333" s="59">
        <v>0</v>
      </c>
      <c r="AI333" s="59"/>
      <c r="AJ333" s="59">
        <v>4</v>
      </c>
      <c r="AK333" s="59"/>
      <c r="AL333" s="59">
        <v>0</v>
      </c>
      <c r="AM333" s="59"/>
      <c r="AP333" s="57" t="e">
        <f>VLOOKUP(B333,[1]PlayersList!$B$4:$J$1000,9,FALSE)</f>
        <v>#N/A</v>
      </c>
      <c r="AR333" t="str">
        <f t="shared" si="5"/>
        <v>Jussi Jokinen</v>
      </c>
    </row>
    <row r="334" spans="1:44" x14ac:dyDescent="0.25">
      <c r="A334" s="55">
        <v>331</v>
      </c>
      <c r="B334" t="s">
        <v>305</v>
      </c>
      <c r="C334" t="s">
        <v>867</v>
      </c>
      <c r="D334" s="59">
        <v>6</v>
      </c>
      <c r="E334" s="59"/>
      <c r="F334" s="59">
        <v>1</v>
      </c>
      <c r="G334" s="59"/>
      <c r="H334" s="59">
        <v>1</v>
      </c>
      <c r="I334" s="59"/>
      <c r="J334" s="59">
        <v>2</v>
      </c>
      <c r="K334" s="59"/>
      <c r="L334" s="59">
        <v>2</v>
      </c>
      <c r="M334" s="59"/>
      <c r="N334" s="59">
        <v>2</v>
      </c>
      <c r="O334" s="59"/>
      <c r="P334" s="59">
        <v>1</v>
      </c>
      <c r="Q334" s="59"/>
      <c r="R334" s="59">
        <v>3</v>
      </c>
      <c r="S334" s="59"/>
      <c r="T334" s="59">
        <v>21</v>
      </c>
      <c r="U334" s="59"/>
      <c r="V334" s="59">
        <v>26</v>
      </c>
      <c r="W334" s="59"/>
      <c r="X334" s="59">
        <v>0.44700000000000001</v>
      </c>
      <c r="Y334" s="59"/>
      <c r="Z334" s="59">
        <v>0</v>
      </c>
      <c r="AA334" s="59"/>
      <c r="AB334" s="59">
        <v>0</v>
      </c>
      <c r="AC334" s="59"/>
      <c r="AD334" s="59">
        <v>0</v>
      </c>
      <c r="AE334" s="59"/>
      <c r="AF334" s="59">
        <v>0</v>
      </c>
      <c r="AG334" s="59"/>
      <c r="AH334" s="59">
        <v>0</v>
      </c>
      <c r="AI334" s="59"/>
      <c r="AJ334" s="59">
        <v>10</v>
      </c>
      <c r="AK334" s="59"/>
      <c r="AL334" s="59">
        <v>0.1</v>
      </c>
      <c r="AM334" s="59"/>
      <c r="AP334" s="57" t="e">
        <f>VLOOKUP(B334,[1]PlayersList!$B$4:$J$1000,9,FALSE)</f>
        <v>#N/A</v>
      </c>
      <c r="AR334" t="str">
        <f t="shared" si="5"/>
        <v>Chris Kelly</v>
      </c>
    </row>
    <row r="335" spans="1:44" x14ac:dyDescent="0.25">
      <c r="A335" s="55">
        <v>332</v>
      </c>
      <c r="B335" t="s">
        <v>309</v>
      </c>
      <c r="C335" t="s">
        <v>849</v>
      </c>
      <c r="D335" s="59">
        <v>7</v>
      </c>
      <c r="E335" s="59"/>
      <c r="F335" s="59">
        <v>0</v>
      </c>
      <c r="G335" s="59"/>
      <c r="H335" s="59">
        <v>2</v>
      </c>
      <c r="I335" s="59"/>
      <c r="J335" s="59">
        <v>2</v>
      </c>
      <c r="K335" s="59"/>
      <c r="L335" s="59">
        <v>4</v>
      </c>
      <c r="M335" s="59"/>
      <c r="N335" s="59">
        <v>0</v>
      </c>
      <c r="O335" s="59"/>
      <c r="P335" s="59">
        <v>13</v>
      </c>
      <c r="Q335" s="59"/>
      <c r="R335" s="59">
        <v>1</v>
      </c>
      <c r="S335" s="59"/>
      <c r="T335" s="59">
        <v>39</v>
      </c>
      <c r="U335" s="59"/>
      <c r="V335" s="59">
        <v>40</v>
      </c>
      <c r="W335" s="59"/>
      <c r="X335" s="59">
        <v>0.49399999999999999</v>
      </c>
      <c r="Y335" s="59"/>
      <c r="Z335" s="59">
        <v>0</v>
      </c>
      <c r="AA335" s="59"/>
      <c r="AB335" s="59">
        <v>0</v>
      </c>
      <c r="AC335" s="59"/>
      <c r="AD335" s="59">
        <v>0</v>
      </c>
      <c r="AE335" s="59"/>
      <c r="AF335" s="59">
        <v>1</v>
      </c>
      <c r="AG335" s="59"/>
      <c r="AH335" s="59">
        <v>0</v>
      </c>
      <c r="AI335" s="59"/>
      <c r="AJ335" s="59">
        <v>3</v>
      </c>
      <c r="AK335" s="59"/>
      <c r="AL335" s="59">
        <v>0</v>
      </c>
      <c r="AM335" s="59"/>
      <c r="AP335" s="57" t="e">
        <f>VLOOKUP(B335,[1]PlayersList!$B$4:$J$1000,9,FALSE)</f>
        <v>#N/A</v>
      </c>
      <c r="AR335" t="str">
        <f t="shared" si="5"/>
        <v>Derek MacKenzie</v>
      </c>
    </row>
    <row r="336" spans="1:44" x14ac:dyDescent="0.25">
      <c r="A336" s="55">
        <v>333</v>
      </c>
      <c r="B336" t="s">
        <v>313</v>
      </c>
      <c r="C336" t="s">
        <v>850</v>
      </c>
      <c r="D336" s="59">
        <v>7</v>
      </c>
      <c r="E336" s="59"/>
      <c r="F336" s="59">
        <v>2</v>
      </c>
      <c r="G336" s="59"/>
      <c r="H336" s="59">
        <v>0</v>
      </c>
      <c r="I336" s="59"/>
      <c r="J336" s="59">
        <v>2</v>
      </c>
      <c r="K336" s="59"/>
      <c r="L336" s="59">
        <v>-1</v>
      </c>
      <c r="M336" s="59"/>
      <c r="N336" s="59">
        <v>6</v>
      </c>
      <c r="O336" s="59"/>
      <c r="P336" s="59">
        <v>3</v>
      </c>
      <c r="Q336" s="59"/>
      <c r="R336" s="59">
        <v>4</v>
      </c>
      <c r="S336" s="59"/>
      <c r="T336" s="59">
        <v>21</v>
      </c>
      <c r="U336" s="59"/>
      <c r="V336" s="59">
        <v>27</v>
      </c>
      <c r="W336" s="59"/>
      <c r="X336" s="59">
        <v>0.438</v>
      </c>
      <c r="Y336" s="59"/>
      <c r="Z336" s="59">
        <v>0</v>
      </c>
      <c r="AA336" s="59"/>
      <c r="AB336" s="59">
        <v>0</v>
      </c>
      <c r="AC336" s="59"/>
      <c r="AD336" s="59">
        <v>0</v>
      </c>
      <c r="AE336" s="59"/>
      <c r="AF336" s="59">
        <v>0</v>
      </c>
      <c r="AG336" s="59"/>
      <c r="AH336" s="59">
        <v>0</v>
      </c>
      <c r="AI336" s="59"/>
      <c r="AJ336" s="59">
        <v>12</v>
      </c>
      <c r="AK336" s="59"/>
      <c r="AL336" s="59">
        <v>0.16700000000000001</v>
      </c>
      <c r="AM336" s="59"/>
      <c r="AP336" s="57" t="e">
        <f>VLOOKUP(B336,[1]PlayersList!$B$4:$J$1000,9,FALSE)</f>
        <v>#N/A</v>
      </c>
      <c r="AR336" t="str">
        <f t="shared" si="5"/>
        <v>Dominic Moore</v>
      </c>
    </row>
    <row r="337" spans="1:44" x14ac:dyDescent="0.25">
      <c r="A337" s="55">
        <v>334</v>
      </c>
      <c r="B337" t="s">
        <v>258</v>
      </c>
      <c r="C337" t="s">
        <v>877</v>
      </c>
      <c r="D337" s="59">
        <v>6</v>
      </c>
      <c r="E337" s="59"/>
      <c r="F337" s="59">
        <v>2</v>
      </c>
      <c r="G337" s="59"/>
      <c r="H337" s="59">
        <v>0</v>
      </c>
      <c r="I337" s="59"/>
      <c r="J337" s="59">
        <v>2</v>
      </c>
      <c r="K337" s="59"/>
      <c r="L337" s="59">
        <v>2</v>
      </c>
      <c r="M337" s="59"/>
      <c r="N337" s="59">
        <v>2</v>
      </c>
      <c r="O337" s="59"/>
      <c r="P337" s="59">
        <v>2</v>
      </c>
      <c r="Q337" s="59"/>
      <c r="R337" s="59">
        <v>4</v>
      </c>
      <c r="S337" s="59"/>
      <c r="T337" s="59">
        <v>1</v>
      </c>
      <c r="U337" s="59"/>
      <c r="V337" s="59">
        <v>2</v>
      </c>
      <c r="W337" s="59"/>
      <c r="X337" s="59">
        <v>0.33300000000000002</v>
      </c>
      <c r="Y337" s="59"/>
      <c r="Z337" s="59">
        <v>0</v>
      </c>
      <c r="AA337" s="59"/>
      <c r="AB337" s="59">
        <v>0</v>
      </c>
      <c r="AC337" s="59"/>
      <c r="AD337" s="59">
        <v>0</v>
      </c>
      <c r="AE337" s="59"/>
      <c r="AF337" s="59">
        <v>0</v>
      </c>
      <c r="AG337" s="59"/>
      <c r="AH337" s="59">
        <v>1</v>
      </c>
      <c r="AI337" s="59"/>
      <c r="AJ337" s="59">
        <v>5</v>
      </c>
      <c r="AK337" s="59"/>
      <c r="AL337" s="59">
        <v>0.4</v>
      </c>
      <c r="AM337" s="59"/>
      <c r="AP337" s="57" t="e">
        <f>VLOOKUP(B337,[1]PlayersList!$B$4:$J$1000,9,FALSE)</f>
        <v>#N/A</v>
      </c>
      <c r="AR337" t="str">
        <f t="shared" si="5"/>
        <v>Daniel Winnik</v>
      </c>
    </row>
    <row r="338" spans="1:44" x14ac:dyDescent="0.25">
      <c r="A338" s="55">
        <v>335</v>
      </c>
      <c r="B338" t="s">
        <v>432</v>
      </c>
      <c r="C338" t="s">
        <v>860</v>
      </c>
      <c r="D338" s="59">
        <v>8</v>
      </c>
      <c r="E338" s="59"/>
      <c r="F338" s="59">
        <v>0</v>
      </c>
      <c r="G338" s="59"/>
      <c r="H338" s="59">
        <v>2</v>
      </c>
      <c r="I338" s="59"/>
      <c r="J338" s="59">
        <v>2</v>
      </c>
      <c r="K338" s="59"/>
      <c r="L338" s="59">
        <v>-5</v>
      </c>
      <c r="M338" s="59"/>
      <c r="N338" s="59">
        <v>4</v>
      </c>
      <c r="O338" s="59"/>
      <c r="P338" s="59">
        <v>10</v>
      </c>
      <c r="Q338" s="59"/>
      <c r="R338" s="59">
        <v>12</v>
      </c>
      <c r="S338" s="59"/>
      <c r="T338" s="59">
        <v>75</v>
      </c>
      <c r="U338" s="59"/>
      <c r="V338" s="59">
        <v>79</v>
      </c>
      <c r="W338" s="59"/>
      <c r="X338" s="59">
        <v>0.48699999999999999</v>
      </c>
      <c r="Y338" s="59"/>
      <c r="Z338" s="59">
        <v>0</v>
      </c>
      <c r="AA338" s="59"/>
      <c r="AB338" s="59">
        <v>1</v>
      </c>
      <c r="AC338" s="59"/>
      <c r="AD338" s="59">
        <v>0</v>
      </c>
      <c r="AE338" s="59"/>
      <c r="AF338" s="59">
        <v>0</v>
      </c>
      <c r="AG338" s="59"/>
      <c r="AH338" s="59">
        <v>0</v>
      </c>
      <c r="AI338" s="59"/>
      <c r="AJ338" s="59">
        <v>13</v>
      </c>
      <c r="AK338" s="59"/>
      <c r="AL338" s="59">
        <v>0</v>
      </c>
      <c r="AM338" s="59"/>
      <c r="AP338" s="57" t="e">
        <f>VLOOKUP(B338,[1]PlayersList!$B$4:$J$1000,9,FALSE)</f>
        <v>#N/A</v>
      </c>
      <c r="AR338" t="str">
        <f t="shared" si="5"/>
        <v>Nick Bonino</v>
      </c>
    </row>
    <row r="339" spans="1:44" x14ac:dyDescent="0.25">
      <c r="A339" s="55">
        <v>336</v>
      </c>
      <c r="B339" t="s">
        <v>416</v>
      </c>
      <c r="C339" t="s">
        <v>862</v>
      </c>
      <c r="D339" s="59">
        <v>7</v>
      </c>
      <c r="E339" s="59"/>
      <c r="F339" s="59">
        <v>2</v>
      </c>
      <c r="G339" s="59"/>
      <c r="H339" s="59">
        <v>0</v>
      </c>
      <c r="I339" s="59"/>
      <c r="J339" s="59">
        <v>2</v>
      </c>
      <c r="K339" s="59"/>
      <c r="L339" s="59">
        <v>1</v>
      </c>
      <c r="M339" s="59"/>
      <c r="N339" s="59">
        <v>6</v>
      </c>
      <c r="O339" s="59"/>
      <c r="P339" s="59">
        <v>9</v>
      </c>
      <c r="Q339" s="59"/>
      <c r="R339" s="59">
        <v>14</v>
      </c>
      <c r="S339" s="59"/>
      <c r="T339" s="59">
        <v>0</v>
      </c>
      <c r="U339" s="59"/>
      <c r="V339" s="59">
        <v>0</v>
      </c>
      <c r="W339" s="59"/>
      <c r="X339" s="59" t="s">
        <v>852</v>
      </c>
      <c r="Y339" s="59"/>
      <c r="Z339" s="59">
        <v>0</v>
      </c>
      <c r="AA339" s="59"/>
      <c r="AB339" s="59">
        <v>0</v>
      </c>
      <c r="AC339" s="59"/>
      <c r="AD339" s="59">
        <v>0</v>
      </c>
      <c r="AE339" s="59"/>
      <c r="AF339" s="59">
        <v>0</v>
      </c>
      <c r="AG339" s="59"/>
      <c r="AH339" s="59">
        <v>0</v>
      </c>
      <c r="AI339" s="59"/>
      <c r="AJ339" s="59">
        <v>12</v>
      </c>
      <c r="AK339" s="59"/>
      <c r="AL339" s="59">
        <v>0.16700000000000001</v>
      </c>
      <c r="AM339" s="59"/>
      <c r="AP339" s="57" t="e">
        <f>VLOOKUP(B339,[1]PlayersList!$B$4:$J$1000,9,FALSE)</f>
        <v>#N/A</v>
      </c>
      <c r="AR339" t="str">
        <f t="shared" si="5"/>
        <v>Tyler Myers</v>
      </c>
    </row>
    <row r="340" spans="1:44" x14ac:dyDescent="0.25">
      <c r="A340" s="55">
        <v>337</v>
      </c>
      <c r="B340" t="s">
        <v>251</v>
      </c>
      <c r="C340" t="s">
        <v>858</v>
      </c>
      <c r="D340" s="59">
        <v>8</v>
      </c>
      <c r="E340" s="59"/>
      <c r="F340" s="59">
        <v>1</v>
      </c>
      <c r="G340" s="59"/>
      <c r="H340" s="59">
        <v>1</v>
      </c>
      <c r="I340" s="59"/>
      <c r="J340" s="59">
        <v>2</v>
      </c>
      <c r="K340" s="59"/>
      <c r="L340" s="59">
        <v>-2</v>
      </c>
      <c r="M340" s="59"/>
      <c r="N340" s="59">
        <v>4</v>
      </c>
      <c r="O340" s="59"/>
      <c r="P340" s="59">
        <v>6</v>
      </c>
      <c r="Q340" s="59"/>
      <c r="R340" s="59">
        <v>4</v>
      </c>
      <c r="S340" s="59"/>
      <c r="T340" s="59">
        <v>1</v>
      </c>
      <c r="U340" s="59"/>
      <c r="V340" s="59">
        <v>1</v>
      </c>
      <c r="W340" s="59"/>
      <c r="X340" s="59">
        <v>0.5</v>
      </c>
      <c r="Y340" s="59"/>
      <c r="Z340" s="59">
        <v>0</v>
      </c>
      <c r="AA340" s="59"/>
      <c r="AB340" s="59">
        <v>1</v>
      </c>
      <c r="AC340" s="59"/>
      <c r="AD340" s="59">
        <v>0</v>
      </c>
      <c r="AE340" s="59"/>
      <c r="AF340" s="59">
        <v>0</v>
      </c>
      <c r="AG340" s="59"/>
      <c r="AH340" s="59">
        <v>0</v>
      </c>
      <c r="AI340" s="59"/>
      <c r="AJ340" s="59">
        <v>24</v>
      </c>
      <c r="AK340" s="59"/>
      <c r="AL340" s="59">
        <v>4.2000000000000003E-2</v>
      </c>
      <c r="AM340" s="59"/>
      <c r="AP340" s="57" t="e">
        <f>VLOOKUP(B340,[1]PlayersList!$B$4:$J$1000,9,FALSE)</f>
        <v>#N/A</v>
      </c>
      <c r="AR340" t="str">
        <f t="shared" si="5"/>
        <v>Tomas Tatar</v>
      </c>
    </row>
    <row r="341" spans="1:44" x14ac:dyDescent="0.25">
      <c r="A341" s="55">
        <v>338</v>
      </c>
      <c r="B341" t="s">
        <v>254</v>
      </c>
      <c r="C341" t="s">
        <v>869</v>
      </c>
      <c r="D341" s="59">
        <v>6</v>
      </c>
      <c r="E341" s="59"/>
      <c r="F341" s="59">
        <v>1</v>
      </c>
      <c r="G341" s="59"/>
      <c r="H341" s="59">
        <v>1</v>
      </c>
      <c r="I341" s="59"/>
      <c r="J341" s="59">
        <v>2</v>
      </c>
      <c r="K341" s="59"/>
      <c r="L341" s="59">
        <v>0</v>
      </c>
      <c r="M341" s="59"/>
      <c r="N341" s="59">
        <v>4</v>
      </c>
      <c r="O341" s="59"/>
      <c r="P341" s="59">
        <v>15</v>
      </c>
      <c r="Q341" s="59"/>
      <c r="R341" s="59">
        <v>5</v>
      </c>
      <c r="S341" s="59"/>
      <c r="T341" s="59">
        <v>0</v>
      </c>
      <c r="U341" s="59"/>
      <c r="V341" s="59">
        <v>0</v>
      </c>
      <c r="W341" s="59"/>
      <c r="X341" s="59" t="s">
        <v>852</v>
      </c>
      <c r="Y341" s="59"/>
      <c r="Z341" s="59">
        <v>0</v>
      </c>
      <c r="AA341" s="59"/>
      <c r="AB341" s="59">
        <v>0</v>
      </c>
      <c r="AC341" s="59"/>
      <c r="AD341" s="59">
        <v>0</v>
      </c>
      <c r="AE341" s="59"/>
      <c r="AF341" s="59">
        <v>0</v>
      </c>
      <c r="AG341" s="59"/>
      <c r="AH341" s="59">
        <v>0</v>
      </c>
      <c r="AI341" s="59"/>
      <c r="AJ341" s="59">
        <v>8</v>
      </c>
      <c r="AK341" s="59"/>
      <c r="AL341" s="59">
        <v>0.125</v>
      </c>
      <c r="AM341" s="59"/>
      <c r="AP341" s="57" t="e">
        <f>VLOOKUP(B341,[1]PlayersList!$B$4:$J$1000,9,FALSE)</f>
        <v>#N/A</v>
      </c>
      <c r="AR341" t="str">
        <f t="shared" si="5"/>
        <v>Marcus Foligno</v>
      </c>
    </row>
    <row r="342" spans="1:44" x14ac:dyDescent="0.25">
      <c r="A342" s="55">
        <v>339</v>
      </c>
      <c r="B342" t="s">
        <v>339</v>
      </c>
      <c r="C342" t="s">
        <v>856</v>
      </c>
      <c r="D342" s="59">
        <v>7</v>
      </c>
      <c r="E342" s="59"/>
      <c r="F342" s="59">
        <v>0</v>
      </c>
      <c r="G342" s="59"/>
      <c r="H342" s="59">
        <v>2</v>
      </c>
      <c r="I342" s="59"/>
      <c r="J342" s="59">
        <v>2</v>
      </c>
      <c r="K342" s="59"/>
      <c r="L342" s="59">
        <v>2</v>
      </c>
      <c r="M342" s="59"/>
      <c r="N342" s="59">
        <v>9</v>
      </c>
      <c r="O342" s="59"/>
      <c r="P342" s="59">
        <v>5</v>
      </c>
      <c r="Q342" s="59"/>
      <c r="R342" s="59">
        <v>1</v>
      </c>
      <c r="S342" s="59"/>
      <c r="T342" s="59">
        <v>107</v>
      </c>
      <c r="U342" s="59"/>
      <c r="V342" s="59">
        <v>69</v>
      </c>
      <c r="W342" s="59"/>
      <c r="X342" s="59">
        <v>0.60799999999999998</v>
      </c>
      <c r="Y342" s="59"/>
      <c r="Z342" s="59">
        <v>0</v>
      </c>
      <c r="AA342" s="59"/>
      <c r="AB342" s="59">
        <v>1</v>
      </c>
      <c r="AC342" s="59"/>
      <c r="AD342" s="59">
        <v>0</v>
      </c>
      <c r="AE342" s="59"/>
      <c r="AF342" s="59">
        <v>0</v>
      </c>
      <c r="AG342" s="59"/>
      <c r="AH342" s="59">
        <v>0</v>
      </c>
      <c r="AI342" s="59"/>
      <c r="AJ342" s="59">
        <v>19</v>
      </c>
      <c r="AK342" s="59"/>
      <c r="AL342" s="59">
        <v>0</v>
      </c>
      <c r="AM342" s="59"/>
      <c r="AP342" s="57" t="e">
        <f>VLOOKUP(B342,[1]PlayersList!$B$4:$J$1000,9,FALSE)</f>
        <v>#N/A</v>
      </c>
      <c r="AR342" t="str">
        <f t="shared" si="5"/>
        <v>Jonathan Toews</v>
      </c>
    </row>
    <row r="343" spans="1:44" x14ac:dyDescent="0.25">
      <c r="A343" s="55">
        <v>340</v>
      </c>
      <c r="B343" t="s">
        <v>338</v>
      </c>
      <c r="C343" t="s">
        <v>864</v>
      </c>
      <c r="D343" s="59">
        <v>4</v>
      </c>
      <c r="E343" s="59"/>
      <c r="F343" s="59">
        <v>1</v>
      </c>
      <c r="G343" s="59"/>
      <c r="H343" s="59">
        <v>1</v>
      </c>
      <c r="I343" s="59"/>
      <c r="J343" s="59">
        <v>2</v>
      </c>
      <c r="K343" s="59"/>
      <c r="L343" s="59">
        <v>2</v>
      </c>
      <c r="M343" s="59"/>
      <c r="N343" s="59">
        <v>2</v>
      </c>
      <c r="O343" s="59"/>
      <c r="P343" s="59">
        <v>7</v>
      </c>
      <c r="Q343" s="59"/>
      <c r="R343" s="59">
        <v>8</v>
      </c>
      <c r="S343" s="59"/>
      <c r="T343" s="59">
        <v>0</v>
      </c>
      <c r="U343" s="59"/>
      <c r="V343" s="59">
        <v>0</v>
      </c>
      <c r="W343" s="59"/>
      <c r="X343" s="59" t="s">
        <v>852</v>
      </c>
      <c r="Y343" s="59"/>
      <c r="Z343" s="59">
        <v>0</v>
      </c>
      <c r="AA343" s="59"/>
      <c r="AB343" s="59">
        <v>0</v>
      </c>
      <c r="AC343" s="59"/>
      <c r="AD343" s="59">
        <v>0</v>
      </c>
      <c r="AE343" s="59"/>
      <c r="AF343" s="59">
        <v>0</v>
      </c>
      <c r="AG343" s="59"/>
      <c r="AH343" s="59">
        <v>1</v>
      </c>
      <c r="AI343" s="59"/>
      <c r="AJ343" s="59">
        <v>3</v>
      </c>
      <c r="AK343" s="59"/>
      <c r="AL343" s="59">
        <v>0.33300000000000002</v>
      </c>
      <c r="AM343" s="59"/>
      <c r="AP343" s="57" t="e">
        <f>VLOOKUP(B343,[1]PlayersList!$B$4:$J$1000,9,FALSE)</f>
        <v>#N/A</v>
      </c>
      <c r="AR343" t="str">
        <f t="shared" si="5"/>
        <v>Dan Girardi</v>
      </c>
    </row>
    <row r="344" spans="1:44" x14ac:dyDescent="0.25">
      <c r="A344" s="55">
        <v>341</v>
      </c>
      <c r="B344" t="s">
        <v>335</v>
      </c>
      <c r="C344" t="s">
        <v>863</v>
      </c>
      <c r="D344" s="59">
        <v>7</v>
      </c>
      <c r="E344" s="59"/>
      <c r="F344" s="59">
        <v>1</v>
      </c>
      <c r="G344" s="59"/>
      <c r="H344" s="59">
        <v>1</v>
      </c>
      <c r="I344" s="59"/>
      <c r="J344" s="59">
        <v>2</v>
      </c>
      <c r="K344" s="59"/>
      <c r="L344" s="59">
        <v>-6</v>
      </c>
      <c r="M344" s="59"/>
      <c r="N344" s="59">
        <v>2</v>
      </c>
      <c r="O344" s="59"/>
      <c r="P344" s="59">
        <v>7</v>
      </c>
      <c r="Q344" s="59"/>
      <c r="R344" s="59">
        <v>14</v>
      </c>
      <c r="S344" s="59"/>
      <c r="T344" s="59">
        <v>0</v>
      </c>
      <c r="U344" s="59"/>
      <c r="V344" s="59">
        <v>0</v>
      </c>
      <c r="W344" s="59"/>
      <c r="X344" s="59" t="s">
        <v>852</v>
      </c>
      <c r="Y344" s="59"/>
      <c r="Z344" s="59">
        <v>0</v>
      </c>
      <c r="AA344" s="59"/>
      <c r="AB344" s="59">
        <v>0</v>
      </c>
      <c r="AC344" s="59"/>
      <c r="AD344" s="59">
        <v>0</v>
      </c>
      <c r="AE344" s="59"/>
      <c r="AF344" s="59">
        <v>0</v>
      </c>
      <c r="AG344" s="59"/>
      <c r="AH344" s="59">
        <v>0</v>
      </c>
      <c r="AI344" s="59"/>
      <c r="AJ344" s="59">
        <v>12</v>
      </c>
      <c r="AK344" s="59"/>
      <c r="AL344" s="59">
        <v>8.3000000000000004E-2</v>
      </c>
      <c r="AM344" s="59"/>
      <c r="AP344" s="57" t="e">
        <f>VLOOKUP(B344,[1]PlayersList!$B$4:$J$1000,9,FALSE)</f>
        <v>#N/A</v>
      </c>
      <c r="AR344" t="str">
        <f t="shared" si="5"/>
        <v>Nick Leddy</v>
      </c>
    </row>
    <row r="345" spans="1:44" x14ac:dyDescent="0.25">
      <c r="A345" s="55">
        <v>342</v>
      </c>
      <c r="B345" t="s">
        <v>320</v>
      </c>
      <c r="C345" t="s">
        <v>872</v>
      </c>
      <c r="D345" s="59">
        <v>6</v>
      </c>
      <c r="E345" s="59"/>
      <c r="F345" s="59">
        <v>0</v>
      </c>
      <c r="G345" s="59"/>
      <c r="H345" s="59">
        <v>2</v>
      </c>
      <c r="I345" s="59"/>
      <c r="J345" s="59">
        <v>2</v>
      </c>
      <c r="K345" s="59"/>
      <c r="L345" s="59">
        <v>0</v>
      </c>
      <c r="M345" s="59"/>
      <c r="N345" s="59">
        <v>6</v>
      </c>
      <c r="O345" s="59"/>
      <c r="P345" s="59">
        <v>5</v>
      </c>
      <c r="Q345" s="59"/>
      <c r="R345" s="59">
        <v>1</v>
      </c>
      <c r="S345" s="59"/>
      <c r="T345" s="59">
        <v>1</v>
      </c>
      <c r="U345" s="59"/>
      <c r="V345" s="59">
        <v>0</v>
      </c>
      <c r="W345" s="59"/>
      <c r="X345" s="59">
        <v>1</v>
      </c>
      <c r="Y345" s="59"/>
      <c r="Z345" s="59">
        <v>0</v>
      </c>
      <c r="AA345" s="59"/>
      <c r="AB345" s="59">
        <v>1</v>
      </c>
      <c r="AC345" s="59"/>
      <c r="AD345" s="59">
        <v>0</v>
      </c>
      <c r="AE345" s="59"/>
      <c r="AF345" s="59">
        <v>0</v>
      </c>
      <c r="AG345" s="59"/>
      <c r="AH345" s="59">
        <v>0</v>
      </c>
      <c r="AI345" s="59"/>
      <c r="AJ345" s="59">
        <v>15</v>
      </c>
      <c r="AK345" s="59"/>
      <c r="AL345" s="59">
        <v>0</v>
      </c>
      <c r="AM345" s="59"/>
      <c r="AP345" s="57" t="e">
        <f>VLOOKUP(B345,[1]PlayersList!$B$4:$J$1000,9,FALSE)</f>
        <v>#N/A</v>
      </c>
      <c r="AR345" t="str">
        <f t="shared" si="5"/>
        <v>Michael Cammalleri</v>
      </c>
    </row>
    <row r="346" spans="1:44" x14ac:dyDescent="0.25">
      <c r="A346" s="55">
        <v>343</v>
      </c>
      <c r="B346" t="s">
        <v>879</v>
      </c>
      <c r="C346" t="s">
        <v>871</v>
      </c>
      <c r="D346" s="59">
        <v>2</v>
      </c>
      <c r="E346" s="59"/>
      <c r="F346" s="59">
        <v>1</v>
      </c>
      <c r="G346" s="59"/>
      <c r="H346" s="59">
        <v>1</v>
      </c>
      <c r="I346" s="59"/>
      <c r="J346" s="59">
        <v>2</v>
      </c>
      <c r="K346" s="59"/>
      <c r="L346" s="59">
        <v>0</v>
      </c>
      <c r="M346" s="59"/>
      <c r="N346" s="59">
        <v>2</v>
      </c>
      <c r="O346" s="59"/>
      <c r="P346" s="59">
        <v>2</v>
      </c>
      <c r="Q346" s="59"/>
      <c r="R346" s="59">
        <v>3</v>
      </c>
      <c r="S346" s="59"/>
      <c r="T346" s="59">
        <v>0</v>
      </c>
      <c r="U346" s="59"/>
      <c r="V346" s="59">
        <v>0</v>
      </c>
      <c r="W346" s="59"/>
      <c r="X346" s="59" t="s">
        <v>852</v>
      </c>
      <c r="Y346" s="59"/>
      <c r="Z346" s="59">
        <v>0</v>
      </c>
      <c r="AA346" s="59"/>
      <c r="AB346" s="59">
        <v>0</v>
      </c>
      <c r="AC346" s="59"/>
      <c r="AD346" s="59">
        <v>0</v>
      </c>
      <c r="AE346" s="59"/>
      <c r="AF346" s="59">
        <v>0</v>
      </c>
      <c r="AG346" s="59"/>
      <c r="AH346" s="59">
        <v>0</v>
      </c>
      <c r="AI346" s="59"/>
      <c r="AJ346" s="59">
        <v>4</v>
      </c>
      <c r="AK346" s="59"/>
      <c r="AL346" s="59">
        <v>0.25</v>
      </c>
      <c r="AM346" s="59"/>
      <c r="AP346" s="57" t="e">
        <f>VLOOKUP(B346,[1]PlayersList!$B$4:$J$1000,9,FALSE)</f>
        <v>#N/A</v>
      </c>
      <c r="AR346" t="str">
        <f t="shared" si="5"/>
        <v>Jamie McGinn</v>
      </c>
    </row>
    <row r="347" spans="1:44" x14ac:dyDescent="0.25">
      <c r="A347" s="55">
        <v>344</v>
      </c>
      <c r="B347" t="s">
        <v>642</v>
      </c>
      <c r="C347" t="s">
        <v>855</v>
      </c>
      <c r="D347" s="59">
        <v>8</v>
      </c>
      <c r="E347" s="59"/>
      <c r="F347" s="59">
        <v>0</v>
      </c>
      <c r="G347" s="59"/>
      <c r="H347" s="59">
        <v>2</v>
      </c>
      <c r="I347" s="59"/>
      <c r="J347" s="59">
        <v>2</v>
      </c>
      <c r="K347" s="59"/>
      <c r="L347" s="59">
        <v>1</v>
      </c>
      <c r="M347" s="59"/>
      <c r="N347" s="59">
        <v>2</v>
      </c>
      <c r="O347" s="59"/>
      <c r="P347" s="59">
        <v>6</v>
      </c>
      <c r="Q347" s="59"/>
      <c r="R347" s="59">
        <v>9</v>
      </c>
      <c r="S347" s="59"/>
      <c r="T347" s="59">
        <v>0</v>
      </c>
      <c r="U347" s="59"/>
      <c r="V347" s="59">
        <v>0</v>
      </c>
      <c r="W347" s="59"/>
      <c r="X347" s="59" t="s">
        <v>852</v>
      </c>
      <c r="Y347" s="59"/>
      <c r="Z347" s="59">
        <v>0</v>
      </c>
      <c r="AA347" s="59"/>
      <c r="AB347" s="59">
        <v>2</v>
      </c>
      <c r="AC347" s="59"/>
      <c r="AD347" s="59">
        <v>0</v>
      </c>
      <c r="AE347" s="59"/>
      <c r="AF347" s="59">
        <v>0</v>
      </c>
      <c r="AG347" s="59"/>
      <c r="AH347" s="59">
        <v>0</v>
      </c>
      <c r="AI347" s="59"/>
      <c r="AJ347" s="59">
        <v>20</v>
      </c>
      <c r="AK347" s="59"/>
      <c r="AL347" s="59">
        <v>0</v>
      </c>
      <c r="AM347" s="59"/>
      <c r="AP347" s="57" t="e">
        <f>VLOOKUP(B347,[1]PlayersList!$B$4:$J$1000,9,FALSE)</f>
        <v>#N/A</v>
      </c>
      <c r="AR347" t="str">
        <f t="shared" si="5"/>
        <v>David Schlemko</v>
      </c>
    </row>
    <row r="348" spans="1:44" x14ac:dyDescent="0.25">
      <c r="A348" s="55">
        <v>345</v>
      </c>
      <c r="B348" t="s">
        <v>448</v>
      </c>
      <c r="C348" t="s">
        <v>863</v>
      </c>
      <c r="D348" s="59">
        <v>8</v>
      </c>
      <c r="E348" s="59"/>
      <c r="F348" s="59">
        <v>2</v>
      </c>
      <c r="G348" s="59"/>
      <c r="H348" s="59">
        <v>0</v>
      </c>
      <c r="I348" s="59"/>
      <c r="J348" s="59">
        <v>2</v>
      </c>
      <c r="K348" s="59"/>
      <c r="L348" s="59">
        <v>5</v>
      </c>
      <c r="M348" s="59"/>
      <c r="N348" s="59">
        <v>4</v>
      </c>
      <c r="O348" s="59"/>
      <c r="P348" s="59">
        <v>9</v>
      </c>
      <c r="Q348" s="59"/>
      <c r="R348" s="59">
        <v>21</v>
      </c>
      <c r="S348" s="59"/>
      <c r="T348" s="59">
        <v>0</v>
      </c>
      <c r="U348" s="59"/>
      <c r="V348" s="59">
        <v>0</v>
      </c>
      <c r="W348" s="59"/>
      <c r="X348" s="59" t="s">
        <v>852</v>
      </c>
      <c r="Y348" s="59"/>
      <c r="Z348" s="59">
        <v>0</v>
      </c>
      <c r="AA348" s="59"/>
      <c r="AB348" s="59">
        <v>0</v>
      </c>
      <c r="AC348" s="59"/>
      <c r="AD348" s="59">
        <v>0</v>
      </c>
      <c r="AE348" s="59"/>
      <c r="AF348" s="59">
        <v>0</v>
      </c>
      <c r="AG348" s="59"/>
      <c r="AH348" s="59">
        <v>0</v>
      </c>
      <c r="AI348" s="59"/>
      <c r="AJ348" s="59">
        <v>10</v>
      </c>
      <c r="AK348" s="59"/>
      <c r="AL348" s="59">
        <v>0.2</v>
      </c>
      <c r="AM348" s="59"/>
      <c r="AP348" s="57" t="e">
        <f>VLOOKUP(B348,[1]PlayersList!$B$4:$J$1000,9,FALSE)</f>
        <v>#N/A</v>
      </c>
      <c r="AR348" t="str">
        <f t="shared" si="5"/>
        <v>Dennis Seidenberg</v>
      </c>
    </row>
    <row r="349" spans="1:44" x14ac:dyDescent="0.25">
      <c r="A349" s="55">
        <v>346</v>
      </c>
      <c r="B349" t="s">
        <v>460</v>
      </c>
      <c r="C349" t="s">
        <v>869</v>
      </c>
      <c r="D349" s="59">
        <v>6</v>
      </c>
      <c r="E349" s="59"/>
      <c r="F349" s="59">
        <v>0</v>
      </c>
      <c r="G349" s="59"/>
      <c r="H349" s="59">
        <v>2</v>
      </c>
      <c r="I349" s="59"/>
      <c r="J349" s="59">
        <v>2</v>
      </c>
      <c r="K349" s="59"/>
      <c r="L349" s="59">
        <v>-1</v>
      </c>
      <c r="M349" s="59"/>
      <c r="N349" s="59">
        <v>2</v>
      </c>
      <c r="O349" s="59"/>
      <c r="P349" s="59">
        <v>3</v>
      </c>
      <c r="Q349" s="59"/>
      <c r="R349" s="59">
        <v>3</v>
      </c>
      <c r="S349" s="59"/>
      <c r="T349" s="59">
        <v>0</v>
      </c>
      <c r="U349" s="59"/>
      <c r="V349" s="59">
        <v>0</v>
      </c>
      <c r="W349" s="59"/>
      <c r="X349" s="59" t="s">
        <v>852</v>
      </c>
      <c r="Y349" s="59"/>
      <c r="Z349" s="59">
        <v>0</v>
      </c>
      <c r="AA349" s="59"/>
      <c r="AB349" s="59">
        <v>0</v>
      </c>
      <c r="AC349" s="59"/>
      <c r="AD349" s="59">
        <v>0</v>
      </c>
      <c r="AE349" s="59"/>
      <c r="AF349" s="59">
        <v>0</v>
      </c>
      <c r="AG349" s="59"/>
      <c r="AH349" s="59">
        <v>0</v>
      </c>
      <c r="AI349" s="59"/>
      <c r="AJ349" s="59">
        <v>8</v>
      </c>
      <c r="AK349" s="59"/>
      <c r="AL349" s="59">
        <v>0</v>
      </c>
      <c r="AM349" s="59"/>
      <c r="AP349" s="57" t="e">
        <f>VLOOKUP(B349,[1]PlayersList!$B$4:$J$1000,9,FALSE)</f>
        <v>#N/A</v>
      </c>
      <c r="AR349" t="str">
        <f t="shared" si="5"/>
        <v>Cody Franson</v>
      </c>
    </row>
    <row r="350" spans="1:44" x14ac:dyDescent="0.25">
      <c r="A350" s="55">
        <v>347</v>
      </c>
      <c r="B350" t="s">
        <v>323</v>
      </c>
      <c r="C350" t="s">
        <v>862</v>
      </c>
      <c r="D350" s="59">
        <v>7</v>
      </c>
      <c r="E350" s="59"/>
      <c r="F350" s="59">
        <v>0</v>
      </c>
      <c r="G350" s="59"/>
      <c r="H350" s="59">
        <v>2</v>
      </c>
      <c r="I350" s="59"/>
      <c r="J350" s="59">
        <v>2</v>
      </c>
      <c r="K350" s="59"/>
      <c r="L350" s="59">
        <v>1</v>
      </c>
      <c r="M350" s="59"/>
      <c r="N350" s="59">
        <v>6</v>
      </c>
      <c r="O350" s="59"/>
      <c r="P350" s="59">
        <v>1</v>
      </c>
      <c r="Q350" s="59"/>
      <c r="R350" s="59">
        <v>9</v>
      </c>
      <c r="S350" s="59"/>
      <c r="T350" s="59">
        <v>0</v>
      </c>
      <c r="U350" s="59"/>
      <c r="V350" s="59">
        <v>0</v>
      </c>
      <c r="W350" s="59"/>
      <c r="X350" s="59" t="s">
        <v>852</v>
      </c>
      <c r="Y350" s="59"/>
      <c r="Z350" s="59">
        <v>0</v>
      </c>
      <c r="AA350" s="59"/>
      <c r="AB350" s="59">
        <v>1</v>
      </c>
      <c r="AC350" s="59"/>
      <c r="AD350" s="59">
        <v>0</v>
      </c>
      <c r="AE350" s="59"/>
      <c r="AF350" s="59">
        <v>0</v>
      </c>
      <c r="AG350" s="59"/>
      <c r="AH350" s="59">
        <v>0</v>
      </c>
      <c r="AI350" s="59"/>
      <c r="AJ350" s="59">
        <v>10</v>
      </c>
      <c r="AK350" s="59"/>
      <c r="AL350" s="59">
        <v>0</v>
      </c>
      <c r="AM350" s="59"/>
      <c r="AP350" s="57" t="e">
        <f>VLOOKUP(B350,[1]PlayersList!$B$4:$J$1000,9,FALSE)</f>
        <v>#N/A</v>
      </c>
      <c r="AR350" t="str">
        <f t="shared" si="5"/>
        <v>Toby Enstrom</v>
      </c>
    </row>
    <row r="351" spans="1:44" x14ac:dyDescent="0.25">
      <c r="A351" s="55">
        <v>348</v>
      </c>
      <c r="B351" t="s">
        <v>322</v>
      </c>
      <c r="C351" t="s">
        <v>863</v>
      </c>
      <c r="D351" s="59">
        <v>8</v>
      </c>
      <c r="E351" s="59"/>
      <c r="F351" s="59">
        <v>1</v>
      </c>
      <c r="G351" s="59"/>
      <c r="H351" s="59">
        <v>1</v>
      </c>
      <c r="I351" s="59"/>
      <c r="J351" s="59">
        <v>2</v>
      </c>
      <c r="K351" s="59"/>
      <c r="L351" s="59">
        <v>1</v>
      </c>
      <c r="M351" s="59"/>
      <c r="N351" s="59">
        <v>2</v>
      </c>
      <c r="O351" s="59"/>
      <c r="P351" s="59">
        <v>9</v>
      </c>
      <c r="Q351" s="59"/>
      <c r="R351" s="59">
        <v>11</v>
      </c>
      <c r="S351" s="59"/>
      <c r="T351" s="59">
        <v>0</v>
      </c>
      <c r="U351" s="59"/>
      <c r="V351" s="59">
        <v>0</v>
      </c>
      <c r="W351" s="59"/>
      <c r="X351" s="59" t="s">
        <v>852</v>
      </c>
      <c r="Y351" s="59"/>
      <c r="Z351" s="59">
        <v>0</v>
      </c>
      <c r="AA351" s="59"/>
      <c r="AB351" s="59">
        <v>0</v>
      </c>
      <c r="AC351" s="59"/>
      <c r="AD351" s="59">
        <v>0</v>
      </c>
      <c r="AE351" s="59"/>
      <c r="AF351" s="59">
        <v>0</v>
      </c>
      <c r="AG351" s="59"/>
      <c r="AH351" s="59">
        <v>0</v>
      </c>
      <c r="AI351" s="59"/>
      <c r="AJ351" s="59">
        <v>8</v>
      </c>
      <c r="AK351" s="59"/>
      <c r="AL351" s="59">
        <v>0.125</v>
      </c>
      <c r="AM351" s="59"/>
      <c r="AP351" s="57" t="e">
        <f>VLOOKUP(B351,[1]PlayersList!$B$4:$J$1000,9,FALSE)</f>
        <v>#N/A</v>
      </c>
      <c r="AR351" t="str">
        <f t="shared" si="5"/>
        <v>Thomas Hickey</v>
      </c>
    </row>
    <row r="352" spans="1:44" x14ac:dyDescent="0.25">
      <c r="A352" s="55">
        <v>349</v>
      </c>
      <c r="B352" t="s">
        <v>344</v>
      </c>
      <c r="C352" t="s">
        <v>858</v>
      </c>
      <c r="D352" s="59">
        <v>8</v>
      </c>
      <c r="E352" s="59"/>
      <c r="F352" s="59">
        <v>0</v>
      </c>
      <c r="G352" s="59"/>
      <c r="H352" s="59">
        <v>2</v>
      </c>
      <c r="I352" s="59"/>
      <c r="J352" s="59">
        <v>2</v>
      </c>
      <c r="K352" s="59"/>
      <c r="L352" s="59">
        <v>3</v>
      </c>
      <c r="M352" s="59"/>
      <c r="N352" s="59">
        <v>28</v>
      </c>
      <c r="O352" s="59"/>
      <c r="P352" s="59">
        <v>7</v>
      </c>
      <c r="Q352" s="59"/>
      <c r="R352" s="59">
        <v>10</v>
      </c>
      <c r="S352" s="59"/>
      <c r="T352" s="59">
        <v>0</v>
      </c>
      <c r="U352" s="59"/>
      <c r="V352" s="59">
        <v>0</v>
      </c>
      <c r="W352" s="59"/>
      <c r="X352" s="59" t="s">
        <v>852</v>
      </c>
      <c r="Y352" s="59"/>
      <c r="Z352" s="59">
        <v>0</v>
      </c>
      <c r="AA352" s="59"/>
      <c r="AB352" s="59">
        <v>0</v>
      </c>
      <c r="AC352" s="59"/>
      <c r="AD352" s="59">
        <v>0</v>
      </c>
      <c r="AE352" s="59"/>
      <c r="AF352" s="59">
        <v>0</v>
      </c>
      <c r="AG352" s="59"/>
      <c r="AH352" s="59">
        <v>0</v>
      </c>
      <c r="AI352" s="59"/>
      <c r="AJ352" s="59">
        <v>7</v>
      </c>
      <c r="AK352" s="59"/>
      <c r="AL352" s="59">
        <v>0</v>
      </c>
      <c r="AM352" s="59"/>
      <c r="AP352" s="57" t="e">
        <f>VLOOKUP(B352,[1]PlayersList!$B$4:$J$1000,9,FALSE)</f>
        <v>#N/A</v>
      </c>
      <c r="AR352" t="str">
        <f t="shared" si="5"/>
        <v>Jonathan Ericsson</v>
      </c>
    </row>
    <row r="353" spans="1:44" x14ac:dyDescent="0.25">
      <c r="A353" s="55">
        <v>350</v>
      </c>
      <c r="B353" t="s">
        <v>253</v>
      </c>
      <c r="C353" t="s">
        <v>856</v>
      </c>
      <c r="D353" s="59">
        <v>6</v>
      </c>
      <c r="E353" s="59"/>
      <c r="F353" s="59">
        <v>1</v>
      </c>
      <c r="G353" s="59"/>
      <c r="H353" s="59">
        <v>1</v>
      </c>
      <c r="I353" s="59"/>
      <c r="J353" s="59">
        <v>2</v>
      </c>
      <c r="K353" s="59"/>
      <c r="L353" s="59">
        <v>2</v>
      </c>
      <c r="M353" s="59"/>
      <c r="N353" s="59">
        <v>2</v>
      </c>
      <c r="O353" s="59"/>
      <c r="P353" s="59">
        <v>2</v>
      </c>
      <c r="Q353" s="59"/>
      <c r="R353" s="59">
        <v>10</v>
      </c>
      <c r="S353" s="59"/>
      <c r="T353" s="59">
        <v>0</v>
      </c>
      <c r="U353" s="59"/>
      <c r="V353" s="59">
        <v>0</v>
      </c>
      <c r="W353" s="59"/>
      <c r="X353" s="59" t="s">
        <v>852</v>
      </c>
      <c r="Y353" s="59"/>
      <c r="Z353" s="59">
        <v>0</v>
      </c>
      <c r="AA353" s="59"/>
      <c r="AB353" s="59">
        <v>0</v>
      </c>
      <c r="AC353" s="59"/>
      <c r="AD353" s="59">
        <v>0</v>
      </c>
      <c r="AE353" s="59"/>
      <c r="AF353" s="59">
        <v>0</v>
      </c>
      <c r="AG353" s="59"/>
      <c r="AH353" s="59">
        <v>0</v>
      </c>
      <c r="AI353" s="59"/>
      <c r="AJ353" s="59">
        <v>6</v>
      </c>
      <c r="AK353" s="59"/>
      <c r="AL353" s="59">
        <v>0.16700000000000001</v>
      </c>
      <c r="AM353" s="59"/>
      <c r="AP353" s="57" t="e">
        <f>VLOOKUP(B353,[1]PlayersList!$B$4:$J$1000,9,FALSE)</f>
        <v>#N/A</v>
      </c>
      <c r="AR353" t="str">
        <f t="shared" si="5"/>
        <v>Niklas Hjalmarsson</v>
      </c>
    </row>
    <row r="354" spans="1:44" x14ac:dyDescent="0.25">
      <c r="A354" s="55">
        <v>351</v>
      </c>
      <c r="B354" t="s">
        <v>329</v>
      </c>
      <c r="C354" t="s">
        <v>875</v>
      </c>
      <c r="D354" s="59">
        <v>4</v>
      </c>
      <c r="E354" s="59"/>
      <c r="F354" s="59">
        <v>0</v>
      </c>
      <c r="G354" s="59"/>
      <c r="H354" s="59">
        <v>2</v>
      </c>
      <c r="I354" s="59"/>
      <c r="J354" s="59">
        <v>2</v>
      </c>
      <c r="K354" s="59"/>
      <c r="L354" s="59">
        <v>0</v>
      </c>
      <c r="M354" s="59"/>
      <c r="N354" s="59">
        <v>0</v>
      </c>
      <c r="O354" s="59"/>
      <c r="P354" s="59">
        <v>9</v>
      </c>
      <c r="Q354" s="59"/>
      <c r="R354" s="59">
        <v>5</v>
      </c>
      <c r="S354" s="59"/>
      <c r="T354" s="59">
        <v>0</v>
      </c>
      <c r="U354" s="59"/>
      <c r="V354" s="59">
        <v>0</v>
      </c>
      <c r="W354" s="59"/>
      <c r="X354" s="59" t="s">
        <v>852</v>
      </c>
      <c r="Y354" s="59"/>
      <c r="Z354" s="59">
        <v>0</v>
      </c>
      <c r="AA354" s="59"/>
      <c r="AB354" s="59">
        <v>0</v>
      </c>
      <c r="AC354" s="59"/>
      <c r="AD354" s="59">
        <v>0</v>
      </c>
      <c r="AE354" s="59"/>
      <c r="AF354" s="59">
        <v>0</v>
      </c>
      <c r="AG354" s="59"/>
      <c r="AH354" s="59">
        <v>0</v>
      </c>
      <c r="AI354" s="59"/>
      <c r="AJ354" s="59">
        <v>0</v>
      </c>
      <c r="AK354" s="59"/>
      <c r="AL354" s="59" t="s">
        <v>852</v>
      </c>
      <c r="AM354" s="59"/>
      <c r="AP354" s="57" t="e">
        <f>VLOOKUP(B354,[1]PlayersList!$B$4:$J$1000,9,FALSE)</f>
        <v>#N/A</v>
      </c>
      <c r="AR354" t="str">
        <f t="shared" si="5"/>
        <v>Fedor Tyutin</v>
      </c>
    </row>
    <row r="355" spans="1:44" x14ac:dyDescent="0.25">
      <c r="A355" s="55">
        <v>352</v>
      </c>
      <c r="B355" t="s">
        <v>308</v>
      </c>
      <c r="C355" t="s">
        <v>860</v>
      </c>
      <c r="D355" s="59">
        <v>4</v>
      </c>
      <c r="E355" s="59"/>
      <c r="F355" s="59">
        <v>0</v>
      </c>
      <c r="G355" s="59"/>
      <c r="H355" s="59">
        <v>2</v>
      </c>
      <c r="I355" s="59"/>
      <c r="J355" s="59">
        <v>2</v>
      </c>
      <c r="K355" s="59"/>
      <c r="L355" s="59">
        <v>-2</v>
      </c>
      <c r="M355" s="59"/>
      <c r="N355" s="59">
        <v>4</v>
      </c>
      <c r="O355" s="59"/>
      <c r="P355" s="59">
        <v>9</v>
      </c>
      <c r="Q355" s="59"/>
      <c r="R355" s="59">
        <v>6</v>
      </c>
      <c r="S355" s="59"/>
      <c r="T355" s="59">
        <v>0</v>
      </c>
      <c r="U355" s="59"/>
      <c r="V355" s="59">
        <v>0</v>
      </c>
      <c r="W355" s="59"/>
      <c r="X355" s="59" t="s">
        <v>852</v>
      </c>
      <c r="Y355" s="59"/>
      <c r="Z355" s="59">
        <v>0</v>
      </c>
      <c r="AA355" s="59"/>
      <c r="AB355" s="59">
        <v>2</v>
      </c>
      <c r="AC355" s="59"/>
      <c r="AD355" s="59">
        <v>0</v>
      </c>
      <c r="AE355" s="59"/>
      <c r="AF355" s="59">
        <v>0</v>
      </c>
      <c r="AG355" s="59"/>
      <c r="AH355" s="59">
        <v>0</v>
      </c>
      <c r="AI355" s="59"/>
      <c r="AJ355" s="59">
        <v>16</v>
      </c>
      <c r="AK355" s="59"/>
      <c r="AL355" s="59">
        <v>0</v>
      </c>
      <c r="AM355" s="59"/>
      <c r="AP355" s="57" t="e">
        <f>VLOOKUP(B355,[1]PlayersList!$B$4:$J$1000,9,FALSE)</f>
        <v>#N/A</v>
      </c>
      <c r="AR355" t="str">
        <f t="shared" si="5"/>
        <v>Kris Letang</v>
      </c>
    </row>
    <row r="356" spans="1:44" x14ac:dyDescent="0.25">
      <c r="A356" s="55">
        <v>353</v>
      </c>
      <c r="B356" t="s">
        <v>250</v>
      </c>
      <c r="C356" t="s">
        <v>875</v>
      </c>
      <c r="D356" s="59">
        <v>5</v>
      </c>
      <c r="E356" s="59"/>
      <c r="F356" s="59">
        <v>1</v>
      </c>
      <c r="G356" s="59"/>
      <c r="H356" s="59">
        <v>1</v>
      </c>
      <c r="I356" s="59"/>
      <c r="J356" s="59">
        <v>2</v>
      </c>
      <c r="K356" s="59"/>
      <c r="L356" s="59">
        <v>0</v>
      </c>
      <c r="M356" s="59"/>
      <c r="N356" s="59">
        <v>8</v>
      </c>
      <c r="O356" s="59"/>
      <c r="P356" s="59">
        <v>8</v>
      </c>
      <c r="Q356" s="59"/>
      <c r="R356" s="59">
        <v>2</v>
      </c>
      <c r="S356" s="59"/>
      <c r="T356" s="59">
        <v>12</v>
      </c>
      <c r="U356" s="59"/>
      <c r="V356" s="59">
        <v>14</v>
      </c>
      <c r="W356" s="59"/>
      <c r="X356" s="59">
        <v>0.46200000000000002</v>
      </c>
      <c r="Y356" s="59"/>
      <c r="Z356" s="59">
        <v>1</v>
      </c>
      <c r="AA356" s="59"/>
      <c r="AB356" s="59">
        <v>0</v>
      </c>
      <c r="AC356" s="59"/>
      <c r="AD356" s="59">
        <v>0</v>
      </c>
      <c r="AE356" s="59"/>
      <c r="AF356" s="59">
        <v>0</v>
      </c>
      <c r="AG356" s="59"/>
      <c r="AH356" s="59">
        <v>0</v>
      </c>
      <c r="AI356" s="59"/>
      <c r="AJ356" s="59">
        <v>7</v>
      </c>
      <c r="AK356" s="59"/>
      <c r="AL356" s="59">
        <v>0.14299999999999999</v>
      </c>
      <c r="AM356" s="59"/>
      <c r="AP356" s="57" t="e">
        <f>VLOOKUP(B356,[1]PlayersList!$B$4:$J$1000,9,FALSE)</f>
        <v>#N/A</v>
      </c>
      <c r="AR356" t="str">
        <f t="shared" si="5"/>
        <v>Blake Comeau</v>
      </c>
    </row>
    <row r="357" spans="1:44" x14ac:dyDescent="0.25">
      <c r="A357" s="55">
        <v>354</v>
      </c>
      <c r="B357" t="s">
        <v>247</v>
      </c>
      <c r="C357" t="s">
        <v>877</v>
      </c>
      <c r="D357" s="59">
        <v>6</v>
      </c>
      <c r="E357" s="59"/>
      <c r="F357" s="59">
        <v>2</v>
      </c>
      <c r="G357" s="59"/>
      <c r="H357" s="59">
        <v>0</v>
      </c>
      <c r="I357" s="59"/>
      <c r="J357" s="59">
        <v>2</v>
      </c>
      <c r="K357" s="59"/>
      <c r="L357" s="59">
        <v>2</v>
      </c>
      <c r="M357" s="59"/>
      <c r="N357" s="59">
        <v>6</v>
      </c>
      <c r="O357" s="59"/>
      <c r="P357" s="59">
        <v>6</v>
      </c>
      <c r="Q357" s="59"/>
      <c r="R357" s="59">
        <v>4</v>
      </c>
      <c r="S357" s="59"/>
      <c r="T357" s="59">
        <v>9</v>
      </c>
      <c r="U357" s="59"/>
      <c r="V357" s="59">
        <v>10</v>
      </c>
      <c r="W357" s="59"/>
      <c r="X357" s="59">
        <v>0.47399999999999998</v>
      </c>
      <c r="Y357" s="59"/>
      <c r="Z357" s="59">
        <v>1</v>
      </c>
      <c r="AA357" s="59"/>
      <c r="AB357" s="59">
        <v>0</v>
      </c>
      <c r="AC357" s="59"/>
      <c r="AD357" s="59">
        <v>0</v>
      </c>
      <c r="AE357" s="59"/>
      <c r="AF357" s="59">
        <v>0</v>
      </c>
      <c r="AG357" s="59"/>
      <c r="AH357" s="59">
        <v>0</v>
      </c>
      <c r="AI357" s="59"/>
      <c r="AJ357" s="59">
        <v>17</v>
      </c>
      <c r="AK357" s="59"/>
      <c r="AL357" s="59">
        <v>0.11799999999999999</v>
      </c>
      <c r="AM357" s="59"/>
      <c r="AP357" s="57" t="e">
        <f>VLOOKUP(B357,[1]PlayersList!$B$4:$J$1000,9,FALSE)</f>
        <v>#N/A</v>
      </c>
      <c r="AR357" t="str">
        <f t="shared" si="5"/>
        <v>T.J. Oshie</v>
      </c>
    </row>
    <row r="358" spans="1:44" x14ac:dyDescent="0.25">
      <c r="A358" s="55">
        <v>355</v>
      </c>
      <c r="B358" t="s">
        <v>469</v>
      </c>
      <c r="C358" t="s">
        <v>861</v>
      </c>
      <c r="D358" s="59">
        <v>5</v>
      </c>
      <c r="E358" s="59"/>
      <c r="F358" s="59">
        <v>0</v>
      </c>
      <c r="G358" s="59"/>
      <c r="H358" s="59">
        <v>2</v>
      </c>
      <c r="I358" s="59"/>
      <c r="J358" s="59">
        <v>2</v>
      </c>
      <c r="K358" s="59"/>
      <c r="L358" s="59">
        <v>-1</v>
      </c>
      <c r="M358" s="59"/>
      <c r="N358" s="59">
        <v>7</v>
      </c>
      <c r="O358" s="59"/>
      <c r="P358" s="59">
        <v>7</v>
      </c>
      <c r="Q358" s="59"/>
      <c r="R358" s="59">
        <v>7</v>
      </c>
      <c r="S358" s="59"/>
      <c r="T358" s="59">
        <v>0</v>
      </c>
      <c r="U358" s="59"/>
      <c r="V358" s="59">
        <v>0</v>
      </c>
      <c r="W358" s="59"/>
      <c r="X358" s="59" t="s">
        <v>852</v>
      </c>
      <c r="Y358" s="59"/>
      <c r="Z358" s="59">
        <v>0</v>
      </c>
      <c r="AA358" s="59"/>
      <c r="AB358" s="59">
        <v>0</v>
      </c>
      <c r="AC358" s="59"/>
      <c r="AD358" s="59">
        <v>0</v>
      </c>
      <c r="AE358" s="59"/>
      <c r="AF358" s="59">
        <v>0</v>
      </c>
      <c r="AG358" s="59"/>
      <c r="AH358" s="59">
        <v>0</v>
      </c>
      <c r="AI358" s="59"/>
      <c r="AJ358" s="59">
        <v>3</v>
      </c>
      <c r="AK358" s="59"/>
      <c r="AL358" s="59">
        <v>0</v>
      </c>
      <c r="AM358" s="59"/>
      <c r="AP358" s="57" t="e">
        <f>VLOOKUP(B358,[1]PlayersList!$B$4:$J$1000,9,FALSE)</f>
        <v>#N/A</v>
      </c>
      <c r="AR358" t="str">
        <f t="shared" si="5"/>
        <v>Clayton Stoner</v>
      </c>
    </row>
    <row r="359" spans="1:44" x14ac:dyDescent="0.25">
      <c r="A359" s="55">
        <v>356</v>
      </c>
      <c r="B359" t="s">
        <v>466</v>
      </c>
      <c r="C359" t="s">
        <v>866</v>
      </c>
      <c r="D359" s="59">
        <v>7</v>
      </c>
      <c r="E359" s="59"/>
      <c r="F359" s="59">
        <v>1</v>
      </c>
      <c r="G359" s="59"/>
      <c r="H359" s="59">
        <v>1</v>
      </c>
      <c r="I359" s="59"/>
      <c r="J359" s="59">
        <v>2</v>
      </c>
      <c r="K359" s="59"/>
      <c r="L359" s="59">
        <v>4</v>
      </c>
      <c r="M359" s="59"/>
      <c r="N359" s="59">
        <v>2</v>
      </c>
      <c r="O359" s="59"/>
      <c r="P359" s="59">
        <v>4</v>
      </c>
      <c r="Q359" s="59"/>
      <c r="R359" s="59">
        <v>3</v>
      </c>
      <c r="S359" s="59"/>
      <c r="T359" s="59">
        <v>0</v>
      </c>
      <c r="U359" s="59"/>
      <c r="V359" s="59">
        <v>2</v>
      </c>
      <c r="W359" s="59"/>
      <c r="X359" s="59">
        <v>0</v>
      </c>
      <c r="Y359" s="59"/>
      <c r="Z359" s="59">
        <v>0</v>
      </c>
      <c r="AA359" s="59"/>
      <c r="AB359" s="59">
        <v>0</v>
      </c>
      <c r="AC359" s="59"/>
      <c r="AD359" s="59">
        <v>0</v>
      </c>
      <c r="AE359" s="59"/>
      <c r="AF359" s="59">
        <v>0</v>
      </c>
      <c r="AG359" s="59"/>
      <c r="AH359" s="59">
        <v>0</v>
      </c>
      <c r="AI359" s="59"/>
      <c r="AJ359" s="59">
        <v>15</v>
      </c>
      <c r="AK359" s="59"/>
      <c r="AL359" s="59">
        <v>6.7000000000000004E-2</v>
      </c>
      <c r="AM359" s="59"/>
      <c r="AP359" s="57" t="e">
        <f>VLOOKUP(B359,[1]PlayersList!$B$4:$J$1000,9,FALSE)</f>
        <v>#N/A</v>
      </c>
      <c r="AR359" t="str">
        <f t="shared" si="5"/>
        <v>Lauri Korpikoski</v>
      </c>
    </row>
    <row r="360" spans="1:44" x14ac:dyDescent="0.25">
      <c r="A360" s="55">
        <v>357</v>
      </c>
      <c r="B360" t="s">
        <v>332</v>
      </c>
      <c r="C360" t="s">
        <v>862</v>
      </c>
      <c r="D360" s="59">
        <v>7</v>
      </c>
      <c r="E360" s="59"/>
      <c r="F360" s="59">
        <v>1</v>
      </c>
      <c r="G360" s="59"/>
      <c r="H360" s="59">
        <v>1</v>
      </c>
      <c r="I360" s="59"/>
      <c r="J360" s="59">
        <v>2</v>
      </c>
      <c r="K360" s="59"/>
      <c r="L360" s="59">
        <v>2</v>
      </c>
      <c r="M360" s="59"/>
      <c r="N360" s="59">
        <v>4</v>
      </c>
      <c r="O360" s="59"/>
      <c r="P360" s="59">
        <v>7</v>
      </c>
      <c r="Q360" s="59"/>
      <c r="R360" s="59">
        <v>2</v>
      </c>
      <c r="S360" s="59"/>
      <c r="T360" s="59">
        <v>1</v>
      </c>
      <c r="U360" s="59"/>
      <c r="V360" s="59">
        <v>3</v>
      </c>
      <c r="W360" s="59"/>
      <c r="X360" s="59">
        <v>0.25</v>
      </c>
      <c r="Y360" s="59"/>
      <c r="Z360" s="59">
        <v>0</v>
      </c>
      <c r="AA360" s="59"/>
      <c r="AB360" s="59">
        <v>0</v>
      </c>
      <c r="AC360" s="59"/>
      <c r="AD360" s="59">
        <v>0</v>
      </c>
      <c r="AE360" s="59"/>
      <c r="AF360" s="59">
        <v>0</v>
      </c>
      <c r="AG360" s="59"/>
      <c r="AH360" s="59">
        <v>0</v>
      </c>
      <c r="AI360" s="59"/>
      <c r="AJ360" s="59">
        <v>9</v>
      </c>
      <c r="AK360" s="59"/>
      <c r="AL360" s="59">
        <v>0.111</v>
      </c>
      <c r="AM360" s="59"/>
      <c r="AP360" s="57" t="e">
        <f>VLOOKUP(B360,[1]PlayersList!$B$4:$J$1000,9,FALSE)</f>
        <v>#N/A</v>
      </c>
      <c r="AR360" t="str">
        <f t="shared" si="5"/>
        <v>Shawn Matthias</v>
      </c>
    </row>
    <row r="361" spans="1:44" x14ac:dyDescent="0.25">
      <c r="A361" s="55">
        <v>358</v>
      </c>
      <c r="B361" t="s">
        <v>303</v>
      </c>
      <c r="C361" t="s">
        <v>877</v>
      </c>
      <c r="D361" s="59">
        <v>6</v>
      </c>
      <c r="E361" s="59"/>
      <c r="F361" s="59">
        <v>0</v>
      </c>
      <c r="G361" s="59"/>
      <c r="H361" s="59">
        <v>2</v>
      </c>
      <c r="I361" s="59"/>
      <c r="J361" s="59">
        <v>2</v>
      </c>
      <c r="K361" s="59"/>
      <c r="L361" s="59">
        <v>5</v>
      </c>
      <c r="M361" s="59"/>
      <c r="N361" s="59">
        <v>0</v>
      </c>
      <c r="O361" s="59"/>
      <c r="P361" s="59">
        <v>13</v>
      </c>
      <c r="Q361" s="59"/>
      <c r="R361" s="59">
        <v>15</v>
      </c>
      <c r="S361" s="59"/>
      <c r="T361" s="59">
        <v>0</v>
      </c>
      <c r="U361" s="59"/>
      <c r="V361" s="59">
        <v>0</v>
      </c>
      <c r="W361" s="59"/>
      <c r="X361" s="59" t="s">
        <v>852</v>
      </c>
      <c r="Y361" s="59"/>
      <c r="Z361" s="59">
        <v>0</v>
      </c>
      <c r="AA361" s="59"/>
      <c r="AB361" s="59">
        <v>0</v>
      </c>
      <c r="AC361" s="59"/>
      <c r="AD361" s="59">
        <v>0</v>
      </c>
      <c r="AE361" s="59"/>
      <c r="AF361" s="59">
        <v>0</v>
      </c>
      <c r="AG361" s="59"/>
      <c r="AH361" s="59">
        <v>0</v>
      </c>
      <c r="AI361" s="59"/>
      <c r="AJ361" s="59">
        <v>4</v>
      </c>
      <c r="AK361" s="59"/>
      <c r="AL361" s="59">
        <v>0</v>
      </c>
      <c r="AM361" s="59"/>
      <c r="AP361" s="57" t="e">
        <f>VLOOKUP(B361,[1]PlayersList!$B$4:$J$1000,9,FALSE)</f>
        <v>#N/A</v>
      </c>
      <c r="AR361" t="str">
        <f t="shared" si="5"/>
        <v>Brooks Orpik</v>
      </c>
    </row>
    <row r="362" spans="1:44" x14ac:dyDescent="0.25">
      <c r="A362" s="55">
        <v>359</v>
      </c>
      <c r="B362" t="s">
        <v>285</v>
      </c>
      <c r="C362" t="s">
        <v>875</v>
      </c>
      <c r="D362" s="59">
        <v>5</v>
      </c>
      <c r="E362" s="59"/>
      <c r="F362" s="59">
        <v>0</v>
      </c>
      <c r="G362" s="59"/>
      <c r="H362" s="59">
        <v>2</v>
      </c>
      <c r="I362" s="59"/>
      <c r="J362" s="59">
        <v>2</v>
      </c>
      <c r="K362" s="59"/>
      <c r="L362" s="59">
        <v>3</v>
      </c>
      <c r="M362" s="59"/>
      <c r="N362" s="59">
        <v>0</v>
      </c>
      <c r="O362" s="59"/>
      <c r="P362" s="59">
        <v>5</v>
      </c>
      <c r="Q362" s="59"/>
      <c r="R362" s="59">
        <v>8</v>
      </c>
      <c r="S362" s="59"/>
      <c r="T362" s="59">
        <v>0</v>
      </c>
      <c r="U362" s="59"/>
      <c r="V362" s="59">
        <v>0</v>
      </c>
      <c r="W362" s="59"/>
      <c r="X362" s="59" t="s">
        <v>852</v>
      </c>
      <c r="Y362" s="59"/>
      <c r="Z362" s="59">
        <v>0</v>
      </c>
      <c r="AA362" s="59"/>
      <c r="AB362" s="59">
        <v>1</v>
      </c>
      <c r="AC362" s="59"/>
      <c r="AD362" s="59">
        <v>0</v>
      </c>
      <c r="AE362" s="59"/>
      <c r="AF362" s="59">
        <v>0</v>
      </c>
      <c r="AG362" s="59"/>
      <c r="AH362" s="59">
        <v>0</v>
      </c>
      <c r="AI362" s="59"/>
      <c r="AJ362" s="59">
        <v>5</v>
      </c>
      <c r="AK362" s="59"/>
      <c r="AL362" s="59">
        <v>0</v>
      </c>
      <c r="AM362" s="59"/>
      <c r="AP362" s="57" t="e">
        <f>VLOOKUP(B362,[1]PlayersList!$B$4:$J$1000,9,FALSE)</f>
        <v>#N/A</v>
      </c>
      <c r="AR362" t="str">
        <f t="shared" si="5"/>
        <v>Francois Beauchemin</v>
      </c>
    </row>
    <row r="363" spans="1:44" x14ac:dyDescent="0.25">
      <c r="A363" s="55">
        <v>360</v>
      </c>
      <c r="B363" t="s">
        <v>248</v>
      </c>
      <c r="C363" t="s">
        <v>856</v>
      </c>
      <c r="D363" s="59">
        <v>7</v>
      </c>
      <c r="E363" s="59"/>
      <c r="F363" s="59">
        <v>1</v>
      </c>
      <c r="G363" s="59"/>
      <c r="H363" s="59">
        <v>1</v>
      </c>
      <c r="I363" s="59"/>
      <c r="J363" s="59">
        <v>2</v>
      </c>
      <c r="K363" s="59"/>
      <c r="L363" s="59">
        <v>2</v>
      </c>
      <c r="M363" s="59"/>
      <c r="N363" s="59">
        <v>2</v>
      </c>
      <c r="O363" s="59"/>
      <c r="P363" s="59">
        <v>5</v>
      </c>
      <c r="Q363" s="59"/>
      <c r="R363" s="59">
        <v>2</v>
      </c>
      <c r="S363" s="59"/>
      <c r="T363" s="59">
        <v>42</v>
      </c>
      <c r="U363" s="59"/>
      <c r="V363" s="59">
        <v>42</v>
      </c>
      <c r="W363" s="59"/>
      <c r="X363" s="59">
        <v>0.5</v>
      </c>
      <c r="Y363" s="59"/>
      <c r="Z363" s="59">
        <v>0</v>
      </c>
      <c r="AA363" s="59"/>
      <c r="AB363" s="59">
        <v>0</v>
      </c>
      <c r="AC363" s="59"/>
      <c r="AD363" s="59">
        <v>0</v>
      </c>
      <c r="AE363" s="59"/>
      <c r="AF363" s="59">
        <v>0</v>
      </c>
      <c r="AG363" s="59"/>
      <c r="AH363" s="59">
        <v>0</v>
      </c>
      <c r="AI363" s="59"/>
      <c r="AJ363" s="59">
        <v>5</v>
      </c>
      <c r="AK363" s="59"/>
      <c r="AL363" s="59">
        <v>0.2</v>
      </c>
      <c r="AM363" s="59"/>
      <c r="AP363" s="57" t="e">
        <f>VLOOKUP(B363,[1]PlayersList!$B$4:$J$1000,9,FALSE)</f>
        <v>#N/A</v>
      </c>
      <c r="AR363" t="str">
        <f t="shared" si="5"/>
        <v>Marcus Kruger</v>
      </c>
    </row>
    <row r="364" spans="1:44" x14ac:dyDescent="0.25">
      <c r="A364" s="55">
        <v>361</v>
      </c>
      <c r="B364" t="s">
        <v>446</v>
      </c>
      <c r="C364" t="s">
        <v>867</v>
      </c>
      <c r="D364" s="59">
        <v>6</v>
      </c>
      <c r="E364" s="59"/>
      <c r="F364" s="59">
        <v>0</v>
      </c>
      <c r="G364" s="59"/>
      <c r="H364" s="59">
        <v>2</v>
      </c>
      <c r="I364" s="59"/>
      <c r="J364" s="59">
        <v>2</v>
      </c>
      <c r="K364" s="59"/>
      <c r="L364" s="59">
        <v>8</v>
      </c>
      <c r="M364" s="59"/>
      <c r="N364" s="59">
        <v>4</v>
      </c>
      <c r="O364" s="59"/>
      <c r="P364" s="59">
        <v>13</v>
      </c>
      <c r="Q364" s="59"/>
      <c r="R364" s="59">
        <v>8</v>
      </c>
      <c r="S364" s="59"/>
      <c r="T364" s="59">
        <v>0</v>
      </c>
      <c r="U364" s="59"/>
      <c r="V364" s="59">
        <v>0</v>
      </c>
      <c r="W364" s="59"/>
      <c r="X364" s="59" t="s">
        <v>852</v>
      </c>
      <c r="Y364" s="59"/>
      <c r="Z364" s="59">
        <v>0</v>
      </c>
      <c r="AA364" s="59"/>
      <c r="AB364" s="59">
        <v>0</v>
      </c>
      <c r="AC364" s="59"/>
      <c r="AD364" s="59">
        <v>0</v>
      </c>
      <c r="AE364" s="59"/>
      <c r="AF364" s="59">
        <v>0</v>
      </c>
      <c r="AG364" s="59"/>
      <c r="AH364" s="59">
        <v>0</v>
      </c>
      <c r="AI364" s="59"/>
      <c r="AJ364" s="59">
        <v>10</v>
      </c>
      <c r="AK364" s="59"/>
      <c r="AL364" s="59">
        <v>0</v>
      </c>
      <c r="AM364" s="59"/>
      <c r="AP364" s="57" t="e">
        <f>VLOOKUP(B364,[1]PlayersList!$B$4:$J$1000,9,FALSE)</f>
        <v>#N/A</v>
      </c>
      <c r="AR364" t="str">
        <f t="shared" si="5"/>
        <v>Marc Methot</v>
      </c>
    </row>
    <row r="365" spans="1:44" x14ac:dyDescent="0.25">
      <c r="A365" s="55">
        <v>362</v>
      </c>
      <c r="B365" t="s">
        <v>245</v>
      </c>
      <c r="C365" t="s">
        <v>868</v>
      </c>
      <c r="D365" s="59">
        <v>7</v>
      </c>
      <c r="E365" s="59"/>
      <c r="F365" s="59">
        <v>0</v>
      </c>
      <c r="G365" s="59"/>
      <c r="H365" s="59">
        <v>2</v>
      </c>
      <c r="I365" s="59"/>
      <c r="J365" s="59">
        <v>2</v>
      </c>
      <c r="K365" s="59"/>
      <c r="L365" s="59">
        <v>1</v>
      </c>
      <c r="M365" s="59"/>
      <c r="N365" s="59">
        <v>0</v>
      </c>
      <c r="O365" s="59"/>
      <c r="P365" s="59">
        <v>5</v>
      </c>
      <c r="Q365" s="59"/>
      <c r="R365" s="59">
        <v>0</v>
      </c>
      <c r="S365" s="59"/>
      <c r="T365" s="59">
        <v>1</v>
      </c>
      <c r="U365" s="59"/>
      <c r="V365" s="59">
        <v>0</v>
      </c>
      <c r="W365" s="59"/>
      <c r="X365" s="59">
        <v>1</v>
      </c>
      <c r="Y365" s="59"/>
      <c r="Z365" s="59">
        <v>0</v>
      </c>
      <c r="AA365" s="59"/>
      <c r="AB365" s="59">
        <v>0</v>
      </c>
      <c r="AC365" s="59"/>
      <c r="AD365" s="59">
        <v>0</v>
      </c>
      <c r="AE365" s="59"/>
      <c r="AF365" s="59">
        <v>0</v>
      </c>
      <c r="AG365" s="59"/>
      <c r="AH365" s="59">
        <v>0</v>
      </c>
      <c r="AI365" s="59"/>
      <c r="AJ365" s="59">
        <v>7</v>
      </c>
      <c r="AK365" s="59"/>
      <c r="AL365" s="59">
        <v>0</v>
      </c>
      <c r="AM365" s="59"/>
      <c r="AP365" s="57" t="e">
        <f>VLOOKUP(B365,[1]PlayersList!$B$4:$J$1000,9,FALSE)</f>
        <v>#N/A</v>
      </c>
      <c r="AR365" t="str">
        <f t="shared" si="5"/>
        <v>Devin Setoguchi</v>
      </c>
    </row>
    <row r="366" spans="1:44" x14ac:dyDescent="0.25">
      <c r="A366" s="55">
        <v>363</v>
      </c>
      <c r="B366" t="s">
        <v>468</v>
      </c>
      <c r="C366" t="s">
        <v>864</v>
      </c>
      <c r="D366" s="59">
        <v>7</v>
      </c>
      <c r="E366" s="59"/>
      <c r="F366" s="59">
        <v>1</v>
      </c>
      <c r="G366" s="59"/>
      <c r="H366" s="59">
        <v>1</v>
      </c>
      <c r="I366" s="59"/>
      <c r="J366" s="59">
        <v>2</v>
      </c>
      <c r="K366" s="59"/>
      <c r="L366" s="59">
        <v>0</v>
      </c>
      <c r="M366" s="59"/>
      <c r="N366" s="59">
        <v>0</v>
      </c>
      <c r="O366" s="59"/>
      <c r="P366" s="59">
        <v>6</v>
      </c>
      <c r="Q366" s="59"/>
      <c r="R366" s="59">
        <v>8</v>
      </c>
      <c r="S366" s="59"/>
      <c r="T366" s="59">
        <v>0</v>
      </c>
      <c r="U366" s="59"/>
      <c r="V366" s="59">
        <v>0</v>
      </c>
      <c r="W366" s="59"/>
      <c r="X366" s="59" t="s">
        <v>852</v>
      </c>
      <c r="Y366" s="59"/>
      <c r="Z366" s="59">
        <v>0</v>
      </c>
      <c r="AA366" s="59"/>
      <c r="AB366" s="59">
        <v>0</v>
      </c>
      <c r="AC366" s="59"/>
      <c r="AD366" s="59">
        <v>0</v>
      </c>
      <c r="AE366" s="59"/>
      <c r="AF366" s="59">
        <v>0</v>
      </c>
      <c r="AG366" s="59"/>
      <c r="AH366" s="59">
        <v>0</v>
      </c>
      <c r="AI366" s="59"/>
      <c r="AJ366" s="59">
        <v>9</v>
      </c>
      <c r="AK366" s="59"/>
      <c r="AL366" s="59">
        <v>0.111</v>
      </c>
      <c r="AM366" s="59"/>
      <c r="AP366" s="57" t="e">
        <f>VLOOKUP(B366,[1]PlayersList!$B$4:$J$1000,9,FALSE)</f>
        <v>#N/A</v>
      </c>
      <c r="AR366" t="str">
        <f t="shared" si="5"/>
        <v>Marc Staal</v>
      </c>
    </row>
    <row r="367" spans="1:44" x14ac:dyDescent="0.25">
      <c r="A367" s="55">
        <v>364</v>
      </c>
      <c r="B367" t="s">
        <v>328</v>
      </c>
      <c r="C367" t="s">
        <v>864</v>
      </c>
      <c r="D367" s="59">
        <v>7</v>
      </c>
      <c r="E367" s="59"/>
      <c r="F367" s="59">
        <v>0</v>
      </c>
      <c r="G367" s="59"/>
      <c r="H367" s="59">
        <v>2</v>
      </c>
      <c r="I367" s="59"/>
      <c r="J367" s="59">
        <v>2</v>
      </c>
      <c r="K367" s="59"/>
      <c r="L367" s="59">
        <v>4</v>
      </c>
      <c r="M367" s="59"/>
      <c r="N367" s="59">
        <v>0</v>
      </c>
      <c r="O367" s="59"/>
      <c r="P367" s="59">
        <v>11</v>
      </c>
      <c r="Q367" s="59"/>
      <c r="R367" s="59">
        <v>10</v>
      </c>
      <c r="S367" s="59"/>
      <c r="T367" s="59">
        <v>0</v>
      </c>
      <c r="U367" s="59"/>
      <c r="V367" s="59">
        <v>0</v>
      </c>
      <c r="W367" s="59"/>
      <c r="X367" s="59" t="s">
        <v>852</v>
      </c>
      <c r="Y367" s="59"/>
      <c r="Z367" s="59">
        <v>0</v>
      </c>
      <c r="AA367" s="59"/>
      <c r="AB367" s="59">
        <v>0</v>
      </c>
      <c r="AC367" s="59"/>
      <c r="AD367" s="59">
        <v>0</v>
      </c>
      <c r="AE367" s="59"/>
      <c r="AF367" s="59">
        <v>0</v>
      </c>
      <c r="AG367" s="59"/>
      <c r="AH367" s="59">
        <v>0</v>
      </c>
      <c r="AI367" s="59"/>
      <c r="AJ367" s="59">
        <v>3</v>
      </c>
      <c r="AK367" s="59"/>
      <c r="AL367" s="59">
        <v>0</v>
      </c>
      <c r="AM367" s="59"/>
      <c r="AP367" s="57" t="e">
        <f>VLOOKUP(B367,[1]PlayersList!$B$4:$J$1000,9,FALSE)</f>
        <v>#N/A</v>
      </c>
      <c r="AR367" t="str">
        <f t="shared" si="5"/>
        <v>Nick Holden</v>
      </c>
    </row>
    <row r="368" spans="1:44" x14ac:dyDescent="0.25">
      <c r="A368" s="55">
        <v>365</v>
      </c>
      <c r="B368" t="s">
        <v>417</v>
      </c>
      <c r="C368" t="s">
        <v>847</v>
      </c>
      <c r="D368" s="59">
        <v>7</v>
      </c>
      <c r="E368" s="59"/>
      <c r="F368" s="59">
        <v>2</v>
      </c>
      <c r="G368" s="59"/>
      <c r="H368" s="59">
        <v>0</v>
      </c>
      <c r="I368" s="59"/>
      <c r="J368" s="59">
        <v>2</v>
      </c>
      <c r="K368" s="59"/>
      <c r="L368" s="59">
        <v>1</v>
      </c>
      <c r="M368" s="59"/>
      <c r="N368" s="59">
        <v>6</v>
      </c>
      <c r="O368" s="59"/>
      <c r="P368" s="59">
        <v>12</v>
      </c>
      <c r="Q368" s="59"/>
      <c r="R368" s="59">
        <v>0</v>
      </c>
      <c r="S368" s="59"/>
      <c r="T368" s="59">
        <v>1</v>
      </c>
      <c r="U368" s="59"/>
      <c r="V368" s="59">
        <v>1</v>
      </c>
      <c r="W368" s="59"/>
      <c r="X368" s="59">
        <v>0.5</v>
      </c>
      <c r="Y368" s="59"/>
      <c r="Z368" s="59">
        <v>0</v>
      </c>
      <c r="AA368" s="59"/>
      <c r="AB368" s="59">
        <v>0</v>
      </c>
      <c r="AC368" s="59"/>
      <c r="AD368" s="59">
        <v>0</v>
      </c>
      <c r="AE368" s="59"/>
      <c r="AF368" s="59">
        <v>0</v>
      </c>
      <c r="AG368" s="59"/>
      <c r="AH368" s="59">
        <v>0</v>
      </c>
      <c r="AI368" s="59"/>
      <c r="AJ368" s="59">
        <v>16</v>
      </c>
      <c r="AK368" s="59"/>
      <c r="AL368" s="59">
        <v>0.125</v>
      </c>
      <c r="AM368" s="59"/>
      <c r="AP368" s="57" t="e">
        <f>VLOOKUP(B368,[1]PlayersList!$B$4:$J$1000,9,FALSE)</f>
        <v>#N/A</v>
      </c>
      <c r="AR368" t="str">
        <f t="shared" si="5"/>
        <v>Patrick Maroon</v>
      </c>
    </row>
    <row r="369" spans="1:44" x14ac:dyDescent="0.25">
      <c r="A369" s="55">
        <v>366</v>
      </c>
      <c r="B369" t="s">
        <v>440</v>
      </c>
      <c r="C369" t="s">
        <v>857</v>
      </c>
      <c r="D369" s="59">
        <v>8</v>
      </c>
      <c r="E369" s="59"/>
      <c r="F369" s="59">
        <v>1</v>
      </c>
      <c r="G369" s="59"/>
      <c r="H369" s="59">
        <v>1</v>
      </c>
      <c r="I369" s="59"/>
      <c r="J369" s="59">
        <v>2</v>
      </c>
      <c r="K369" s="59"/>
      <c r="L369" s="59">
        <v>-3</v>
      </c>
      <c r="M369" s="59"/>
      <c r="N369" s="59">
        <v>4</v>
      </c>
      <c r="O369" s="59"/>
      <c r="P369" s="59">
        <v>7</v>
      </c>
      <c r="Q369" s="59"/>
      <c r="R369" s="59">
        <v>12</v>
      </c>
      <c r="S369" s="59"/>
      <c r="T369" s="59">
        <v>0</v>
      </c>
      <c r="U369" s="59"/>
      <c r="V369" s="59">
        <v>0</v>
      </c>
      <c r="W369" s="59"/>
      <c r="X369" s="59" t="s">
        <v>852</v>
      </c>
      <c r="Y369" s="59"/>
      <c r="Z369" s="59">
        <v>0</v>
      </c>
      <c r="AA369" s="59"/>
      <c r="AB369" s="59">
        <v>0</v>
      </c>
      <c r="AC369" s="59"/>
      <c r="AD369" s="59">
        <v>0</v>
      </c>
      <c r="AE369" s="59"/>
      <c r="AF369" s="59">
        <v>0</v>
      </c>
      <c r="AG369" s="59"/>
      <c r="AH369" s="59">
        <v>0</v>
      </c>
      <c r="AI369" s="59"/>
      <c r="AJ369" s="59">
        <v>6</v>
      </c>
      <c r="AK369" s="59"/>
      <c r="AL369" s="59">
        <v>0.16700000000000001</v>
      </c>
      <c r="AM369" s="59"/>
      <c r="AP369" s="57" t="e">
        <f>VLOOKUP(B369,[1]PlayersList!$B$4:$J$1000,9,FALSE)</f>
        <v>#N/A</v>
      </c>
      <c r="AR369" t="str">
        <f t="shared" si="5"/>
        <v>Andrew MacDonald</v>
      </c>
    </row>
    <row r="370" spans="1:44" x14ac:dyDescent="0.25">
      <c r="A370" s="55">
        <v>367</v>
      </c>
      <c r="B370" t="s">
        <v>312</v>
      </c>
      <c r="C370" t="s">
        <v>853</v>
      </c>
      <c r="D370" s="59">
        <v>7</v>
      </c>
      <c r="E370" s="59"/>
      <c r="F370" s="59">
        <v>0</v>
      </c>
      <c r="G370" s="59"/>
      <c r="H370" s="59">
        <v>2</v>
      </c>
      <c r="I370" s="59"/>
      <c r="J370" s="59">
        <v>2</v>
      </c>
      <c r="K370" s="59"/>
      <c r="L370" s="59">
        <v>-3</v>
      </c>
      <c r="M370" s="59"/>
      <c r="N370" s="59">
        <v>4</v>
      </c>
      <c r="O370" s="59"/>
      <c r="P370" s="59">
        <v>6</v>
      </c>
      <c r="Q370" s="59"/>
      <c r="R370" s="59">
        <v>12</v>
      </c>
      <c r="S370" s="59"/>
      <c r="T370" s="59">
        <v>0</v>
      </c>
      <c r="U370" s="59"/>
      <c r="V370" s="59">
        <v>0</v>
      </c>
      <c r="W370" s="59"/>
      <c r="X370" s="59" t="s">
        <v>852</v>
      </c>
      <c r="Y370" s="59"/>
      <c r="Z370" s="59">
        <v>0</v>
      </c>
      <c r="AA370" s="59"/>
      <c r="AB370" s="59">
        <v>0</v>
      </c>
      <c r="AC370" s="59"/>
      <c r="AD370" s="59">
        <v>0</v>
      </c>
      <c r="AE370" s="59"/>
      <c r="AF370" s="59">
        <v>0</v>
      </c>
      <c r="AG370" s="59"/>
      <c r="AH370" s="59">
        <v>0</v>
      </c>
      <c r="AI370" s="59"/>
      <c r="AJ370" s="59">
        <v>14</v>
      </c>
      <c r="AK370" s="59"/>
      <c r="AL370" s="59">
        <v>0</v>
      </c>
      <c r="AM370" s="59"/>
      <c r="AP370" s="57" t="e">
        <f>VLOOKUP(B370,[1]PlayersList!$B$4:$J$1000,9,FALSE)</f>
        <v>#N/A</v>
      </c>
      <c r="AR370" t="str">
        <f t="shared" si="5"/>
        <v>Jason Garrison</v>
      </c>
    </row>
    <row r="371" spans="1:44" x14ac:dyDescent="0.25">
      <c r="A371" s="55">
        <v>368</v>
      </c>
      <c r="B371" t="s">
        <v>315</v>
      </c>
      <c r="C371" t="s">
        <v>859</v>
      </c>
      <c r="D371" s="59">
        <v>7</v>
      </c>
      <c r="E371" s="59"/>
      <c r="F371" s="59">
        <v>1</v>
      </c>
      <c r="G371" s="59"/>
      <c r="H371" s="59">
        <v>1</v>
      </c>
      <c r="I371" s="59"/>
      <c r="J371" s="59">
        <v>2</v>
      </c>
      <c r="K371" s="59"/>
      <c r="L371" s="59">
        <v>-3</v>
      </c>
      <c r="M371" s="59"/>
      <c r="N371" s="59">
        <v>4</v>
      </c>
      <c r="O371" s="59"/>
      <c r="P371" s="59">
        <v>12</v>
      </c>
      <c r="Q371" s="59"/>
      <c r="R371" s="59">
        <v>0</v>
      </c>
      <c r="S371" s="59"/>
      <c r="T371" s="59">
        <v>0</v>
      </c>
      <c r="U371" s="59"/>
      <c r="V371" s="59">
        <v>1</v>
      </c>
      <c r="W371" s="59"/>
      <c r="X371" s="59">
        <v>0</v>
      </c>
      <c r="Y371" s="59"/>
      <c r="Z371" s="59">
        <v>0</v>
      </c>
      <c r="AA371" s="59"/>
      <c r="AB371" s="59">
        <v>0</v>
      </c>
      <c r="AC371" s="59"/>
      <c r="AD371" s="59">
        <v>0</v>
      </c>
      <c r="AE371" s="59"/>
      <c r="AF371" s="59">
        <v>0</v>
      </c>
      <c r="AG371" s="59"/>
      <c r="AH371" s="59">
        <v>0</v>
      </c>
      <c r="AI371" s="59"/>
      <c r="AJ371" s="59">
        <v>10</v>
      </c>
      <c r="AK371" s="59"/>
      <c r="AL371" s="59">
        <v>0.1</v>
      </c>
      <c r="AM371" s="59"/>
      <c r="AP371" s="57" t="e">
        <f>VLOOKUP(B371,[1]PlayersList!$B$4:$J$1000,9,FALSE)</f>
        <v>#N/A</v>
      </c>
      <c r="AR371" t="str">
        <f t="shared" si="5"/>
        <v>Scottie Upshall</v>
      </c>
    </row>
    <row r="372" spans="1:44" x14ac:dyDescent="0.25">
      <c r="A372" s="55">
        <v>369</v>
      </c>
      <c r="B372" t="s">
        <v>413</v>
      </c>
      <c r="C372" t="s">
        <v>873</v>
      </c>
      <c r="D372" s="59">
        <v>7</v>
      </c>
      <c r="E372" s="59"/>
      <c r="F372" s="59">
        <v>2</v>
      </c>
      <c r="G372" s="59"/>
      <c r="H372" s="59">
        <v>0</v>
      </c>
      <c r="I372" s="59"/>
      <c r="J372" s="59">
        <v>2</v>
      </c>
      <c r="K372" s="59"/>
      <c r="L372" s="59">
        <v>-3</v>
      </c>
      <c r="M372" s="59"/>
      <c r="N372" s="59">
        <v>6</v>
      </c>
      <c r="O372" s="59"/>
      <c r="P372" s="59">
        <v>6</v>
      </c>
      <c r="Q372" s="59"/>
      <c r="R372" s="59">
        <v>1</v>
      </c>
      <c r="S372" s="59"/>
      <c r="T372" s="59">
        <v>0</v>
      </c>
      <c r="U372" s="59"/>
      <c r="V372" s="59">
        <v>1</v>
      </c>
      <c r="W372" s="59"/>
      <c r="X372" s="59">
        <v>0</v>
      </c>
      <c r="Y372" s="59"/>
      <c r="Z372" s="59">
        <v>1</v>
      </c>
      <c r="AA372" s="59"/>
      <c r="AB372" s="59">
        <v>0</v>
      </c>
      <c r="AC372" s="59"/>
      <c r="AD372" s="59">
        <v>0</v>
      </c>
      <c r="AE372" s="59"/>
      <c r="AF372" s="59">
        <v>0</v>
      </c>
      <c r="AG372" s="59"/>
      <c r="AH372" s="59">
        <v>0</v>
      </c>
      <c r="AI372" s="59"/>
      <c r="AJ372" s="59">
        <v>10</v>
      </c>
      <c r="AK372" s="59"/>
      <c r="AL372" s="59">
        <v>0.2</v>
      </c>
      <c r="AM372" s="59"/>
      <c r="AP372" s="57" t="e">
        <f>VLOOKUP(B372,[1]PlayersList!$B$4:$J$1000,9,FALSE)</f>
        <v>#N/A</v>
      </c>
      <c r="AR372" t="str">
        <f t="shared" si="5"/>
        <v>Colin Wilson</v>
      </c>
    </row>
    <row r="373" spans="1:44" x14ac:dyDescent="0.25">
      <c r="A373" s="55">
        <v>370</v>
      </c>
      <c r="B373" t="s">
        <v>447</v>
      </c>
      <c r="C373" t="s">
        <v>870</v>
      </c>
      <c r="D373" s="59">
        <v>8</v>
      </c>
      <c r="E373" s="59"/>
      <c r="F373" s="59">
        <v>1</v>
      </c>
      <c r="G373" s="59"/>
      <c r="H373" s="59">
        <v>1</v>
      </c>
      <c r="I373" s="59"/>
      <c r="J373" s="59">
        <v>2</v>
      </c>
      <c r="K373" s="59"/>
      <c r="L373" s="59">
        <v>3</v>
      </c>
      <c r="M373" s="59"/>
      <c r="N373" s="59">
        <v>7</v>
      </c>
      <c r="O373" s="59"/>
      <c r="P373" s="59">
        <v>6</v>
      </c>
      <c r="Q373" s="59"/>
      <c r="R373" s="59">
        <v>20</v>
      </c>
      <c r="S373" s="59"/>
      <c r="T373" s="59">
        <v>0</v>
      </c>
      <c r="U373" s="59"/>
      <c r="V373" s="59">
        <v>0</v>
      </c>
      <c r="W373" s="59"/>
      <c r="X373" s="59" t="s">
        <v>852</v>
      </c>
      <c r="Y373" s="59"/>
      <c r="Z373" s="59">
        <v>0</v>
      </c>
      <c r="AA373" s="59"/>
      <c r="AB373" s="59">
        <v>0</v>
      </c>
      <c r="AC373" s="59"/>
      <c r="AD373" s="59">
        <v>0</v>
      </c>
      <c r="AE373" s="59"/>
      <c r="AF373" s="59">
        <v>0</v>
      </c>
      <c r="AG373" s="59"/>
      <c r="AH373" s="59">
        <v>1</v>
      </c>
      <c r="AI373" s="59"/>
      <c r="AJ373" s="59">
        <v>12</v>
      </c>
      <c r="AK373" s="59"/>
      <c r="AL373" s="59">
        <v>8.3000000000000004E-2</v>
      </c>
      <c r="AM373" s="59"/>
      <c r="AP373" s="57" t="e">
        <f>VLOOKUP(B373,[1]PlayersList!$B$4:$J$1000,9,FALSE)</f>
        <v>#N/A</v>
      </c>
      <c r="AR373" t="str">
        <f t="shared" si="5"/>
        <v>Deryk Engelland</v>
      </c>
    </row>
    <row r="374" spans="1:44" x14ac:dyDescent="0.25">
      <c r="A374" s="55">
        <v>371</v>
      </c>
      <c r="B374" t="s">
        <v>434</v>
      </c>
      <c r="C374" t="s">
        <v>863</v>
      </c>
      <c r="D374" s="59">
        <v>8</v>
      </c>
      <c r="E374" s="59"/>
      <c r="F374" s="59">
        <v>1</v>
      </c>
      <c r="G374" s="59"/>
      <c r="H374" s="59">
        <v>1</v>
      </c>
      <c r="I374" s="59"/>
      <c r="J374" s="59">
        <v>2</v>
      </c>
      <c r="K374" s="59"/>
      <c r="L374" s="59">
        <v>3</v>
      </c>
      <c r="M374" s="59"/>
      <c r="N374" s="59">
        <v>6</v>
      </c>
      <c r="O374" s="59"/>
      <c r="P374" s="59">
        <v>8</v>
      </c>
      <c r="Q374" s="59"/>
      <c r="R374" s="59">
        <v>19</v>
      </c>
      <c r="S374" s="59"/>
      <c r="T374" s="59">
        <v>0</v>
      </c>
      <c r="U374" s="59"/>
      <c r="V374" s="59">
        <v>0</v>
      </c>
      <c r="W374" s="59"/>
      <c r="X374" s="59" t="s">
        <v>852</v>
      </c>
      <c r="Y374" s="59"/>
      <c r="Z374" s="59">
        <v>0</v>
      </c>
      <c r="AA374" s="59"/>
      <c r="AB374" s="59">
        <v>0</v>
      </c>
      <c r="AC374" s="59"/>
      <c r="AD374" s="59">
        <v>0</v>
      </c>
      <c r="AE374" s="59"/>
      <c r="AF374" s="59">
        <v>0</v>
      </c>
      <c r="AG374" s="59"/>
      <c r="AH374" s="59">
        <v>0</v>
      </c>
      <c r="AI374" s="59"/>
      <c r="AJ374" s="59">
        <v>15</v>
      </c>
      <c r="AK374" s="59"/>
      <c r="AL374" s="59">
        <v>6.7000000000000004E-2</v>
      </c>
      <c r="AM374" s="59"/>
      <c r="AP374" s="57" t="e">
        <f>VLOOKUP(B374,[1]PlayersList!$B$4:$J$1000,9,FALSE)</f>
        <v>#N/A</v>
      </c>
      <c r="AR374" t="str">
        <f t="shared" si="5"/>
        <v>Calvin de Haan</v>
      </c>
    </row>
    <row r="375" spans="1:44" x14ac:dyDescent="0.25">
      <c r="A375" s="55">
        <v>372</v>
      </c>
      <c r="B375" t="s">
        <v>273</v>
      </c>
      <c r="C375" t="s">
        <v>850</v>
      </c>
      <c r="D375" s="59">
        <v>7</v>
      </c>
      <c r="E375" s="59"/>
      <c r="F375" s="59">
        <v>0</v>
      </c>
      <c r="G375" s="59"/>
      <c r="H375" s="59">
        <v>2</v>
      </c>
      <c r="I375" s="59"/>
      <c r="J375" s="59">
        <v>2</v>
      </c>
      <c r="K375" s="59"/>
      <c r="L375" s="59">
        <v>-4</v>
      </c>
      <c r="M375" s="59"/>
      <c r="N375" s="59">
        <v>2</v>
      </c>
      <c r="O375" s="59"/>
      <c r="P375" s="59">
        <v>6</v>
      </c>
      <c r="Q375" s="59"/>
      <c r="R375" s="59">
        <v>11</v>
      </c>
      <c r="S375" s="59"/>
      <c r="T375" s="59">
        <v>0</v>
      </c>
      <c r="U375" s="59"/>
      <c r="V375" s="59">
        <v>0</v>
      </c>
      <c r="W375" s="59"/>
      <c r="X375" s="59" t="s">
        <v>852</v>
      </c>
      <c r="Y375" s="59"/>
      <c r="Z375" s="59">
        <v>0</v>
      </c>
      <c r="AA375" s="59"/>
      <c r="AB375" s="59">
        <v>1</v>
      </c>
      <c r="AC375" s="59"/>
      <c r="AD375" s="59">
        <v>0</v>
      </c>
      <c r="AE375" s="59"/>
      <c r="AF375" s="59">
        <v>0</v>
      </c>
      <c r="AG375" s="59"/>
      <c r="AH375" s="59">
        <v>0</v>
      </c>
      <c r="AI375" s="59"/>
      <c r="AJ375" s="59">
        <v>7</v>
      </c>
      <c r="AK375" s="59"/>
      <c r="AL375" s="59">
        <v>0</v>
      </c>
      <c r="AM375" s="59"/>
      <c r="AP375" s="57" t="e">
        <f>VLOOKUP(B375,[1]PlayersList!$B$4:$J$1000,9,FALSE)</f>
        <v>#N/A</v>
      </c>
      <c r="AR375" t="str">
        <f t="shared" si="5"/>
        <v>John-Michael Liles</v>
      </c>
    </row>
    <row r="376" spans="1:44" x14ac:dyDescent="0.25">
      <c r="A376" s="55">
        <v>373</v>
      </c>
      <c r="B376" t="s">
        <v>337</v>
      </c>
      <c r="C376" t="s">
        <v>873</v>
      </c>
      <c r="D376" s="59">
        <v>7</v>
      </c>
      <c r="E376" s="59"/>
      <c r="F376" s="59">
        <v>0</v>
      </c>
      <c r="G376" s="59"/>
      <c r="H376" s="59">
        <v>2</v>
      </c>
      <c r="I376" s="59"/>
      <c r="J376" s="59">
        <v>2</v>
      </c>
      <c r="K376" s="59"/>
      <c r="L376" s="59">
        <v>-1</v>
      </c>
      <c r="M376" s="59"/>
      <c r="N376" s="59">
        <v>2</v>
      </c>
      <c r="O376" s="59"/>
      <c r="P376" s="59">
        <v>14</v>
      </c>
      <c r="Q376" s="59"/>
      <c r="R376" s="59">
        <v>16</v>
      </c>
      <c r="S376" s="59"/>
      <c r="T376" s="59">
        <v>0</v>
      </c>
      <c r="U376" s="59"/>
      <c r="V376" s="59">
        <v>0</v>
      </c>
      <c r="W376" s="59"/>
      <c r="X376" s="59" t="s">
        <v>852</v>
      </c>
      <c r="Y376" s="59"/>
      <c r="Z376" s="59">
        <v>0</v>
      </c>
      <c r="AA376" s="59"/>
      <c r="AB376" s="59">
        <v>2</v>
      </c>
      <c r="AC376" s="59"/>
      <c r="AD376" s="59">
        <v>0</v>
      </c>
      <c r="AE376" s="59"/>
      <c r="AF376" s="59">
        <v>0</v>
      </c>
      <c r="AG376" s="59"/>
      <c r="AH376" s="59">
        <v>0</v>
      </c>
      <c r="AI376" s="59"/>
      <c r="AJ376" s="59">
        <v>12</v>
      </c>
      <c r="AK376" s="59"/>
      <c r="AL376" s="59">
        <v>0</v>
      </c>
      <c r="AM376" s="59"/>
      <c r="AP376" s="57" t="e">
        <f>VLOOKUP(B376,[1]PlayersList!$B$4:$J$1000,9,FALSE)</f>
        <v>#N/A</v>
      </c>
      <c r="AR376" t="str">
        <f t="shared" si="5"/>
        <v>Ryan Ellis</v>
      </c>
    </row>
    <row r="377" spans="1:44" x14ac:dyDescent="0.25">
      <c r="A377" s="55">
        <v>374</v>
      </c>
      <c r="B377" t="s">
        <v>270</v>
      </c>
      <c r="C377" t="s">
        <v>848</v>
      </c>
      <c r="D377" s="59">
        <v>5</v>
      </c>
      <c r="E377" s="59"/>
      <c r="F377" s="59">
        <v>1</v>
      </c>
      <c r="G377" s="59"/>
      <c r="H377" s="59">
        <v>1</v>
      </c>
      <c r="I377" s="59"/>
      <c r="J377" s="59">
        <v>2</v>
      </c>
      <c r="K377" s="59"/>
      <c r="L377" s="59">
        <v>-2</v>
      </c>
      <c r="M377" s="59"/>
      <c r="N377" s="59">
        <v>2</v>
      </c>
      <c r="O377" s="59"/>
      <c r="P377" s="59">
        <v>7</v>
      </c>
      <c r="Q377" s="59"/>
      <c r="R377" s="59">
        <v>9</v>
      </c>
      <c r="S377" s="59"/>
      <c r="T377" s="59">
        <v>0</v>
      </c>
      <c r="U377" s="59"/>
      <c r="V377" s="59">
        <v>1</v>
      </c>
      <c r="W377" s="59"/>
      <c r="X377" s="59">
        <v>0</v>
      </c>
      <c r="Y377" s="59"/>
      <c r="Z377" s="59">
        <v>0</v>
      </c>
      <c r="AA377" s="59"/>
      <c r="AB377" s="59">
        <v>0</v>
      </c>
      <c r="AC377" s="59"/>
      <c r="AD377" s="59">
        <v>0</v>
      </c>
      <c r="AE377" s="59"/>
      <c r="AF377" s="59">
        <v>0</v>
      </c>
      <c r="AG377" s="59"/>
      <c r="AH377" s="59">
        <v>0</v>
      </c>
      <c r="AI377" s="59"/>
      <c r="AJ377" s="59">
        <v>6</v>
      </c>
      <c r="AK377" s="59"/>
      <c r="AL377" s="59">
        <v>0.16700000000000001</v>
      </c>
      <c r="AM377" s="59"/>
      <c r="AP377" s="57" t="e">
        <f>VLOOKUP(B377,[1]PlayersList!$B$4:$J$1000,9,FALSE)</f>
        <v>#N/A</v>
      </c>
      <c r="AR377" t="str">
        <f t="shared" si="5"/>
        <v>Milan Michalek</v>
      </c>
    </row>
    <row r="378" spans="1:44" x14ac:dyDescent="0.25">
      <c r="A378" s="55">
        <v>375</v>
      </c>
      <c r="B378" t="s">
        <v>393</v>
      </c>
      <c r="C378" t="s">
        <v>855</v>
      </c>
      <c r="D378" s="59">
        <v>8</v>
      </c>
      <c r="E378" s="59"/>
      <c r="F378" s="59">
        <v>1</v>
      </c>
      <c r="G378" s="59"/>
      <c r="H378" s="59">
        <v>0</v>
      </c>
      <c r="I378" s="59"/>
      <c r="J378" s="59">
        <v>1</v>
      </c>
      <c r="K378" s="59"/>
      <c r="L378" s="59">
        <v>-1</v>
      </c>
      <c r="M378" s="59"/>
      <c r="N378" s="59">
        <v>2</v>
      </c>
      <c r="O378" s="59"/>
      <c r="P378" s="59">
        <v>5</v>
      </c>
      <c r="Q378" s="59"/>
      <c r="R378" s="59">
        <v>7</v>
      </c>
      <c r="S378" s="59"/>
      <c r="T378" s="59">
        <v>0</v>
      </c>
      <c r="U378" s="59"/>
      <c r="V378" s="59">
        <v>2</v>
      </c>
      <c r="W378" s="59"/>
      <c r="X378" s="59">
        <v>0</v>
      </c>
      <c r="Y378" s="59"/>
      <c r="Z378" s="59">
        <v>0</v>
      </c>
      <c r="AA378" s="59"/>
      <c r="AB378" s="59">
        <v>0</v>
      </c>
      <c r="AC378" s="59"/>
      <c r="AD378" s="59">
        <v>0</v>
      </c>
      <c r="AE378" s="59"/>
      <c r="AF378" s="59">
        <v>0</v>
      </c>
      <c r="AG378" s="59"/>
      <c r="AH378" s="59">
        <v>0</v>
      </c>
      <c r="AI378" s="59"/>
      <c r="AJ378" s="59">
        <v>7</v>
      </c>
      <c r="AK378" s="59"/>
      <c r="AL378" s="59">
        <v>0.14299999999999999</v>
      </c>
      <c r="AM378" s="59"/>
      <c r="AP378" s="57" t="e">
        <f>VLOOKUP(B378,[1]PlayersList!$B$4:$J$1000,9,FALSE)</f>
        <v>#N/A</v>
      </c>
      <c r="AR378" t="str">
        <f t="shared" si="5"/>
        <v>Melker Karlsson</v>
      </c>
    </row>
    <row r="379" spans="1:44" x14ac:dyDescent="0.25">
      <c r="A379" s="55">
        <v>376</v>
      </c>
      <c r="B379" t="s">
        <v>380</v>
      </c>
      <c r="C379" t="s">
        <v>856</v>
      </c>
      <c r="D379" s="59">
        <v>5</v>
      </c>
      <c r="E379" s="59"/>
      <c r="F379" s="59">
        <v>1</v>
      </c>
      <c r="G379" s="59"/>
      <c r="H379" s="59">
        <v>0</v>
      </c>
      <c r="I379" s="59"/>
      <c r="J379" s="59">
        <v>1</v>
      </c>
      <c r="K379" s="59"/>
      <c r="L379" s="59">
        <v>0</v>
      </c>
      <c r="M379" s="59"/>
      <c r="N379" s="59">
        <v>0</v>
      </c>
      <c r="O379" s="59"/>
      <c r="P379" s="59">
        <v>4</v>
      </c>
      <c r="Q379" s="59"/>
      <c r="R379" s="59">
        <v>6</v>
      </c>
      <c r="S379" s="59"/>
      <c r="T379" s="59">
        <v>2</v>
      </c>
      <c r="U379" s="59"/>
      <c r="V379" s="59">
        <v>3</v>
      </c>
      <c r="W379" s="59"/>
      <c r="X379" s="59">
        <v>0.4</v>
      </c>
      <c r="Y379" s="59"/>
      <c r="Z379" s="59">
        <v>0</v>
      </c>
      <c r="AA379" s="59"/>
      <c r="AB379" s="59">
        <v>0</v>
      </c>
      <c r="AC379" s="59"/>
      <c r="AD379" s="59">
        <v>0</v>
      </c>
      <c r="AE379" s="59"/>
      <c r="AF379" s="59">
        <v>0</v>
      </c>
      <c r="AG379" s="59"/>
      <c r="AH379" s="59">
        <v>0</v>
      </c>
      <c r="AI379" s="59"/>
      <c r="AJ379" s="59">
        <v>8</v>
      </c>
      <c r="AK379" s="59"/>
      <c r="AL379" s="59">
        <v>0.125</v>
      </c>
      <c r="AM379" s="59"/>
      <c r="AP379" s="57" t="e">
        <f>VLOOKUP(B379,[1]PlayersList!$B$4:$J$1000,9,FALSE)</f>
        <v>#N/A</v>
      </c>
      <c r="AR379" t="str">
        <f t="shared" si="5"/>
        <v>Dennis Rasmussen</v>
      </c>
    </row>
    <row r="380" spans="1:44" x14ac:dyDescent="0.25">
      <c r="A380" s="55">
        <v>377</v>
      </c>
      <c r="B380" t="s">
        <v>376</v>
      </c>
      <c r="C380" t="s">
        <v>857</v>
      </c>
      <c r="D380" s="59">
        <v>8</v>
      </c>
      <c r="E380" s="59"/>
      <c r="F380" s="59">
        <v>0</v>
      </c>
      <c r="G380" s="59"/>
      <c r="H380" s="59">
        <v>1</v>
      </c>
      <c r="I380" s="59"/>
      <c r="J380" s="59">
        <v>1</v>
      </c>
      <c r="K380" s="59"/>
      <c r="L380" s="59">
        <v>1</v>
      </c>
      <c r="M380" s="59"/>
      <c r="N380" s="59">
        <v>0</v>
      </c>
      <c r="O380" s="59"/>
      <c r="P380" s="59">
        <v>5</v>
      </c>
      <c r="Q380" s="59"/>
      <c r="R380" s="59">
        <v>10</v>
      </c>
      <c r="S380" s="59"/>
      <c r="T380" s="59">
        <v>42</v>
      </c>
      <c r="U380" s="59"/>
      <c r="V380" s="59">
        <v>41</v>
      </c>
      <c r="W380" s="59"/>
      <c r="X380" s="59">
        <v>0.50600000000000001</v>
      </c>
      <c r="Y380" s="59"/>
      <c r="Z380" s="59">
        <v>0</v>
      </c>
      <c r="AA380" s="59"/>
      <c r="AB380" s="59">
        <v>0</v>
      </c>
      <c r="AC380" s="59"/>
      <c r="AD380" s="59">
        <v>0</v>
      </c>
      <c r="AE380" s="59"/>
      <c r="AF380" s="59">
        <v>0</v>
      </c>
      <c r="AG380" s="59"/>
      <c r="AH380" s="59">
        <v>0</v>
      </c>
      <c r="AI380" s="59"/>
      <c r="AJ380" s="59">
        <v>7</v>
      </c>
      <c r="AK380" s="59"/>
      <c r="AL380" s="59">
        <v>0</v>
      </c>
      <c r="AM380" s="59"/>
      <c r="AP380" s="57" t="e">
        <f>VLOOKUP(B380,[1]PlayersList!$B$4:$J$1000,9,FALSE)</f>
        <v>#N/A</v>
      </c>
      <c r="AR380" t="str">
        <f t="shared" si="5"/>
        <v>Pierre-Edouard Bellemare</v>
      </c>
    </row>
    <row r="381" spans="1:44" x14ac:dyDescent="0.25">
      <c r="A381" s="55">
        <v>378</v>
      </c>
      <c r="B381" t="s">
        <v>419</v>
      </c>
      <c r="C381" t="s">
        <v>876</v>
      </c>
      <c r="D381" s="59">
        <v>5</v>
      </c>
      <c r="E381" s="59"/>
      <c r="F381" s="59">
        <v>0</v>
      </c>
      <c r="G381" s="59"/>
      <c r="H381" s="59">
        <v>1</v>
      </c>
      <c r="I381" s="59"/>
      <c r="J381" s="59">
        <v>1</v>
      </c>
      <c r="K381" s="59"/>
      <c r="L381" s="59">
        <v>0</v>
      </c>
      <c r="M381" s="59"/>
      <c r="N381" s="59">
        <v>7</v>
      </c>
      <c r="O381" s="59"/>
      <c r="P381" s="59">
        <v>15</v>
      </c>
      <c r="Q381" s="59"/>
      <c r="R381" s="59">
        <v>3</v>
      </c>
      <c r="S381" s="59"/>
      <c r="T381" s="59">
        <v>0</v>
      </c>
      <c r="U381" s="59"/>
      <c r="V381" s="59">
        <v>0</v>
      </c>
      <c r="W381" s="59"/>
      <c r="X381" s="59" t="s">
        <v>852</v>
      </c>
      <c r="Y381" s="59"/>
      <c r="Z381" s="59">
        <v>0</v>
      </c>
      <c r="AA381" s="59"/>
      <c r="AB381" s="59">
        <v>0</v>
      </c>
      <c r="AC381" s="59"/>
      <c r="AD381" s="59">
        <v>0</v>
      </c>
      <c r="AE381" s="59"/>
      <c r="AF381" s="59">
        <v>0</v>
      </c>
      <c r="AG381" s="59"/>
      <c r="AH381" s="59">
        <v>0</v>
      </c>
      <c r="AI381" s="59"/>
      <c r="AJ381" s="59">
        <v>5</v>
      </c>
      <c r="AK381" s="59"/>
      <c r="AL381" s="59">
        <v>0</v>
      </c>
      <c r="AM381" s="59"/>
      <c r="AP381" s="57" t="e">
        <f>VLOOKUP(B381,[1]PlayersList!$B$4:$J$1000,9,FALSE)</f>
        <v>#N/A</v>
      </c>
      <c r="AR381" t="str">
        <f t="shared" si="5"/>
        <v>Derek Dorsett</v>
      </c>
    </row>
    <row r="382" spans="1:44" x14ac:dyDescent="0.25">
      <c r="A382" s="55">
        <v>379</v>
      </c>
      <c r="B382" t="s">
        <v>378</v>
      </c>
      <c r="C382" t="s">
        <v>849</v>
      </c>
      <c r="D382" s="59">
        <v>7</v>
      </c>
      <c r="E382" s="59"/>
      <c r="F382" s="59">
        <v>1</v>
      </c>
      <c r="G382" s="59"/>
      <c r="H382" s="59">
        <v>0</v>
      </c>
      <c r="I382" s="59"/>
      <c r="J382" s="59">
        <v>1</v>
      </c>
      <c r="K382" s="59"/>
      <c r="L382" s="59">
        <v>-2</v>
      </c>
      <c r="M382" s="59"/>
      <c r="N382" s="59">
        <v>2</v>
      </c>
      <c r="O382" s="59"/>
      <c r="P382" s="59">
        <v>17</v>
      </c>
      <c r="Q382" s="59"/>
      <c r="R382" s="59">
        <v>10</v>
      </c>
      <c r="S382" s="59"/>
      <c r="T382" s="59">
        <v>0</v>
      </c>
      <c r="U382" s="59"/>
      <c r="V382" s="59">
        <v>0</v>
      </c>
      <c r="W382" s="59"/>
      <c r="X382" s="59" t="s">
        <v>852</v>
      </c>
      <c r="Y382" s="59"/>
      <c r="Z382" s="59">
        <v>1</v>
      </c>
      <c r="AA382" s="59"/>
      <c r="AB382" s="59">
        <v>0</v>
      </c>
      <c r="AC382" s="59"/>
      <c r="AD382" s="59">
        <v>0</v>
      </c>
      <c r="AE382" s="59"/>
      <c r="AF382" s="59">
        <v>0</v>
      </c>
      <c r="AG382" s="59"/>
      <c r="AH382" s="59">
        <v>0</v>
      </c>
      <c r="AI382" s="59"/>
      <c r="AJ382" s="59">
        <v>23</v>
      </c>
      <c r="AK382" s="59"/>
      <c r="AL382" s="59">
        <v>4.2999999999999997E-2</v>
      </c>
      <c r="AM382" s="59"/>
      <c r="AP382" s="57" t="e">
        <f>VLOOKUP(B382,[1]PlayersList!$B$4:$J$1000,9,FALSE)</f>
        <v>#N/A</v>
      </c>
      <c r="AR382" t="str">
        <f t="shared" si="5"/>
        <v>Aaron Ekblad</v>
      </c>
    </row>
    <row r="383" spans="1:44" x14ac:dyDescent="0.25">
      <c r="A383" s="55">
        <v>380</v>
      </c>
      <c r="B383" t="s">
        <v>442</v>
      </c>
      <c r="C383" t="s">
        <v>853</v>
      </c>
      <c r="D383" s="59">
        <v>7</v>
      </c>
      <c r="E383" s="59"/>
      <c r="F383" s="59">
        <v>1</v>
      </c>
      <c r="G383" s="59"/>
      <c r="H383" s="59">
        <v>0</v>
      </c>
      <c r="I383" s="59"/>
      <c r="J383" s="59">
        <v>1</v>
      </c>
      <c r="K383" s="59"/>
      <c r="L383" s="59">
        <v>0</v>
      </c>
      <c r="M383" s="59"/>
      <c r="N383" s="59">
        <v>5</v>
      </c>
      <c r="O383" s="59"/>
      <c r="P383" s="59">
        <v>13</v>
      </c>
      <c r="Q383" s="59"/>
      <c r="R383" s="59">
        <v>2</v>
      </c>
      <c r="S383" s="59"/>
      <c r="T383" s="59">
        <v>33</v>
      </c>
      <c r="U383" s="59"/>
      <c r="V383" s="59">
        <v>26</v>
      </c>
      <c r="W383" s="59"/>
      <c r="X383" s="59">
        <v>0.55900000000000005</v>
      </c>
      <c r="Y383" s="59"/>
      <c r="Z383" s="59">
        <v>0</v>
      </c>
      <c r="AA383" s="59"/>
      <c r="AB383" s="59">
        <v>0</v>
      </c>
      <c r="AC383" s="59"/>
      <c r="AD383" s="59">
        <v>0</v>
      </c>
      <c r="AE383" s="59"/>
      <c r="AF383" s="59">
        <v>0</v>
      </c>
      <c r="AG383" s="59"/>
      <c r="AH383" s="59">
        <v>0</v>
      </c>
      <c r="AI383" s="59"/>
      <c r="AJ383" s="59">
        <v>11</v>
      </c>
      <c r="AK383" s="59"/>
      <c r="AL383" s="59">
        <v>9.0999999999999998E-2</v>
      </c>
      <c r="AM383" s="59"/>
      <c r="AP383" s="57" t="e">
        <f>VLOOKUP(B383,[1]PlayersList!$B$4:$J$1000,9,FALSE)</f>
        <v>#N/A</v>
      </c>
      <c r="AR383" t="str">
        <f t="shared" si="5"/>
        <v>Brian Boyle</v>
      </c>
    </row>
    <row r="384" spans="1:44" x14ac:dyDescent="0.25">
      <c r="A384" s="55">
        <v>381</v>
      </c>
      <c r="B384" t="s">
        <v>420</v>
      </c>
      <c r="C384" t="s">
        <v>861</v>
      </c>
      <c r="D384" s="59">
        <v>7</v>
      </c>
      <c r="E384" s="59"/>
      <c r="F384" s="59">
        <v>0</v>
      </c>
      <c r="G384" s="59"/>
      <c r="H384" s="59">
        <v>1</v>
      </c>
      <c r="I384" s="59"/>
      <c r="J384" s="59">
        <v>1</v>
      </c>
      <c r="K384" s="59"/>
      <c r="L384" s="59">
        <v>-1</v>
      </c>
      <c r="M384" s="59"/>
      <c r="N384" s="59">
        <v>6</v>
      </c>
      <c r="O384" s="59"/>
      <c r="P384" s="59">
        <v>9</v>
      </c>
      <c r="Q384" s="59"/>
      <c r="R384" s="59">
        <v>1</v>
      </c>
      <c r="S384" s="59"/>
      <c r="T384" s="59">
        <v>0</v>
      </c>
      <c r="U384" s="59"/>
      <c r="V384" s="59">
        <v>1</v>
      </c>
      <c r="W384" s="59"/>
      <c r="X384" s="59">
        <v>0</v>
      </c>
      <c r="Y384" s="59"/>
      <c r="Z384" s="59">
        <v>0</v>
      </c>
      <c r="AA384" s="59"/>
      <c r="AB384" s="59">
        <v>0</v>
      </c>
      <c r="AC384" s="59"/>
      <c r="AD384" s="59">
        <v>0</v>
      </c>
      <c r="AE384" s="59"/>
      <c r="AF384" s="59">
        <v>0</v>
      </c>
      <c r="AG384" s="59"/>
      <c r="AH384" s="59">
        <v>0</v>
      </c>
      <c r="AI384" s="59"/>
      <c r="AJ384" s="59">
        <v>2</v>
      </c>
      <c r="AK384" s="59"/>
      <c r="AL384" s="59">
        <v>0</v>
      </c>
      <c r="AM384" s="59"/>
      <c r="AP384" s="57" t="e">
        <f>VLOOKUP(B384,[1]PlayersList!$B$4:$J$1000,9,FALSE)</f>
        <v>#N/A</v>
      </c>
      <c r="AR384" t="str">
        <f t="shared" si="5"/>
        <v>Jared Boll</v>
      </c>
    </row>
    <row r="385" spans="1:44" x14ac:dyDescent="0.25">
      <c r="A385" s="55">
        <v>382</v>
      </c>
      <c r="B385" t="s">
        <v>625</v>
      </c>
      <c r="C385" t="s">
        <v>874</v>
      </c>
      <c r="D385" s="59">
        <v>5</v>
      </c>
      <c r="E385" s="59"/>
      <c r="F385" s="59">
        <v>0</v>
      </c>
      <c r="G385" s="59"/>
      <c r="H385" s="59">
        <v>1</v>
      </c>
      <c r="I385" s="59"/>
      <c r="J385" s="59">
        <v>1</v>
      </c>
      <c r="K385" s="59"/>
      <c r="L385" s="59">
        <v>1</v>
      </c>
      <c r="M385" s="59"/>
      <c r="N385" s="59">
        <v>0</v>
      </c>
      <c r="O385" s="59"/>
      <c r="P385" s="59">
        <v>0</v>
      </c>
      <c r="Q385" s="59"/>
      <c r="R385" s="59">
        <v>2</v>
      </c>
      <c r="S385" s="59"/>
      <c r="T385" s="59">
        <v>13</v>
      </c>
      <c r="U385" s="59"/>
      <c r="V385" s="59">
        <v>15</v>
      </c>
      <c r="W385" s="59"/>
      <c r="X385" s="59">
        <v>0.46400000000000002</v>
      </c>
      <c r="Y385" s="59"/>
      <c r="Z385" s="59">
        <v>0</v>
      </c>
      <c r="AA385" s="59"/>
      <c r="AB385" s="59">
        <v>1</v>
      </c>
      <c r="AC385" s="59"/>
      <c r="AD385" s="59">
        <v>0</v>
      </c>
      <c r="AE385" s="59"/>
      <c r="AF385" s="59">
        <v>0</v>
      </c>
      <c r="AG385" s="59"/>
      <c r="AH385" s="59">
        <v>0</v>
      </c>
      <c r="AI385" s="59"/>
      <c r="AJ385" s="59">
        <v>5</v>
      </c>
      <c r="AK385" s="59"/>
      <c r="AL385" s="59">
        <v>0</v>
      </c>
      <c r="AM385" s="59"/>
      <c r="AP385" s="57" t="e">
        <f>VLOOKUP(B385,[1]PlayersList!$B$4:$J$1000,9,FALSE)</f>
        <v>#N/A</v>
      </c>
      <c r="AR385" t="str">
        <f t="shared" si="5"/>
        <v>Sam Gagner</v>
      </c>
    </row>
    <row r="386" spans="1:44" x14ac:dyDescent="0.25">
      <c r="A386" s="55">
        <v>383</v>
      </c>
      <c r="B386" t="s">
        <v>577</v>
      </c>
      <c r="C386" t="s">
        <v>868</v>
      </c>
      <c r="D386" s="59">
        <v>7</v>
      </c>
      <c r="E386" s="59"/>
      <c r="F386" s="59">
        <v>0</v>
      </c>
      <c r="G386" s="59"/>
      <c r="H386" s="59">
        <v>1</v>
      </c>
      <c r="I386" s="59"/>
      <c r="J386" s="59">
        <v>1</v>
      </c>
      <c r="K386" s="59"/>
      <c r="L386" s="59">
        <v>-4</v>
      </c>
      <c r="M386" s="59"/>
      <c r="N386" s="59">
        <v>6</v>
      </c>
      <c r="O386" s="59"/>
      <c r="P386" s="59">
        <v>4</v>
      </c>
      <c r="Q386" s="59"/>
      <c r="R386" s="59">
        <v>1</v>
      </c>
      <c r="S386" s="59"/>
      <c r="T386" s="59">
        <v>36</v>
      </c>
      <c r="U386" s="59"/>
      <c r="V386" s="59">
        <v>41</v>
      </c>
      <c r="W386" s="59"/>
      <c r="X386" s="59">
        <v>0.46800000000000003</v>
      </c>
      <c r="Y386" s="59"/>
      <c r="Z386" s="59">
        <v>0</v>
      </c>
      <c r="AA386" s="59"/>
      <c r="AB386" s="59">
        <v>0</v>
      </c>
      <c r="AC386" s="59"/>
      <c r="AD386" s="59">
        <v>0</v>
      </c>
      <c r="AE386" s="59"/>
      <c r="AF386" s="59">
        <v>0</v>
      </c>
      <c r="AG386" s="59"/>
      <c r="AH386" s="59">
        <v>0</v>
      </c>
      <c r="AI386" s="59"/>
      <c r="AJ386" s="59">
        <v>10</v>
      </c>
      <c r="AK386" s="59"/>
      <c r="AL386" s="59">
        <v>0</v>
      </c>
      <c r="AM386" s="59"/>
      <c r="AP386" s="57" t="e">
        <f>VLOOKUP(B386,[1]PlayersList!$B$4:$J$1000,9,FALSE)</f>
        <v>#N/A</v>
      </c>
      <c r="AR386" t="str">
        <f t="shared" si="5"/>
        <v>Nick Shore</v>
      </c>
    </row>
    <row r="387" spans="1:44" x14ac:dyDescent="0.25">
      <c r="A387" s="55">
        <v>384</v>
      </c>
      <c r="B387" t="s">
        <v>385</v>
      </c>
      <c r="C387" t="s">
        <v>863</v>
      </c>
      <c r="D387" s="59">
        <v>6</v>
      </c>
      <c r="E387" s="59"/>
      <c r="F387" s="59">
        <v>1</v>
      </c>
      <c r="G387" s="59"/>
      <c r="H387" s="59">
        <v>0</v>
      </c>
      <c r="I387" s="59"/>
      <c r="J387" s="59">
        <v>1</v>
      </c>
      <c r="K387" s="59"/>
      <c r="L387" s="59">
        <v>1</v>
      </c>
      <c r="M387" s="59"/>
      <c r="N387" s="59">
        <v>0</v>
      </c>
      <c r="O387" s="59"/>
      <c r="P387" s="59">
        <v>14</v>
      </c>
      <c r="Q387" s="59"/>
      <c r="R387" s="59">
        <v>2</v>
      </c>
      <c r="S387" s="59"/>
      <c r="T387" s="59">
        <v>7</v>
      </c>
      <c r="U387" s="59"/>
      <c r="V387" s="59">
        <v>3</v>
      </c>
      <c r="W387" s="59"/>
      <c r="X387" s="59">
        <v>0.7</v>
      </c>
      <c r="Y387" s="59"/>
      <c r="Z387" s="59">
        <v>0</v>
      </c>
      <c r="AA387" s="59"/>
      <c r="AB387" s="59">
        <v>0</v>
      </c>
      <c r="AC387" s="59"/>
      <c r="AD387" s="59">
        <v>0</v>
      </c>
      <c r="AE387" s="59"/>
      <c r="AF387" s="59">
        <v>0</v>
      </c>
      <c r="AG387" s="59"/>
      <c r="AH387" s="59">
        <v>1</v>
      </c>
      <c r="AI387" s="59"/>
      <c r="AJ387" s="59">
        <v>4</v>
      </c>
      <c r="AK387" s="59"/>
      <c r="AL387" s="59">
        <v>0.25</v>
      </c>
      <c r="AM387" s="59"/>
      <c r="AP387" s="57" t="e">
        <f>VLOOKUP(B387,[1]PlayersList!$B$4:$J$1000,9,FALSE)</f>
        <v>#N/A</v>
      </c>
      <c r="AR387" t="str">
        <f t="shared" si="5"/>
        <v>Alan Quine</v>
      </c>
    </row>
    <row r="388" spans="1:44" x14ac:dyDescent="0.25">
      <c r="A388" s="55">
        <v>385</v>
      </c>
      <c r="B388" t="s">
        <v>551</v>
      </c>
      <c r="C388" t="s">
        <v>853</v>
      </c>
      <c r="D388" s="59">
        <v>7</v>
      </c>
      <c r="E388" s="59"/>
      <c r="F388" s="59">
        <v>0</v>
      </c>
      <c r="G388" s="59"/>
      <c r="H388" s="59">
        <v>1</v>
      </c>
      <c r="I388" s="59"/>
      <c r="J388" s="59">
        <v>1</v>
      </c>
      <c r="K388" s="59"/>
      <c r="L388" s="59">
        <v>-1</v>
      </c>
      <c r="M388" s="59"/>
      <c r="N388" s="59">
        <v>6</v>
      </c>
      <c r="O388" s="59"/>
      <c r="P388" s="59">
        <v>11</v>
      </c>
      <c r="Q388" s="59"/>
      <c r="R388" s="59">
        <v>2</v>
      </c>
      <c r="S388" s="59"/>
      <c r="T388" s="59">
        <v>0</v>
      </c>
      <c r="U388" s="59"/>
      <c r="V388" s="59">
        <v>0</v>
      </c>
      <c r="W388" s="59"/>
      <c r="X388" s="59" t="s">
        <v>852</v>
      </c>
      <c r="Y388" s="59"/>
      <c r="Z388" s="59">
        <v>0</v>
      </c>
      <c r="AA388" s="59"/>
      <c r="AB388" s="59">
        <v>0</v>
      </c>
      <c r="AC388" s="59"/>
      <c r="AD388" s="59">
        <v>0</v>
      </c>
      <c r="AE388" s="59"/>
      <c r="AF388" s="59">
        <v>0</v>
      </c>
      <c r="AG388" s="59"/>
      <c r="AH388" s="59">
        <v>0</v>
      </c>
      <c r="AI388" s="59"/>
      <c r="AJ388" s="59">
        <v>13</v>
      </c>
      <c r="AK388" s="59"/>
      <c r="AL388" s="59">
        <v>0</v>
      </c>
      <c r="AM388" s="59"/>
      <c r="AP388" s="57" t="e">
        <f>VLOOKUP(B388,[1]PlayersList!$B$4:$J$1000,9,FALSE)</f>
        <v>#N/A</v>
      </c>
      <c r="AR388" t="str">
        <f t="shared" si="5"/>
        <v>Braydon Coburn</v>
      </c>
    </row>
    <row r="389" spans="1:44" x14ac:dyDescent="0.25">
      <c r="A389" s="55">
        <v>386</v>
      </c>
      <c r="B389" t="s">
        <v>391</v>
      </c>
      <c r="C389" t="s">
        <v>865</v>
      </c>
      <c r="D389" s="59">
        <v>4</v>
      </c>
      <c r="E389" s="59"/>
      <c r="F389" s="59">
        <v>0</v>
      </c>
      <c r="G389" s="59"/>
      <c r="H389" s="59">
        <v>1</v>
      </c>
      <c r="I389" s="59"/>
      <c r="J389" s="59">
        <v>1</v>
      </c>
      <c r="K389" s="59"/>
      <c r="L389" s="59">
        <v>0</v>
      </c>
      <c r="M389" s="59"/>
      <c r="N389" s="59">
        <v>6</v>
      </c>
      <c r="O389" s="59"/>
      <c r="P389" s="59">
        <v>3</v>
      </c>
      <c r="Q389" s="59"/>
      <c r="R389" s="59">
        <v>0</v>
      </c>
      <c r="S389" s="59"/>
      <c r="T389" s="59">
        <v>0</v>
      </c>
      <c r="U389" s="59"/>
      <c r="V389" s="59">
        <v>0</v>
      </c>
      <c r="W389" s="59"/>
      <c r="X389" s="59" t="s">
        <v>852</v>
      </c>
      <c r="Y389" s="59"/>
      <c r="Z389" s="59">
        <v>0</v>
      </c>
      <c r="AA389" s="59"/>
      <c r="AB389" s="59">
        <v>0</v>
      </c>
      <c r="AC389" s="59"/>
      <c r="AD389" s="59">
        <v>0</v>
      </c>
      <c r="AE389" s="59"/>
      <c r="AF389" s="59">
        <v>0</v>
      </c>
      <c r="AG389" s="59"/>
      <c r="AH389" s="59">
        <v>0</v>
      </c>
      <c r="AI389" s="59"/>
      <c r="AJ389" s="59">
        <v>1</v>
      </c>
      <c r="AK389" s="59"/>
      <c r="AL389" s="59">
        <v>0</v>
      </c>
      <c r="AM389" s="59"/>
      <c r="AP389" s="57" t="e">
        <f>VLOOKUP(B389,[1]PlayersList!$B$4:$J$1000,9,FALSE)</f>
        <v>#N/A</v>
      </c>
      <c r="AR389" t="str">
        <f t="shared" si="5"/>
        <v>Klas Dahlbeck</v>
      </c>
    </row>
    <row r="390" spans="1:44" x14ac:dyDescent="0.25">
      <c r="A390" s="55">
        <v>387</v>
      </c>
      <c r="B390" t="s">
        <v>418</v>
      </c>
      <c r="C390" t="s">
        <v>848</v>
      </c>
      <c r="D390" s="59">
        <v>6</v>
      </c>
      <c r="E390" s="59"/>
      <c r="F390" s="59">
        <v>0</v>
      </c>
      <c r="G390" s="59"/>
      <c r="H390" s="59">
        <v>1</v>
      </c>
      <c r="I390" s="59"/>
      <c r="J390" s="59">
        <v>1</v>
      </c>
      <c r="K390" s="59"/>
      <c r="L390" s="59">
        <v>-3</v>
      </c>
      <c r="M390" s="59"/>
      <c r="N390" s="59">
        <v>0</v>
      </c>
      <c r="O390" s="59"/>
      <c r="P390" s="59">
        <v>13</v>
      </c>
      <c r="Q390" s="59"/>
      <c r="R390" s="59">
        <v>6</v>
      </c>
      <c r="S390" s="59"/>
      <c r="T390" s="59">
        <v>0</v>
      </c>
      <c r="U390" s="59"/>
      <c r="V390" s="59">
        <v>0</v>
      </c>
      <c r="W390" s="59"/>
      <c r="X390" s="59" t="s">
        <v>852</v>
      </c>
      <c r="Y390" s="59"/>
      <c r="Z390" s="59">
        <v>0</v>
      </c>
      <c r="AA390" s="59"/>
      <c r="AB390" s="59">
        <v>0</v>
      </c>
      <c r="AC390" s="59"/>
      <c r="AD390" s="59">
        <v>0</v>
      </c>
      <c r="AE390" s="59"/>
      <c r="AF390" s="59">
        <v>0</v>
      </c>
      <c r="AG390" s="59"/>
      <c r="AH390" s="59">
        <v>0</v>
      </c>
      <c r="AI390" s="59"/>
      <c r="AJ390" s="59">
        <v>6</v>
      </c>
      <c r="AK390" s="59"/>
      <c r="AL390" s="59">
        <v>0</v>
      </c>
      <c r="AM390" s="59"/>
      <c r="AP390" s="57" t="e">
        <f>VLOOKUP(B390,[1]PlayersList!$B$4:$J$1000,9,FALSE)</f>
        <v>#N/A</v>
      </c>
      <c r="AR390" t="str">
        <f t="shared" ref="AR390:AR453" si="6">SUBSTITUTE(B390," ","")</f>
        <v>Matt Hunwick</v>
      </c>
    </row>
    <row r="391" spans="1:44" x14ac:dyDescent="0.25">
      <c r="A391" s="55">
        <v>388</v>
      </c>
      <c r="B391" t="s">
        <v>357</v>
      </c>
      <c r="C391" t="s">
        <v>856</v>
      </c>
      <c r="D391" s="59">
        <v>7</v>
      </c>
      <c r="E391" s="59"/>
      <c r="F391" s="59">
        <v>1</v>
      </c>
      <c r="G391" s="59"/>
      <c r="H391" s="59">
        <v>0</v>
      </c>
      <c r="I391" s="59"/>
      <c r="J391" s="59">
        <v>1</v>
      </c>
      <c r="K391" s="59"/>
      <c r="L391" s="59">
        <v>-2</v>
      </c>
      <c r="M391" s="59"/>
      <c r="N391" s="59">
        <v>2</v>
      </c>
      <c r="O391" s="59"/>
      <c r="P391" s="59">
        <v>3</v>
      </c>
      <c r="Q391" s="59"/>
      <c r="R391" s="59">
        <v>3</v>
      </c>
      <c r="S391" s="59"/>
      <c r="T391" s="59">
        <v>20</v>
      </c>
      <c r="U391" s="59"/>
      <c r="V391" s="59">
        <v>43</v>
      </c>
      <c r="W391" s="59"/>
      <c r="X391" s="59">
        <v>0.317</v>
      </c>
      <c r="Y391" s="59"/>
      <c r="Z391" s="59">
        <v>0</v>
      </c>
      <c r="AA391" s="59"/>
      <c r="AB391" s="59">
        <v>0</v>
      </c>
      <c r="AC391" s="59"/>
      <c r="AD391" s="59">
        <v>0</v>
      </c>
      <c r="AE391" s="59"/>
      <c r="AF391" s="59">
        <v>0</v>
      </c>
      <c r="AG391" s="59"/>
      <c r="AH391" s="59">
        <v>0</v>
      </c>
      <c r="AI391" s="59"/>
      <c r="AJ391" s="59">
        <v>5</v>
      </c>
      <c r="AK391" s="59"/>
      <c r="AL391" s="59">
        <v>0.2</v>
      </c>
      <c r="AM391" s="59"/>
      <c r="AP391" s="57" t="e">
        <f>VLOOKUP(B391,[1]PlayersList!$B$4:$J$1000,9,FALSE)</f>
        <v>#N/A</v>
      </c>
      <c r="AR391" t="str">
        <f t="shared" si="6"/>
        <v>Nick Schmaltz</v>
      </c>
    </row>
    <row r="392" spans="1:44" x14ac:dyDescent="0.25">
      <c r="A392" s="55">
        <v>389</v>
      </c>
      <c r="B392" t="s">
        <v>579</v>
      </c>
      <c r="C392" t="s">
        <v>862</v>
      </c>
      <c r="D392" s="59">
        <v>7</v>
      </c>
      <c r="E392" s="59"/>
      <c r="F392" s="59">
        <v>0</v>
      </c>
      <c r="G392" s="59"/>
      <c r="H392" s="59">
        <v>1</v>
      </c>
      <c r="I392" s="59"/>
      <c r="J392" s="59">
        <v>1</v>
      </c>
      <c r="K392" s="59"/>
      <c r="L392" s="59">
        <v>-1</v>
      </c>
      <c r="M392" s="59"/>
      <c r="N392" s="59">
        <v>6</v>
      </c>
      <c r="O392" s="59"/>
      <c r="P392" s="59">
        <v>11</v>
      </c>
      <c r="Q392" s="59"/>
      <c r="R392" s="59">
        <v>8</v>
      </c>
      <c r="S392" s="59"/>
      <c r="T392" s="59">
        <v>62</v>
      </c>
      <c r="U392" s="59"/>
      <c r="V392" s="59">
        <v>54</v>
      </c>
      <c r="W392" s="59"/>
      <c r="X392" s="59">
        <v>0.53400000000000003</v>
      </c>
      <c r="Y392" s="59"/>
      <c r="Z392" s="59">
        <v>0</v>
      </c>
      <c r="AA392" s="59"/>
      <c r="AB392" s="59">
        <v>1</v>
      </c>
      <c r="AC392" s="59"/>
      <c r="AD392" s="59">
        <v>0</v>
      </c>
      <c r="AE392" s="59"/>
      <c r="AF392" s="59">
        <v>0</v>
      </c>
      <c r="AG392" s="59"/>
      <c r="AH392" s="59">
        <v>0</v>
      </c>
      <c r="AI392" s="59"/>
      <c r="AJ392" s="59">
        <v>4</v>
      </c>
      <c r="AK392" s="59"/>
      <c r="AL392" s="59">
        <v>0</v>
      </c>
      <c r="AM392" s="59"/>
      <c r="AP392" s="57" t="e">
        <f>VLOOKUP(B392,[1]PlayersList!$B$4:$J$1000,9,FALSE)</f>
        <v>#N/A</v>
      </c>
      <c r="AR392" t="str">
        <f t="shared" si="6"/>
        <v>Adam Lowry</v>
      </c>
    </row>
    <row r="393" spans="1:44" x14ac:dyDescent="0.25">
      <c r="A393" s="55">
        <v>390</v>
      </c>
      <c r="B393" t="s">
        <v>603</v>
      </c>
      <c r="C393" t="s">
        <v>872</v>
      </c>
      <c r="D393" s="59">
        <v>3</v>
      </c>
      <c r="E393" s="59"/>
      <c r="F393" s="59">
        <v>0</v>
      </c>
      <c r="G393" s="59"/>
      <c r="H393" s="59">
        <v>1</v>
      </c>
      <c r="I393" s="59"/>
      <c r="J393" s="59">
        <v>1</v>
      </c>
      <c r="K393" s="59"/>
      <c r="L393" s="59">
        <v>0</v>
      </c>
      <c r="M393" s="59"/>
      <c r="N393" s="59">
        <v>2</v>
      </c>
      <c r="O393" s="59"/>
      <c r="P393" s="59">
        <v>1</v>
      </c>
      <c r="Q393" s="59"/>
      <c r="R393" s="59">
        <v>1</v>
      </c>
      <c r="S393" s="59"/>
      <c r="T393" s="59">
        <v>0</v>
      </c>
      <c r="U393" s="59"/>
      <c r="V393" s="59">
        <v>0</v>
      </c>
      <c r="W393" s="59"/>
      <c r="X393" s="59" t="s">
        <v>852</v>
      </c>
      <c r="Y393" s="59"/>
      <c r="Z393" s="59">
        <v>0</v>
      </c>
      <c r="AA393" s="59"/>
      <c r="AB393" s="59">
        <v>0</v>
      </c>
      <c r="AC393" s="59"/>
      <c r="AD393" s="59">
        <v>0</v>
      </c>
      <c r="AE393" s="59"/>
      <c r="AF393" s="59">
        <v>0</v>
      </c>
      <c r="AG393" s="59"/>
      <c r="AH393" s="59">
        <v>0</v>
      </c>
      <c r="AI393" s="59"/>
      <c r="AJ393" s="59">
        <v>2</v>
      </c>
      <c r="AK393" s="59"/>
      <c r="AL393" s="59">
        <v>0</v>
      </c>
      <c r="AM393" s="59"/>
      <c r="AP393" s="57" t="e">
        <f>VLOOKUP(B393,[1]PlayersList!$B$4:$J$1000,9,FALSE)</f>
        <v>#N/A</v>
      </c>
      <c r="AR393" t="str">
        <f t="shared" si="6"/>
        <v>Reid Boucher</v>
      </c>
    </row>
    <row r="394" spans="1:44" x14ac:dyDescent="0.25">
      <c r="A394" s="55">
        <v>391</v>
      </c>
      <c r="B394" t="s">
        <v>549</v>
      </c>
      <c r="C394" t="s">
        <v>860</v>
      </c>
      <c r="D394" s="59">
        <v>8</v>
      </c>
      <c r="E394" s="59"/>
      <c r="F394" s="59">
        <v>1</v>
      </c>
      <c r="G394" s="59"/>
      <c r="H394" s="59">
        <v>0</v>
      </c>
      <c r="I394" s="59"/>
      <c r="J394" s="59">
        <v>1</v>
      </c>
      <c r="K394" s="59"/>
      <c r="L394" s="59">
        <v>-3</v>
      </c>
      <c r="M394" s="59"/>
      <c r="N394" s="59">
        <v>2</v>
      </c>
      <c r="O394" s="59"/>
      <c r="P394" s="59">
        <v>9</v>
      </c>
      <c r="Q394" s="59"/>
      <c r="R394" s="59">
        <v>6</v>
      </c>
      <c r="S394" s="59"/>
      <c r="T394" s="59">
        <v>19</v>
      </c>
      <c r="U394" s="59"/>
      <c r="V394" s="59">
        <v>17</v>
      </c>
      <c r="W394" s="59"/>
      <c r="X394" s="59">
        <v>0.52800000000000002</v>
      </c>
      <c r="Y394" s="59"/>
      <c r="Z394" s="59">
        <v>0</v>
      </c>
      <c r="AA394" s="59"/>
      <c r="AB394" s="59">
        <v>0</v>
      </c>
      <c r="AC394" s="59"/>
      <c r="AD394" s="59">
        <v>0</v>
      </c>
      <c r="AE394" s="59"/>
      <c r="AF394" s="59">
        <v>0</v>
      </c>
      <c r="AG394" s="59"/>
      <c r="AH394" s="59">
        <v>1</v>
      </c>
      <c r="AI394" s="59"/>
      <c r="AJ394" s="59">
        <v>10</v>
      </c>
      <c r="AK394" s="59"/>
      <c r="AL394" s="59">
        <v>0.1</v>
      </c>
      <c r="AM394" s="59"/>
      <c r="AP394" s="57" t="e">
        <f>VLOOKUP(B394,[1]PlayersList!$B$4:$J$1000,9,FALSE)</f>
        <v>#N/A</v>
      </c>
      <c r="AR394" t="str">
        <f t="shared" si="6"/>
        <v>Eric Fehr</v>
      </c>
    </row>
    <row r="395" spans="1:44" x14ac:dyDescent="0.25">
      <c r="A395" s="55">
        <v>392</v>
      </c>
      <c r="B395" t="s">
        <v>375</v>
      </c>
      <c r="C395" t="s">
        <v>854</v>
      </c>
      <c r="D395" s="59">
        <v>2</v>
      </c>
      <c r="E395" s="59"/>
      <c r="F395" s="59">
        <v>0</v>
      </c>
      <c r="G395" s="59"/>
      <c r="H395" s="59">
        <v>1</v>
      </c>
      <c r="I395" s="59"/>
      <c r="J395" s="59">
        <v>1</v>
      </c>
      <c r="K395" s="59"/>
      <c r="L395" s="59">
        <v>1</v>
      </c>
      <c r="M395" s="59"/>
      <c r="N395" s="59">
        <v>2</v>
      </c>
      <c r="O395" s="59"/>
      <c r="P395" s="59">
        <v>0</v>
      </c>
      <c r="Q395" s="59"/>
      <c r="R395" s="59">
        <v>0</v>
      </c>
      <c r="S395" s="59"/>
      <c r="T395" s="59">
        <v>0</v>
      </c>
      <c r="U395" s="59"/>
      <c r="V395" s="59">
        <v>0</v>
      </c>
      <c r="W395" s="59"/>
      <c r="X395" s="59" t="s">
        <v>852</v>
      </c>
      <c r="Y395" s="59"/>
      <c r="Z395" s="59">
        <v>0</v>
      </c>
      <c r="AA395" s="59"/>
      <c r="AB395" s="59">
        <v>0</v>
      </c>
      <c r="AC395" s="59"/>
      <c r="AD395" s="59">
        <v>0</v>
      </c>
      <c r="AE395" s="59"/>
      <c r="AF395" s="59">
        <v>0</v>
      </c>
      <c r="AG395" s="59"/>
      <c r="AH395" s="59">
        <v>0</v>
      </c>
      <c r="AI395" s="59"/>
      <c r="AJ395" s="59">
        <v>1</v>
      </c>
      <c r="AK395" s="59"/>
      <c r="AL395" s="59">
        <v>0</v>
      </c>
      <c r="AM395" s="59"/>
      <c r="AP395" s="57" t="e">
        <f>VLOOKUP(B395,[1]PlayersList!$B$4:$J$1000,9,FALSE)</f>
        <v>#N/A</v>
      </c>
      <c r="AR395" t="str">
        <f t="shared" si="6"/>
        <v>Daniel Carr</v>
      </c>
    </row>
    <row r="396" spans="1:44" x14ac:dyDescent="0.25">
      <c r="A396" s="55">
        <v>393</v>
      </c>
      <c r="B396" t="s">
        <v>422</v>
      </c>
      <c r="C396" t="s">
        <v>863</v>
      </c>
      <c r="D396" s="59">
        <v>6</v>
      </c>
      <c r="E396" s="59"/>
      <c r="F396" s="59">
        <v>0</v>
      </c>
      <c r="G396" s="59"/>
      <c r="H396" s="59">
        <v>1</v>
      </c>
      <c r="I396" s="59"/>
      <c r="J396" s="59">
        <v>1</v>
      </c>
      <c r="K396" s="59"/>
      <c r="L396" s="59">
        <v>-1</v>
      </c>
      <c r="M396" s="59"/>
      <c r="N396" s="59">
        <v>2</v>
      </c>
      <c r="O396" s="59"/>
      <c r="P396" s="59">
        <v>4</v>
      </c>
      <c r="Q396" s="59"/>
      <c r="R396" s="59">
        <v>5</v>
      </c>
      <c r="S396" s="59"/>
      <c r="T396" s="59">
        <v>4</v>
      </c>
      <c r="U396" s="59"/>
      <c r="V396" s="59">
        <v>2</v>
      </c>
      <c r="W396" s="59"/>
      <c r="X396" s="59">
        <v>0.66700000000000004</v>
      </c>
      <c r="Y396" s="59"/>
      <c r="Z396" s="59">
        <v>0</v>
      </c>
      <c r="AA396" s="59"/>
      <c r="AB396" s="59">
        <v>0</v>
      </c>
      <c r="AC396" s="59"/>
      <c r="AD396" s="59">
        <v>0</v>
      </c>
      <c r="AE396" s="59"/>
      <c r="AF396" s="59">
        <v>0</v>
      </c>
      <c r="AG396" s="59"/>
      <c r="AH396" s="59">
        <v>0</v>
      </c>
      <c r="AI396" s="59"/>
      <c r="AJ396" s="59">
        <v>5</v>
      </c>
      <c r="AK396" s="59"/>
      <c r="AL396" s="59">
        <v>0</v>
      </c>
      <c r="AM396" s="59"/>
      <c r="AP396" s="57" t="e">
        <f>VLOOKUP(B396,[1]PlayersList!$B$4:$J$1000,9,FALSE)</f>
        <v>#N/A</v>
      </c>
      <c r="AR396" t="str">
        <f t="shared" si="6"/>
        <v>Nikolay Kulemin</v>
      </c>
    </row>
    <row r="397" spans="1:44" x14ac:dyDescent="0.25">
      <c r="A397" s="55">
        <v>394</v>
      </c>
      <c r="B397" t="s">
        <v>383</v>
      </c>
      <c r="C397" t="s">
        <v>861</v>
      </c>
      <c r="D397" s="59">
        <v>8</v>
      </c>
      <c r="E397" s="59"/>
      <c r="F397" s="59">
        <v>0</v>
      </c>
      <c r="G397" s="59"/>
      <c r="H397" s="59">
        <v>1</v>
      </c>
      <c r="I397" s="59"/>
      <c r="J397" s="59">
        <v>1</v>
      </c>
      <c r="K397" s="59"/>
      <c r="L397" s="59">
        <v>2</v>
      </c>
      <c r="M397" s="59"/>
      <c r="N397" s="59">
        <v>6</v>
      </c>
      <c r="O397" s="59"/>
      <c r="P397" s="59">
        <v>18</v>
      </c>
      <c r="Q397" s="59"/>
      <c r="R397" s="59">
        <v>10</v>
      </c>
      <c r="S397" s="59"/>
      <c r="T397" s="59">
        <v>0</v>
      </c>
      <c r="U397" s="59"/>
      <c r="V397" s="59">
        <v>0</v>
      </c>
      <c r="W397" s="59"/>
      <c r="X397" s="59" t="s">
        <v>852</v>
      </c>
      <c r="Y397" s="59"/>
      <c r="Z397" s="59">
        <v>0</v>
      </c>
      <c r="AA397" s="59"/>
      <c r="AB397" s="59">
        <v>0</v>
      </c>
      <c r="AC397" s="59"/>
      <c r="AD397" s="59">
        <v>0</v>
      </c>
      <c r="AE397" s="59"/>
      <c r="AF397" s="59">
        <v>0</v>
      </c>
      <c r="AG397" s="59"/>
      <c r="AH397" s="59">
        <v>0</v>
      </c>
      <c r="AI397" s="59"/>
      <c r="AJ397" s="59">
        <v>7</v>
      </c>
      <c r="AK397" s="59"/>
      <c r="AL397" s="59">
        <v>0</v>
      </c>
      <c r="AM397" s="59"/>
      <c r="AP397" s="57" t="e">
        <f>VLOOKUP(B397,[1]PlayersList!$B$4:$J$1000,9,FALSE)</f>
        <v>#N/A</v>
      </c>
      <c r="AR397" t="str">
        <f t="shared" si="6"/>
        <v>Josh Manson</v>
      </c>
    </row>
    <row r="398" spans="1:44" x14ac:dyDescent="0.25">
      <c r="A398" s="55">
        <v>395</v>
      </c>
      <c r="B398" t="s">
        <v>513</v>
      </c>
      <c r="C398" t="s">
        <v>874</v>
      </c>
      <c r="D398" s="59">
        <v>4</v>
      </c>
      <c r="E398" s="59"/>
      <c r="F398" s="59">
        <v>0</v>
      </c>
      <c r="G398" s="59"/>
      <c r="H398" s="59">
        <v>1</v>
      </c>
      <c r="I398" s="59"/>
      <c r="J398" s="59">
        <v>1</v>
      </c>
      <c r="K398" s="59"/>
      <c r="L398" s="59">
        <v>1</v>
      </c>
      <c r="M398" s="59"/>
      <c r="N398" s="59">
        <v>0</v>
      </c>
      <c r="O398" s="59"/>
      <c r="P398" s="59">
        <v>5</v>
      </c>
      <c r="Q398" s="59"/>
      <c r="R398" s="59">
        <v>3</v>
      </c>
      <c r="S398" s="59"/>
      <c r="T398" s="59">
        <v>7</v>
      </c>
      <c r="U398" s="59"/>
      <c r="V398" s="59">
        <v>10</v>
      </c>
      <c r="W398" s="59"/>
      <c r="X398" s="59">
        <v>0.41199999999999998</v>
      </c>
      <c r="Y398" s="59"/>
      <c r="Z398" s="59">
        <v>0</v>
      </c>
      <c r="AA398" s="59"/>
      <c r="AB398" s="59">
        <v>0</v>
      </c>
      <c r="AC398" s="59"/>
      <c r="AD398" s="59">
        <v>0</v>
      </c>
      <c r="AE398" s="59"/>
      <c r="AF398" s="59">
        <v>0</v>
      </c>
      <c r="AG398" s="59"/>
      <c r="AH398" s="59">
        <v>0</v>
      </c>
      <c r="AI398" s="59"/>
      <c r="AJ398" s="59">
        <v>7</v>
      </c>
      <c r="AK398" s="59"/>
      <c r="AL398" s="59">
        <v>0</v>
      </c>
      <c r="AM398" s="59"/>
      <c r="AP398" s="57" t="e">
        <f>VLOOKUP(B398,[1]PlayersList!$B$4:$J$1000,9,FALSE)</f>
        <v>#N/A</v>
      </c>
      <c r="AR398" t="str">
        <f t="shared" si="6"/>
        <v>Lukas Sedlak</v>
      </c>
    </row>
    <row r="399" spans="1:44" x14ac:dyDescent="0.25">
      <c r="A399" s="55">
        <v>396</v>
      </c>
      <c r="B399" t="s">
        <v>423</v>
      </c>
      <c r="C399" t="s">
        <v>860</v>
      </c>
      <c r="D399" s="59">
        <v>8</v>
      </c>
      <c r="E399" s="59"/>
      <c r="F399" s="59">
        <v>1</v>
      </c>
      <c r="G399" s="59"/>
      <c r="H399" s="59">
        <v>0</v>
      </c>
      <c r="I399" s="59"/>
      <c r="J399" s="59">
        <v>1</v>
      </c>
      <c r="K399" s="59"/>
      <c r="L399" s="59">
        <v>-3</v>
      </c>
      <c r="M399" s="59"/>
      <c r="N399" s="59">
        <v>6</v>
      </c>
      <c r="O399" s="59"/>
      <c r="P399" s="59">
        <v>20</v>
      </c>
      <c r="Q399" s="59"/>
      <c r="R399" s="59">
        <v>15</v>
      </c>
      <c r="S399" s="59"/>
      <c r="T399" s="59">
        <v>0</v>
      </c>
      <c r="U399" s="59"/>
      <c r="V399" s="59">
        <v>0</v>
      </c>
      <c r="W399" s="59"/>
      <c r="X399" s="59" t="s">
        <v>852</v>
      </c>
      <c r="Y399" s="59"/>
      <c r="Z399" s="59">
        <v>0</v>
      </c>
      <c r="AA399" s="59"/>
      <c r="AB399" s="59">
        <v>0</v>
      </c>
      <c r="AC399" s="59"/>
      <c r="AD399" s="59">
        <v>0</v>
      </c>
      <c r="AE399" s="59"/>
      <c r="AF399" s="59">
        <v>0</v>
      </c>
      <c r="AG399" s="59"/>
      <c r="AH399" s="59">
        <v>0</v>
      </c>
      <c r="AI399" s="59"/>
      <c r="AJ399" s="59">
        <v>7</v>
      </c>
      <c r="AK399" s="59"/>
      <c r="AL399" s="59">
        <v>0.14299999999999999</v>
      </c>
      <c r="AM399" s="59"/>
      <c r="AP399" s="57" t="e">
        <f>VLOOKUP(B399,[1]PlayersList!$B$4:$J$1000,9,FALSE)</f>
        <v>#N/A</v>
      </c>
      <c r="AR399" t="str">
        <f t="shared" si="6"/>
        <v>Ian Cole</v>
      </c>
    </row>
    <row r="400" spans="1:44" x14ac:dyDescent="0.25">
      <c r="A400" s="55">
        <v>397</v>
      </c>
      <c r="B400" t="s">
        <v>424</v>
      </c>
      <c r="C400" t="s">
        <v>877</v>
      </c>
      <c r="D400" s="59">
        <v>6</v>
      </c>
      <c r="E400" s="59"/>
      <c r="F400" s="59">
        <v>1</v>
      </c>
      <c r="G400" s="59"/>
      <c r="H400" s="59">
        <v>0</v>
      </c>
      <c r="I400" s="59"/>
      <c r="J400" s="59">
        <v>1</v>
      </c>
      <c r="K400" s="59"/>
      <c r="L400" s="59">
        <v>1</v>
      </c>
      <c r="M400" s="59"/>
      <c r="N400" s="59">
        <v>8</v>
      </c>
      <c r="O400" s="59"/>
      <c r="P400" s="59">
        <v>2</v>
      </c>
      <c r="Q400" s="59"/>
      <c r="R400" s="59">
        <v>0</v>
      </c>
      <c r="S400" s="59"/>
      <c r="T400" s="59">
        <v>30</v>
      </c>
      <c r="U400" s="59"/>
      <c r="V400" s="59">
        <v>32</v>
      </c>
      <c r="W400" s="59"/>
      <c r="X400" s="59">
        <v>0.48399999999999999</v>
      </c>
      <c r="Y400" s="59"/>
      <c r="Z400" s="59">
        <v>0</v>
      </c>
      <c r="AA400" s="59"/>
      <c r="AB400" s="59">
        <v>0</v>
      </c>
      <c r="AC400" s="59"/>
      <c r="AD400" s="59">
        <v>0</v>
      </c>
      <c r="AE400" s="59"/>
      <c r="AF400" s="59">
        <v>0</v>
      </c>
      <c r="AG400" s="59"/>
      <c r="AH400" s="59">
        <v>0</v>
      </c>
      <c r="AI400" s="59"/>
      <c r="AJ400" s="59">
        <v>11</v>
      </c>
      <c r="AK400" s="59"/>
      <c r="AL400" s="59">
        <v>9.0999999999999998E-2</v>
      </c>
      <c r="AM400" s="59"/>
      <c r="AP400" s="57" t="e">
        <f>VLOOKUP(B400,[1]PlayersList!$B$4:$J$1000,9,FALSE)</f>
        <v>#N/A</v>
      </c>
      <c r="AR400" t="str">
        <f t="shared" si="6"/>
        <v>Lars Eller</v>
      </c>
    </row>
    <row r="401" spans="1:44" x14ac:dyDescent="0.25">
      <c r="A401" s="55">
        <v>398</v>
      </c>
      <c r="B401" t="s">
        <v>508</v>
      </c>
      <c r="C401" t="s">
        <v>860</v>
      </c>
      <c r="D401" s="59">
        <v>8</v>
      </c>
      <c r="E401" s="59"/>
      <c r="F401" s="59">
        <v>1</v>
      </c>
      <c r="G401" s="59"/>
      <c r="H401" s="59">
        <v>0</v>
      </c>
      <c r="I401" s="59"/>
      <c r="J401" s="59">
        <v>1</v>
      </c>
      <c r="K401" s="59"/>
      <c r="L401" s="59">
        <v>-3</v>
      </c>
      <c r="M401" s="59"/>
      <c r="N401" s="59">
        <v>0</v>
      </c>
      <c r="O401" s="59"/>
      <c r="P401" s="59">
        <v>6</v>
      </c>
      <c r="Q401" s="59"/>
      <c r="R401" s="59">
        <v>1</v>
      </c>
      <c r="S401" s="59"/>
      <c r="T401" s="59">
        <v>0</v>
      </c>
      <c r="U401" s="59"/>
      <c r="V401" s="59">
        <v>1</v>
      </c>
      <c r="W401" s="59"/>
      <c r="X401" s="59">
        <v>0</v>
      </c>
      <c r="Y401" s="59"/>
      <c r="Z401" s="59">
        <v>0</v>
      </c>
      <c r="AA401" s="59"/>
      <c r="AB401" s="59">
        <v>0</v>
      </c>
      <c r="AC401" s="59"/>
      <c r="AD401" s="59">
        <v>0</v>
      </c>
      <c r="AE401" s="59"/>
      <c r="AF401" s="59">
        <v>0</v>
      </c>
      <c r="AG401" s="59"/>
      <c r="AH401" s="59">
        <v>0</v>
      </c>
      <c r="AI401" s="59"/>
      <c r="AJ401" s="59">
        <v>11</v>
      </c>
      <c r="AK401" s="59"/>
      <c r="AL401" s="59">
        <v>9.0999999999999998E-2</v>
      </c>
      <c r="AM401" s="59"/>
      <c r="AP401" s="57" t="e">
        <f>VLOOKUP(B401,[1]PlayersList!$B$4:$J$1000,9,FALSE)</f>
        <v>#N/A</v>
      </c>
      <c r="AR401" t="str">
        <f t="shared" si="6"/>
        <v>Carl Hagelin</v>
      </c>
    </row>
    <row r="402" spans="1:44" x14ac:dyDescent="0.25">
      <c r="A402" s="55">
        <v>399</v>
      </c>
      <c r="B402" t="s">
        <v>374</v>
      </c>
      <c r="C402" t="s">
        <v>864</v>
      </c>
      <c r="D402" s="59">
        <v>5</v>
      </c>
      <c r="E402" s="59"/>
      <c r="F402" s="59">
        <v>1</v>
      </c>
      <c r="G402" s="59"/>
      <c r="H402" s="59">
        <v>0</v>
      </c>
      <c r="I402" s="59"/>
      <c r="J402" s="59">
        <v>1</v>
      </c>
      <c r="K402" s="59"/>
      <c r="L402" s="59">
        <v>1</v>
      </c>
      <c r="M402" s="59"/>
      <c r="N402" s="59">
        <v>0</v>
      </c>
      <c r="O402" s="59"/>
      <c r="P402" s="59">
        <v>10</v>
      </c>
      <c r="Q402" s="59"/>
      <c r="R402" s="59">
        <v>2</v>
      </c>
      <c r="S402" s="59"/>
      <c r="T402" s="59">
        <v>13</v>
      </c>
      <c r="U402" s="59"/>
      <c r="V402" s="59">
        <v>8</v>
      </c>
      <c r="W402" s="59"/>
      <c r="X402" s="59">
        <v>0.61899999999999999</v>
      </c>
      <c r="Y402" s="59"/>
      <c r="Z402" s="59">
        <v>0</v>
      </c>
      <c r="AA402" s="59"/>
      <c r="AB402" s="59">
        <v>0</v>
      </c>
      <c r="AC402" s="59"/>
      <c r="AD402" s="59">
        <v>0</v>
      </c>
      <c r="AE402" s="59"/>
      <c r="AF402" s="59">
        <v>0</v>
      </c>
      <c r="AG402" s="59"/>
      <c r="AH402" s="59">
        <v>0</v>
      </c>
      <c r="AI402" s="59"/>
      <c r="AJ402" s="59">
        <v>3</v>
      </c>
      <c r="AK402" s="59"/>
      <c r="AL402" s="59">
        <v>0.33300000000000002</v>
      </c>
      <c r="AM402" s="59"/>
      <c r="AP402" s="57" t="e">
        <f>VLOOKUP(B402,[1]PlayersList!$B$4:$J$1000,9,FALSE)</f>
        <v>#N/A</v>
      </c>
      <c r="AR402" t="str">
        <f t="shared" si="6"/>
        <v>Josh Jooris</v>
      </c>
    </row>
    <row r="403" spans="1:44" x14ac:dyDescent="0.25">
      <c r="A403" s="55">
        <v>400</v>
      </c>
      <c r="B403" t="s">
        <v>401</v>
      </c>
      <c r="C403" t="s">
        <v>848</v>
      </c>
      <c r="D403" s="59">
        <v>7</v>
      </c>
      <c r="E403" s="59"/>
      <c r="F403" s="59">
        <v>1</v>
      </c>
      <c r="G403" s="59"/>
      <c r="H403" s="59">
        <v>0</v>
      </c>
      <c r="I403" s="59"/>
      <c r="J403" s="59">
        <v>1</v>
      </c>
      <c r="K403" s="59"/>
      <c r="L403" s="59">
        <v>2</v>
      </c>
      <c r="M403" s="59"/>
      <c r="N403" s="59">
        <v>2</v>
      </c>
      <c r="O403" s="59"/>
      <c r="P403" s="59">
        <v>8</v>
      </c>
      <c r="Q403" s="59"/>
      <c r="R403" s="59">
        <v>7</v>
      </c>
      <c r="S403" s="59"/>
      <c r="T403" s="59">
        <v>0</v>
      </c>
      <c r="U403" s="59"/>
      <c r="V403" s="59">
        <v>0</v>
      </c>
      <c r="W403" s="59"/>
      <c r="X403" s="59" t="s">
        <v>852</v>
      </c>
      <c r="Y403" s="59"/>
      <c r="Z403" s="59">
        <v>0</v>
      </c>
      <c r="AA403" s="59"/>
      <c r="AB403" s="59">
        <v>0</v>
      </c>
      <c r="AC403" s="59"/>
      <c r="AD403" s="59">
        <v>0</v>
      </c>
      <c r="AE403" s="59"/>
      <c r="AF403" s="59">
        <v>0</v>
      </c>
      <c r="AG403" s="59"/>
      <c r="AH403" s="59">
        <v>0</v>
      </c>
      <c r="AI403" s="59"/>
      <c r="AJ403" s="59">
        <v>18</v>
      </c>
      <c r="AK403" s="59"/>
      <c r="AL403" s="59">
        <v>5.6000000000000001E-2</v>
      </c>
      <c r="AM403" s="59"/>
      <c r="AP403" s="57" t="e">
        <f>VLOOKUP(B403,[1]PlayersList!$B$4:$J$1000,9,FALSE)</f>
        <v>#N/A</v>
      </c>
      <c r="AR403" t="str">
        <f t="shared" si="6"/>
        <v>Connor Carrick</v>
      </c>
    </row>
    <row r="404" spans="1:44" x14ac:dyDescent="0.25">
      <c r="A404" s="55">
        <v>401</v>
      </c>
      <c r="B404" t="s">
        <v>397</v>
      </c>
      <c r="C404" t="s">
        <v>876</v>
      </c>
      <c r="D404" s="59">
        <v>7</v>
      </c>
      <c r="E404" s="59"/>
      <c r="F404" s="59">
        <v>1</v>
      </c>
      <c r="G404" s="59"/>
      <c r="H404" s="59">
        <v>0</v>
      </c>
      <c r="I404" s="59"/>
      <c r="J404" s="59">
        <v>1</v>
      </c>
      <c r="K404" s="59"/>
      <c r="L404" s="59">
        <v>2</v>
      </c>
      <c r="M404" s="59"/>
      <c r="N404" s="59">
        <v>6</v>
      </c>
      <c r="O404" s="59"/>
      <c r="P404" s="59">
        <v>7</v>
      </c>
      <c r="Q404" s="59"/>
      <c r="R404" s="59">
        <v>9</v>
      </c>
      <c r="S404" s="59"/>
      <c r="T404" s="59">
        <v>0</v>
      </c>
      <c r="U404" s="59"/>
      <c r="V404" s="59">
        <v>0</v>
      </c>
      <c r="W404" s="59"/>
      <c r="X404" s="59" t="s">
        <v>852</v>
      </c>
      <c r="Y404" s="59"/>
      <c r="Z404" s="59">
        <v>0</v>
      </c>
      <c r="AA404" s="59"/>
      <c r="AB404" s="59">
        <v>0</v>
      </c>
      <c r="AC404" s="59"/>
      <c r="AD404" s="59">
        <v>0</v>
      </c>
      <c r="AE404" s="59"/>
      <c r="AF404" s="59">
        <v>0</v>
      </c>
      <c r="AG404" s="59"/>
      <c r="AH404" s="59">
        <v>0</v>
      </c>
      <c r="AI404" s="59"/>
      <c r="AJ404" s="59">
        <v>9</v>
      </c>
      <c r="AK404" s="59"/>
      <c r="AL404" s="59">
        <v>0.111</v>
      </c>
      <c r="AM404" s="59"/>
      <c r="AP404" s="57" t="e">
        <f>VLOOKUP(B404,[1]PlayersList!$B$4:$J$1000,9,FALSE)</f>
        <v>#N/A</v>
      </c>
      <c r="AR404" t="str">
        <f t="shared" si="6"/>
        <v>Ben Hutton</v>
      </c>
    </row>
    <row r="405" spans="1:44" x14ac:dyDescent="0.25">
      <c r="A405" s="55">
        <v>402</v>
      </c>
      <c r="B405" t="s">
        <v>409</v>
      </c>
      <c r="C405" t="s">
        <v>850</v>
      </c>
      <c r="D405" s="59">
        <v>7</v>
      </c>
      <c r="E405" s="59"/>
      <c r="F405" s="59">
        <v>0</v>
      </c>
      <c r="G405" s="59"/>
      <c r="H405" s="59">
        <v>1</v>
      </c>
      <c r="I405" s="59"/>
      <c r="J405" s="59">
        <v>1</v>
      </c>
      <c r="K405" s="59"/>
      <c r="L405" s="59">
        <v>-5</v>
      </c>
      <c r="M405" s="59"/>
      <c r="N405" s="59">
        <v>2</v>
      </c>
      <c r="O405" s="59"/>
      <c r="P405" s="59">
        <v>8</v>
      </c>
      <c r="Q405" s="59"/>
      <c r="R405" s="59">
        <v>5</v>
      </c>
      <c r="S405" s="59"/>
      <c r="T405" s="59">
        <v>0</v>
      </c>
      <c r="U405" s="59"/>
      <c r="V405" s="59">
        <v>0</v>
      </c>
      <c r="W405" s="59"/>
      <c r="X405" s="59" t="s">
        <v>852</v>
      </c>
      <c r="Y405" s="59"/>
      <c r="Z405" s="59">
        <v>0</v>
      </c>
      <c r="AA405" s="59"/>
      <c r="AB405" s="59">
        <v>0</v>
      </c>
      <c r="AC405" s="59"/>
      <c r="AD405" s="59">
        <v>0</v>
      </c>
      <c r="AE405" s="59"/>
      <c r="AF405" s="59">
        <v>0</v>
      </c>
      <c r="AG405" s="59"/>
      <c r="AH405" s="59">
        <v>0</v>
      </c>
      <c r="AI405" s="59"/>
      <c r="AJ405" s="59">
        <v>10</v>
      </c>
      <c r="AK405" s="59"/>
      <c r="AL405" s="59">
        <v>0</v>
      </c>
      <c r="AM405" s="59"/>
      <c r="AP405" s="57" t="e">
        <f>VLOOKUP(B405,[1]PlayersList!$B$4:$J$1000,9,FALSE)</f>
        <v>#N/A</v>
      </c>
      <c r="AR405" t="str">
        <f t="shared" si="6"/>
        <v>Colin Miller</v>
      </c>
    </row>
    <row r="406" spans="1:44" x14ac:dyDescent="0.25">
      <c r="A406" s="55">
        <v>403</v>
      </c>
      <c r="B406" t="s">
        <v>400</v>
      </c>
      <c r="C406" t="s">
        <v>861</v>
      </c>
      <c r="D406" s="59">
        <v>5</v>
      </c>
      <c r="E406" s="59"/>
      <c r="F406" s="59">
        <v>0</v>
      </c>
      <c r="G406" s="59"/>
      <c r="H406" s="59">
        <v>1</v>
      </c>
      <c r="I406" s="59"/>
      <c r="J406" s="59">
        <v>1</v>
      </c>
      <c r="K406" s="59"/>
      <c r="L406" s="59">
        <v>-1</v>
      </c>
      <c r="M406" s="59"/>
      <c r="N406" s="59">
        <v>2</v>
      </c>
      <c r="O406" s="59"/>
      <c r="P406" s="59">
        <v>2</v>
      </c>
      <c r="Q406" s="59"/>
      <c r="R406" s="59">
        <v>3</v>
      </c>
      <c r="S406" s="59"/>
      <c r="T406" s="59">
        <v>1</v>
      </c>
      <c r="U406" s="59"/>
      <c r="V406" s="59">
        <v>0</v>
      </c>
      <c r="W406" s="59"/>
      <c r="X406" s="59">
        <v>1</v>
      </c>
      <c r="Y406" s="59"/>
      <c r="Z406" s="59">
        <v>0</v>
      </c>
      <c r="AA406" s="59"/>
      <c r="AB406" s="59">
        <v>0</v>
      </c>
      <c r="AC406" s="59"/>
      <c r="AD406" s="59">
        <v>0</v>
      </c>
      <c r="AE406" s="59"/>
      <c r="AF406" s="59">
        <v>0</v>
      </c>
      <c r="AG406" s="59"/>
      <c r="AH406" s="59">
        <v>0</v>
      </c>
      <c r="AI406" s="59"/>
      <c r="AJ406" s="59">
        <v>7</v>
      </c>
      <c r="AK406" s="59"/>
      <c r="AL406" s="59">
        <v>0</v>
      </c>
      <c r="AM406" s="59"/>
      <c r="AP406" s="57" t="e">
        <f>VLOOKUP(B406,[1]PlayersList!$B$4:$J$1000,9,FALSE)</f>
        <v>#N/A</v>
      </c>
      <c r="AR406" t="str">
        <f t="shared" si="6"/>
        <v>Nick Sorensen</v>
      </c>
    </row>
    <row r="407" spans="1:44" x14ac:dyDescent="0.25">
      <c r="A407" s="55">
        <v>404</v>
      </c>
      <c r="B407" t="s">
        <v>408</v>
      </c>
      <c r="C407" t="s">
        <v>865</v>
      </c>
      <c r="D407" s="59">
        <v>6</v>
      </c>
      <c r="E407" s="59"/>
      <c r="F407" s="59">
        <v>0</v>
      </c>
      <c r="G407" s="59"/>
      <c r="H407" s="59">
        <v>1</v>
      </c>
      <c r="I407" s="59"/>
      <c r="J407" s="59">
        <v>1</v>
      </c>
      <c r="K407" s="59"/>
      <c r="L407" s="59">
        <v>-2</v>
      </c>
      <c r="M407" s="59"/>
      <c r="N407" s="59">
        <v>2</v>
      </c>
      <c r="O407" s="59"/>
      <c r="P407" s="59">
        <v>3</v>
      </c>
      <c r="Q407" s="59"/>
      <c r="R407" s="59">
        <v>14</v>
      </c>
      <c r="S407" s="59"/>
      <c r="T407" s="59">
        <v>0</v>
      </c>
      <c r="U407" s="59"/>
      <c r="V407" s="59">
        <v>0</v>
      </c>
      <c r="W407" s="59"/>
      <c r="X407" s="59" t="s">
        <v>852</v>
      </c>
      <c r="Y407" s="59"/>
      <c r="Z407" s="59">
        <v>0</v>
      </c>
      <c r="AA407" s="59"/>
      <c r="AB407" s="59">
        <v>0</v>
      </c>
      <c r="AC407" s="59"/>
      <c r="AD407" s="59">
        <v>0</v>
      </c>
      <c r="AE407" s="59"/>
      <c r="AF407" s="59">
        <v>0</v>
      </c>
      <c r="AG407" s="59"/>
      <c r="AH407" s="59">
        <v>0</v>
      </c>
      <c r="AI407" s="59"/>
      <c r="AJ407" s="59">
        <v>10</v>
      </c>
      <c r="AK407" s="59"/>
      <c r="AL407" s="59">
        <v>0</v>
      </c>
      <c r="AM407" s="59"/>
      <c r="AP407" s="57" t="e">
        <f>VLOOKUP(B407,[1]PlayersList!$B$4:$J$1000,9,FALSE)</f>
        <v>#N/A</v>
      </c>
      <c r="AR407" t="str">
        <f t="shared" si="6"/>
        <v>Jaccob Slavin</v>
      </c>
    </row>
    <row r="408" spans="1:44" x14ac:dyDescent="0.25">
      <c r="A408" s="55">
        <v>405</v>
      </c>
      <c r="B408" t="s">
        <v>515</v>
      </c>
      <c r="C408" t="s">
        <v>865</v>
      </c>
      <c r="D408" s="59">
        <v>6</v>
      </c>
      <c r="E408" s="59"/>
      <c r="F408" s="59">
        <v>0</v>
      </c>
      <c r="G408" s="59"/>
      <c r="H408" s="59">
        <v>1</v>
      </c>
      <c r="I408" s="59"/>
      <c r="J408" s="59">
        <v>1</v>
      </c>
      <c r="K408" s="59"/>
      <c r="L408" s="59">
        <v>-1</v>
      </c>
      <c r="M408" s="59"/>
      <c r="N408" s="59">
        <v>2</v>
      </c>
      <c r="O408" s="59"/>
      <c r="P408" s="59">
        <v>2</v>
      </c>
      <c r="Q408" s="59"/>
      <c r="R408" s="59">
        <v>14</v>
      </c>
      <c r="S408" s="59"/>
      <c r="T408" s="59">
        <v>0</v>
      </c>
      <c r="U408" s="59"/>
      <c r="V408" s="59">
        <v>0</v>
      </c>
      <c r="W408" s="59"/>
      <c r="X408" s="59" t="s">
        <v>852</v>
      </c>
      <c r="Y408" s="59"/>
      <c r="Z408" s="59">
        <v>0</v>
      </c>
      <c r="AA408" s="59"/>
      <c r="AB408" s="59">
        <v>0</v>
      </c>
      <c r="AC408" s="59"/>
      <c r="AD408" s="59">
        <v>0</v>
      </c>
      <c r="AE408" s="59"/>
      <c r="AF408" s="59">
        <v>0</v>
      </c>
      <c r="AG408" s="59"/>
      <c r="AH408" s="59">
        <v>0</v>
      </c>
      <c r="AI408" s="59"/>
      <c r="AJ408" s="59">
        <v>8</v>
      </c>
      <c r="AK408" s="59"/>
      <c r="AL408" s="59">
        <v>0</v>
      </c>
      <c r="AM408" s="59"/>
      <c r="AP408" s="57" t="e">
        <f>VLOOKUP(B408,[1]PlayersList!$B$4:$J$1000,9,FALSE)</f>
        <v>#N/A</v>
      </c>
      <c r="AR408" t="str">
        <f t="shared" si="6"/>
        <v>Brett Pesce</v>
      </c>
    </row>
    <row r="409" spans="1:44" x14ac:dyDescent="0.25">
      <c r="A409" s="55">
        <v>406</v>
      </c>
      <c r="B409" t="s">
        <v>405</v>
      </c>
      <c r="C409" t="s">
        <v>870</v>
      </c>
      <c r="D409" s="59">
        <v>3</v>
      </c>
      <c r="E409" s="59"/>
      <c r="F409" s="59">
        <v>0</v>
      </c>
      <c r="G409" s="59"/>
      <c r="H409" s="59">
        <v>1</v>
      </c>
      <c r="I409" s="59"/>
      <c r="J409" s="59">
        <v>1</v>
      </c>
      <c r="K409" s="59"/>
      <c r="L409" s="59">
        <v>2</v>
      </c>
      <c r="M409" s="59"/>
      <c r="N409" s="59">
        <v>2</v>
      </c>
      <c r="O409" s="59"/>
      <c r="P409" s="59">
        <v>0</v>
      </c>
      <c r="Q409" s="59"/>
      <c r="R409" s="59">
        <v>4</v>
      </c>
      <c r="S409" s="59"/>
      <c r="T409" s="59">
        <v>0</v>
      </c>
      <c r="U409" s="59"/>
      <c r="V409" s="59">
        <v>0</v>
      </c>
      <c r="W409" s="59"/>
      <c r="X409" s="59" t="s">
        <v>852</v>
      </c>
      <c r="Y409" s="59"/>
      <c r="Z409" s="59">
        <v>0</v>
      </c>
      <c r="AA409" s="59"/>
      <c r="AB409" s="59">
        <v>0</v>
      </c>
      <c r="AC409" s="59"/>
      <c r="AD409" s="59">
        <v>0</v>
      </c>
      <c r="AE409" s="59"/>
      <c r="AF409" s="59">
        <v>0</v>
      </c>
      <c r="AG409" s="59"/>
      <c r="AH409" s="59">
        <v>0</v>
      </c>
      <c r="AI409" s="59"/>
      <c r="AJ409" s="59">
        <v>2</v>
      </c>
      <c r="AK409" s="59"/>
      <c r="AL409" s="59">
        <v>0</v>
      </c>
      <c r="AM409" s="59"/>
      <c r="AP409" s="57" t="e">
        <f>VLOOKUP(B409,[1]PlayersList!$B$4:$J$1000,9,FALSE)</f>
        <v>#N/A</v>
      </c>
      <c r="AR409" t="str">
        <f t="shared" si="6"/>
        <v>Brett Kulak</v>
      </c>
    </row>
    <row r="410" spans="1:44" x14ac:dyDescent="0.25">
      <c r="A410" s="55">
        <v>407</v>
      </c>
      <c r="B410" t="s">
        <v>470</v>
      </c>
      <c r="C410" t="s">
        <v>873</v>
      </c>
      <c r="D410" s="59">
        <v>7</v>
      </c>
      <c r="E410" s="59"/>
      <c r="F410" s="59">
        <v>0</v>
      </c>
      <c r="G410" s="59"/>
      <c r="H410" s="59">
        <v>1</v>
      </c>
      <c r="I410" s="59"/>
      <c r="J410" s="59">
        <v>1</v>
      </c>
      <c r="K410" s="59"/>
      <c r="L410" s="59">
        <v>-7</v>
      </c>
      <c r="M410" s="59"/>
      <c r="N410" s="59">
        <v>9</v>
      </c>
      <c r="O410" s="59"/>
      <c r="P410" s="59">
        <v>5</v>
      </c>
      <c r="Q410" s="59"/>
      <c r="R410" s="59">
        <v>6</v>
      </c>
      <c r="S410" s="59"/>
      <c r="T410" s="59">
        <v>1</v>
      </c>
      <c r="U410" s="59"/>
      <c r="V410" s="59">
        <v>0</v>
      </c>
      <c r="W410" s="59"/>
      <c r="X410" s="59">
        <v>1</v>
      </c>
      <c r="Y410" s="59"/>
      <c r="Z410" s="59">
        <v>0</v>
      </c>
      <c r="AA410" s="59"/>
      <c r="AB410" s="59">
        <v>0</v>
      </c>
      <c r="AC410" s="59"/>
      <c r="AD410" s="59">
        <v>0</v>
      </c>
      <c r="AE410" s="59"/>
      <c r="AF410" s="59">
        <v>0</v>
      </c>
      <c r="AG410" s="59"/>
      <c r="AH410" s="59">
        <v>0</v>
      </c>
      <c r="AI410" s="59"/>
      <c r="AJ410" s="59">
        <v>27</v>
      </c>
      <c r="AK410" s="59"/>
      <c r="AL410" s="59">
        <v>0</v>
      </c>
      <c r="AM410" s="59"/>
      <c r="AP410" s="57" t="e">
        <f>VLOOKUP(B410,[1]PlayersList!$B$4:$J$1000,9,FALSE)</f>
        <v>#N/A</v>
      </c>
      <c r="AR410" t="str">
        <f t="shared" si="6"/>
        <v>James Neal</v>
      </c>
    </row>
    <row r="411" spans="1:44" x14ac:dyDescent="0.25">
      <c r="A411" s="55">
        <v>408</v>
      </c>
      <c r="B411" t="s">
        <v>355</v>
      </c>
      <c r="C411" t="s">
        <v>848</v>
      </c>
      <c r="D411" s="59">
        <v>7</v>
      </c>
      <c r="E411" s="59"/>
      <c r="F411" s="59">
        <v>1</v>
      </c>
      <c r="G411" s="59"/>
      <c r="H411" s="59">
        <v>0</v>
      </c>
      <c r="I411" s="59"/>
      <c r="J411" s="59">
        <v>1</v>
      </c>
      <c r="K411" s="59"/>
      <c r="L411" s="59">
        <v>-1</v>
      </c>
      <c r="M411" s="59"/>
      <c r="N411" s="59">
        <v>4</v>
      </c>
      <c r="O411" s="59"/>
      <c r="P411" s="59">
        <v>3</v>
      </c>
      <c r="Q411" s="59"/>
      <c r="R411" s="59">
        <v>5</v>
      </c>
      <c r="S411" s="59"/>
      <c r="T411" s="59">
        <v>0</v>
      </c>
      <c r="U411" s="59"/>
      <c r="V411" s="59">
        <v>0</v>
      </c>
      <c r="W411" s="59"/>
      <c r="X411" s="59" t="s">
        <v>852</v>
      </c>
      <c r="Y411" s="59"/>
      <c r="Z411" s="59">
        <v>0</v>
      </c>
      <c r="AA411" s="59"/>
      <c r="AB411" s="59">
        <v>0</v>
      </c>
      <c r="AC411" s="59"/>
      <c r="AD411" s="59">
        <v>0</v>
      </c>
      <c r="AE411" s="59"/>
      <c r="AF411" s="59">
        <v>0</v>
      </c>
      <c r="AG411" s="59"/>
      <c r="AH411" s="59">
        <v>0</v>
      </c>
      <c r="AI411" s="59"/>
      <c r="AJ411" s="59">
        <v>8</v>
      </c>
      <c r="AK411" s="59"/>
      <c r="AL411" s="59">
        <v>0.125</v>
      </c>
      <c r="AM411" s="59"/>
      <c r="AP411" s="57" t="e">
        <f>VLOOKUP(B411,[1]PlayersList!$B$4:$J$1000,9,FALSE)</f>
        <v>#N/A</v>
      </c>
      <c r="AR411" t="str">
        <f t="shared" si="6"/>
        <v>Connor Brown</v>
      </c>
    </row>
    <row r="412" spans="1:44" x14ac:dyDescent="0.25">
      <c r="A412" s="55">
        <v>409</v>
      </c>
      <c r="B412" t="s">
        <v>620</v>
      </c>
      <c r="C412" t="s">
        <v>861</v>
      </c>
      <c r="D412" s="59">
        <v>3</v>
      </c>
      <c r="E412" s="59"/>
      <c r="F412" s="59">
        <v>0</v>
      </c>
      <c r="G412" s="59"/>
      <c r="H412" s="59">
        <v>1</v>
      </c>
      <c r="I412" s="59"/>
      <c r="J412" s="59">
        <v>1</v>
      </c>
      <c r="K412" s="59"/>
      <c r="L412" s="59">
        <v>2</v>
      </c>
      <c r="M412" s="59"/>
      <c r="N412" s="59">
        <v>2</v>
      </c>
      <c r="O412" s="59"/>
      <c r="P412" s="59">
        <v>0</v>
      </c>
      <c r="Q412" s="59"/>
      <c r="R412" s="59">
        <v>3</v>
      </c>
      <c r="S412" s="59"/>
      <c r="T412" s="59">
        <v>0</v>
      </c>
      <c r="U412" s="59"/>
      <c r="V412" s="59">
        <v>0</v>
      </c>
      <c r="W412" s="59"/>
      <c r="X412" s="59" t="s">
        <v>852</v>
      </c>
      <c r="Y412" s="59"/>
      <c r="Z412" s="59">
        <v>0</v>
      </c>
      <c r="AA412" s="59"/>
      <c r="AB412" s="59">
        <v>0</v>
      </c>
      <c r="AC412" s="59"/>
      <c r="AD412" s="59">
        <v>0</v>
      </c>
      <c r="AE412" s="59"/>
      <c r="AF412" s="59">
        <v>1</v>
      </c>
      <c r="AG412" s="59"/>
      <c r="AH412" s="59">
        <v>0</v>
      </c>
      <c r="AI412" s="59"/>
      <c r="AJ412" s="59">
        <v>2</v>
      </c>
      <c r="AK412" s="59"/>
      <c r="AL412" s="59">
        <v>0</v>
      </c>
      <c r="AM412" s="59"/>
      <c r="AP412" s="57" t="e">
        <f>VLOOKUP(B412,[1]PlayersList!$B$4:$J$1000,9,FALSE)</f>
        <v>#N/A</v>
      </c>
      <c r="AR412" t="str">
        <f t="shared" si="6"/>
        <v>Shea Theodore</v>
      </c>
    </row>
    <row r="413" spans="1:44" x14ac:dyDescent="0.25">
      <c r="A413" s="55">
        <v>410</v>
      </c>
      <c r="B413" t="s">
        <v>349</v>
      </c>
      <c r="C413" t="s">
        <v>862</v>
      </c>
      <c r="D413" s="59">
        <v>7</v>
      </c>
      <c r="E413" s="59"/>
      <c r="F413" s="59">
        <v>0</v>
      </c>
      <c r="G413" s="59"/>
      <c r="H413" s="59">
        <v>1</v>
      </c>
      <c r="I413" s="59"/>
      <c r="J413" s="59">
        <v>1</v>
      </c>
      <c r="K413" s="59"/>
      <c r="L413" s="59">
        <v>1</v>
      </c>
      <c r="M413" s="59"/>
      <c r="N413" s="59">
        <v>0</v>
      </c>
      <c r="O413" s="59"/>
      <c r="P413" s="59">
        <v>12</v>
      </c>
      <c r="Q413" s="59"/>
      <c r="R413" s="59">
        <v>7</v>
      </c>
      <c r="S413" s="59"/>
      <c r="T413" s="59">
        <v>0</v>
      </c>
      <c r="U413" s="59"/>
      <c r="V413" s="59">
        <v>0</v>
      </c>
      <c r="W413" s="59"/>
      <c r="X413" s="59" t="s">
        <v>852</v>
      </c>
      <c r="Y413" s="59"/>
      <c r="Z413" s="59">
        <v>0</v>
      </c>
      <c r="AA413" s="59"/>
      <c r="AB413" s="59">
        <v>0</v>
      </c>
      <c r="AC413" s="59"/>
      <c r="AD413" s="59">
        <v>0</v>
      </c>
      <c r="AE413" s="59"/>
      <c r="AF413" s="59">
        <v>0</v>
      </c>
      <c r="AG413" s="59"/>
      <c r="AH413" s="59">
        <v>0</v>
      </c>
      <c r="AI413" s="59"/>
      <c r="AJ413" s="59">
        <v>11</v>
      </c>
      <c r="AK413" s="59"/>
      <c r="AL413" s="59">
        <v>0</v>
      </c>
      <c r="AM413" s="59"/>
      <c r="AP413" s="57" t="e">
        <f>VLOOKUP(B413,[1]PlayersList!$B$4:$J$1000,9,FALSE)</f>
        <v>#N/A</v>
      </c>
      <c r="AR413" t="str">
        <f t="shared" si="6"/>
        <v>Josh Morrissey</v>
      </c>
    </row>
    <row r="414" spans="1:44" x14ac:dyDescent="0.25">
      <c r="A414" s="55">
        <v>411</v>
      </c>
      <c r="B414" t="s">
        <v>467</v>
      </c>
      <c r="C414" t="s">
        <v>862</v>
      </c>
      <c r="D414" s="59">
        <v>6</v>
      </c>
      <c r="E414" s="59"/>
      <c r="F414" s="59">
        <v>0</v>
      </c>
      <c r="G414" s="59"/>
      <c r="H414" s="59">
        <v>1</v>
      </c>
      <c r="I414" s="59"/>
      <c r="J414" s="59">
        <v>1</v>
      </c>
      <c r="K414" s="59"/>
      <c r="L414" s="59">
        <v>1</v>
      </c>
      <c r="M414" s="59"/>
      <c r="N414" s="59">
        <v>2</v>
      </c>
      <c r="O414" s="59"/>
      <c r="P414" s="59">
        <v>2</v>
      </c>
      <c r="Q414" s="59"/>
      <c r="R414" s="59">
        <v>0</v>
      </c>
      <c r="S414" s="59"/>
      <c r="T414" s="59">
        <v>0</v>
      </c>
      <c r="U414" s="59"/>
      <c r="V414" s="59">
        <v>3</v>
      </c>
      <c r="W414" s="59"/>
      <c r="X414" s="59">
        <v>0</v>
      </c>
      <c r="Y414" s="59"/>
      <c r="Z414" s="59">
        <v>0</v>
      </c>
      <c r="AA414" s="59"/>
      <c r="AB414" s="59">
        <v>0</v>
      </c>
      <c r="AC414" s="59"/>
      <c r="AD414" s="59">
        <v>0</v>
      </c>
      <c r="AE414" s="59"/>
      <c r="AF414" s="59">
        <v>0</v>
      </c>
      <c r="AG414" s="59"/>
      <c r="AH414" s="59">
        <v>0</v>
      </c>
      <c r="AI414" s="59"/>
      <c r="AJ414" s="59">
        <v>6</v>
      </c>
      <c r="AK414" s="59"/>
      <c r="AL414" s="59">
        <v>0</v>
      </c>
      <c r="AM414" s="59"/>
      <c r="AP414" s="57" t="e">
        <f>VLOOKUP(B414,[1]PlayersList!$B$4:$J$1000,9,FALSE)</f>
        <v>#N/A</v>
      </c>
      <c r="AR414" t="str">
        <f t="shared" si="6"/>
        <v>Drew Stafford</v>
      </c>
    </row>
    <row r="415" spans="1:44" x14ac:dyDescent="0.25">
      <c r="A415" s="55">
        <v>412</v>
      </c>
      <c r="B415" t="s">
        <v>457</v>
      </c>
      <c r="C415" t="s">
        <v>863</v>
      </c>
      <c r="D415" s="59">
        <v>8</v>
      </c>
      <c r="E415" s="59"/>
      <c r="F415" s="59">
        <v>0</v>
      </c>
      <c r="G415" s="59"/>
      <c r="H415" s="59">
        <v>1</v>
      </c>
      <c r="I415" s="59"/>
      <c r="J415" s="59">
        <v>1</v>
      </c>
      <c r="K415" s="59"/>
      <c r="L415" s="59">
        <v>-3</v>
      </c>
      <c r="M415" s="59"/>
      <c r="N415" s="59">
        <v>2</v>
      </c>
      <c r="O415" s="59"/>
      <c r="P415" s="59">
        <v>8</v>
      </c>
      <c r="Q415" s="59"/>
      <c r="R415" s="59">
        <v>2</v>
      </c>
      <c r="S415" s="59"/>
      <c r="T415" s="59">
        <v>0</v>
      </c>
      <c r="U415" s="59"/>
      <c r="V415" s="59">
        <v>0</v>
      </c>
      <c r="W415" s="59"/>
      <c r="X415" s="59" t="s">
        <v>852</v>
      </c>
      <c r="Y415" s="59"/>
      <c r="Z415" s="59">
        <v>0</v>
      </c>
      <c r="AA415" s="59"/>
      <c r="AB415" s="59">
        <v>0</v>
      </c>
      <c r="AC415" s="59"/>
      <c r="AD415" s="59">
        <v>0</v>
      </c>
      <c r="AE415" s="59"/>
      <c r="AF415" s="59">
        <v>0</v>
      </c>
      <c r="AG415" s="59"/>
      <c r="AH415" s="59">
        <v>0</v>
      </c>
      <c r="AI415" s="59"/>
      <c r="AJ415" s="59">
        <v>17</v>
      </c>
      <c r="AK415" s="59"/>
      <c r="AL415" s="59">
        <v>0</v>
      </c>
      <c r="AM415" s="59"/>
      <c r="AP415" s="57" t="e">
        <f>VLOOKUP(B415,[1]PlayersList!$B$4:$J$1000,9,FALSE)</f>
        <v>#N/A</v>
      </c>
      <c r="AR415" t="str">
        <f t="shared" si="6"/>
        <v>Andrew Ladd</v>
      </c>
    </row>
    <row r="416" spans="1:44" x14ac:dyDescent="0.25">
      <c r="A416" s="55">
        <v>413</v>
      </c>
      <c r="B416" t="s">
        <v>360</v>
      </c>
      <c r="C416" t="s">
        <v>865</v>
      </c>
      <c r="D416" s="59">
        <v>6</v>
      </c>
      <c r="E416" s="59"/>
      <c r="F416" s="59">
        <v>0</v>
      </c>
      <c r="G416" s="59"/>
      <c r="H416" s="59">
        <v>1</v>
      </c>
      <c r="I416" s="59"/>
      <c r="J416" s="59">
        <v>1</v>
      </c>
      <c r="K416" s="59"/>
      <c r="L416" s="59">
        <v>-4</v>
      </c>
      <c r="M416" s="59"/>
      <c r="N416" s="59">
        <v>0</v>
      </c>
      <c r="O416" s="59"/>
      <c r="P416" s="59">
        <v>12</v>
      </c>
      <c r="Q416" s="59"/>
      <c r="R416" s="59">
        <v>7</v>
      </c>
      <c r="S416" s="59"/>
      <c r="T416" s="59">
        <v>42</v>
      </c>
      <c r="U416" s="59"/>
      <c r="V416" s="59">
        <v>32</v>
      </c>
      <c r="W416" s="59"/>
      <c r="X416" s="59">
        <v>0.56799999999999995</v>
      </c>
      <c r="Y416" s="59"/>
      <c r="Z416" s="59">
        <v>0</v>
      </c>
      <c r="AA416" s="59"/>
      <c r="AB416" s="59">
        <v>1</v>
      </c>
      <c r="AC416" s="59"/>
      <c r="AD416" s="59">
        <v>0</v>
      </c>
      <c r="AE416" s="59"/>
      <c r="AF416" s="59">
        <v>0</v>
      </c>
      <c r="AG416" s="59"/>
      <c r="AH416" s="59">
        <v>0</v>
      </c>
      <c r="AI416" s="59"/>
      <c r="AJ416" s="59">
        <v>14</v>
      </c>
      <c r="AK416" s="59"/>
      <c r="AL416" s="59">
        <v>0</v>
      </c>
      <c r="AM416" s="59"/>
      <c r="AP416" s="57" t="e">
        <f>VLOOKUP(B416,[1]PlayersList!$B$4:$J$1000,9,FALSE)</f>
        <v>#N/A</v>
      </c>
      <c r="AR416" t="str">
        <f t="shared" si="6"/>
        <v>Elias Lindholm</v>
      </c>
    </row>
    <row r="417" spans="1:44" x14ac:dyDescent="0.25">
      <c r="A417" s="55">
        <v>414</v>
      </c>
      <c r="B417" t="s">
        <v>371</v>
      </c>
      <c r="C417" t="s">
        <v>857</v>
      </c>
      <c r="D417" s="59">
        <v>3</v>
      </c>
      <c r="E417" s="59"/>
      <c r="F417" s="59">
        <v>1</v>
      </c>
      <c r="G417" s="59"/>
      <c r="H417" s="59">
        <v>0</v>
      </c>
      <c r="I417" s="59"/>
      <c r="J417" s="59">
        <v>1</v>
      </c>
      <c r="K417" s="59"/>
      <c r="L417" s="59">
        <v>1</v>
      </c>
      <c r="M417" s="59"/>
      <c r="N417" s="59">
        <v>0</v>
      </c>
      <c r="O417" s="59"/>
      <c r="P417" s="59">
        <v>6</v>
      </c>
      <c r="Q417" s="59"/>
      <c r="R417" s="59">
        <v>1</v>
      </c>
      <c r="S417" s="59"/>
      <c r="T417" s="59">
        <v>0</v>
      </c>
      <c r="U417" s="59"/>
      <c r="V417" s="59">
        <v>0</v>
      </c>
      <c r="W417" s="59"/>
      <c r="X417" s="59" t="s">
        <v>852</v>
      </c>
      <c r="Y417" s="59"/>
      <c r="Z417" s="59">
        <v>0</v>
      </c>
      <c r="AA417" s="59"/>
      <c r="AB417" s="59">
        <v>0</v>
      </c>
      <c r="AC417" s="59"/>
      <c r="AD417" s="59">
        <v>0</v>
      </c>
      <c r="AE417" s="59"/>
      <c r="AF417" s="59">
        <v>0</v>
      </c>
      <c r="AG417" s="59"/>
      <c r="AH417" s="59">
        <v>0</v>
      </c>
      <c r="AI417" s="59"/>
      <c r="AJ417" s="59">
        <v>4</v>
      </c>
      <c r="AK417" s="59"/>
      <c r="AL417" s="59">
        <v>0.25</v>
      </c>
      <c r="AM417" s="59"/>
      <c r="AP417" s="57" t="e">
        <f>VLOOKUP(B417,[1]PlayersList!$B$4:$J$1000,9,FALSE)</f>
        <v>#N/A</v>
      </c>
      <c r="AR417" t="str">
        <f t="shared" si="6"/>
        <v>Michael Raffl</v>
      </c>
    </row>
    <row r="418" spans="1:44" x14ac:dyDescent="0.25">
      <c r="A418" s="55">
        <v>415</v>
      </c>
      <c r="B418" t="s">
        <v>352</v>
      </c>
      <c r="C418" t="s">
        <v>858</v>
      </c>
      <c r="D418" s="59">
        <v>8</v>
      </c>
      <c r="E418" s="59"/>
      <c r="F418" s="59">
        <v>1</v>
      </c>
      <c r="G418" s="59"/>
      <c r="H418" s="59">
        <v>0</v>
      </c>
      <c r="I418" s="59"/>
      <c r="J418" s="59">
        <v>1</v>
      </c>
      <c r="K418" s="59"/>
      <c r="L418" s="59">
        <v>4</v>
      </c>
      <c r="M418" s="59"/>
      <c r="N418" s="59">
        <v>6</v>
      </c>
      <c r="O418" s="59"/>
      <c r="P418" s="59">
        <v>10</v>
      </c>
      <c r="Q418" s="59"/>
      <c r="R418" s="59">
        <v>23</v>
      </c>
      <c r="S418" s="59"/>
      <c r="T418" s="59">
        <v>0</v>
      </c>
      <c r="U418" s="59"/>
      <c r="V418" s="59">
        <v>0</v>
      </c>
      <c r="W418" s="59"/>
      <c r="X418" s="59" t="s">
        <v>852</v>
      </c>
      <c r="Y418" s="59"/>
      <c r="Z418" s="59">
        <v>0</v>
      </c>
      <c r="AA418" s="59"/>
      <c r="AB418" s="59">
        <v>0</v>
      </c>
      <c r="AC418" s="59"/>
      <c r="AD418" s="59">
        <v>0</v>
      </c>
      <c r="AE418" s="59"/>
      <c r="AF418" s="59">
        <v>0</v>
      </c>
      <c r="AG418" s="59"/>
      <c r="AH418" s="59">
        <v>0</v>
      </c>
      <c r="AI418" s="59"/>
      <c r="AJ418" s="59">
        <v>4</v>
      </c>
      <c r="AK418" s="59"/>
      <c r="AL418" s="59">
        <v>0.25</v>
      </c>
      <c r="AM418" s="59"/>
      <c r="AP418" s="57" t="e">
        <f>VLOOKUP(B418,[1]PlayersList!$B$4:$J$1000,9,FALSE)</f>
        <v>#N/A</v>
      </c>
      <c r="AR418" t="str">
        <f t="shared" si="6"/>
        <v>Danny DeKeyser</v>
      </c>
    </row>
    <row r="419" spans="1:44" x14ac:dyDescent="0.25">
      <c r="A419" s="55">
        <v>416</v>
      </c>
      <c r="B419" t="s">
        <v>350</v>
      </c>
      <c r="C419" t="s">
        <v>863</v>
      </c>
      <c r="D419" s="59">
        <v>8</v>
      </c>
      <c r="E419" s="59"/>
      <c r="F419" s="59">
        <v>1</v>
      </c>
      <c r="G419" s="59"/>
      <c r="H419" s="59">
        <v>0</v>
      </c>
      <c r="I419" s="59"/>
      <c r="J419" s="59">
        <v>1</v>
      </c>
      <c r="K419" s="59"/>
      <c r="L419" s="59">
        <v>0</v>
      </c>
      <c r="M419" s="59"/>
      <c r="N419" s="59">
        <v>2</v>
      </c>
      <c r="O419" s="59"/>
      <c r="P419" s="59">
        <v>22</v>
      </c>
      <c r="Q419" s="59"/>
      <c r="R419" s="59">
        <v>4</v>
      </c>
      <c r="S419" s="59"/>
      <c r="T419" s="59">
        <v>0</v>
      </c>
      <c r="U419" s="59"/>
      <c r="V419" s="59">
        <v>1</v>
      </c>
      <c r="W419" s="59"/>
      <c r="X419" s="59">
        <v>0</v>
      </c>
      <c r="Y419" s="59"/>
      <c r="Z419" s="59">
        <v>0</v>
      </c>
      <c r="AA419" s="59"/>
      <c r="AB419" s="59">
        <v>0</v>
      </c>
      <c r="AC419" s="59"/>
      <c r="AD419" s="59">
        <v>0</v>
      </c>
      <c r="AE419" s="59"/>
      <c r="AF419" s="59">
        <v>0</v>
      </c>
      <c r="AG419" s="59"/>
      <c r="AH419" s="59">
        <v>0</v>
      </c>
      <c r="AI419" s="59"/>
      <c r="AJ419" s="59">
        <v>11</v>
      </c>
      <c r="AK419" s="59"/>
      <c r="AL419" s="59">
        <v>9.0999999999999998E-2</v>
      </c>
      <c r="AM419" s="59"/>
      <c r="AP419" s="57" t="e">
        <f>VLOOKUP(B419,[1]PlayersList!$B$4:$J$1000,9,FALSE)</f>
        <v>#N/A</v>
      </c>
      <c r="AR419" t="str">
        <f t="shared" si="6"/>
        <v>Anders Lee</v>
      </c>
    </row>
    <row r="420" spans="1:44" x14ac:dyDescent="0.25">
      <c r="A420" s="55">
        <v>417</v>
      </c>
      <c r="B420" t="s">
        <v>348</v>
      </c>
      <c r="C420" t="s">
        <v>877</v>
      </c>
      <c r="D420" s="59">
        <v>6</v>
      </c>
      <c r="E420" s="59"/>
      <c r="F420" s="59">
        <v>0</v>
      </c>
      <c r="G420" s="59"/>
      <c r="H420" s="59">
        <v>1</v>
      </c>
      <c r="I420" s="59"/>
      <c r="J420" s="59">
        <v>1</v>
      </c>
      <c r="K420" s="59"/>
      <c r="L420" s="59">
        <v>1</v>
      </c>
      <c r="M420" s="59"/>
      <c r="N420" s="59">
        <v>2</v>
      </c>
      <c r="O420" s="59"/>
      <c r="P420" s="59">
        <v>6</v>
      </c>
      <c r="Q420" s="59"/>
      <c r="R420" s="59">
        <v>4</v>
      </c>
      <c r="S420" s="59"/>
      <c r="T420" s="59">
        <v>0</v>
      </c>
      <c r="U420" s="59"/>
      <c r="V420" s="59">
        <v>0</v>
      </c>
      <c r="W420" s="59"/>
      <c r="X420" s="59" t="s">
        <v>852</v>
      </c>
      <c r="Y420" s="59"/>
      <c r="Z420" s="59">
        <v>0</v>
      </c>
      <c r="AA420" s="59"/>
      <c r="AB420" s="59">
        <v>0</v>
      </c>
      <c r="AC420" s="59"/>
      <c r="AD420" s="59">
        <v>0</v>
      </c>
      <c r="AE420" s="59"/>
      <c r="AF420" s="59">
        <v>0</v>
      </c>
      <c r="AG420" s="59"/>
      <c r="AH420" s="59">
        <v>0</v>
      </c>
      <c r="AI420" s="59"/>
      <c r="AJ420" s="59">
        <v>6</v>
      </c>
      <c r="AK420" s="59"/>
      <c r="AL420" s="59">
        <v>0</v>
      </c>
      <c r="AM420" s="59"/>
      <c r="AP420" s="57" t="e">
        <f>VLOOKUP(B420,[1]PlayersList!$B$4:$J$1000,9,FALSE)</f>
        <v>#N/A</v>
      </c>
      <c r="AR420" t="str">
        <f t="shared" si="6"/>
        <v>Nate Schmidt</v>
      </c>
    </row>
    <row r="421" spans="1:44" x14ac:dyDescent="0.25">
      <c r="A421" s="55">
        <v>418</v>
      </c>
      <c r="B421" t="s">
        <v>372</v>
      </c>
      <c r="C421" t="s">
        <v>869</v>
      </c>
      <c r="D421" s="59">
        <v>2</v>
      </c>
      <c r="E421" s="59"/>
      <c r="F421" s="59">
        <v>1</v>
      </c>
      <c r="G421" s="59"/>
      <c r="H421" s="59">
        <v>0</v>
      </c>
      <c r="I421" s="59"/>
      <c r="J421" s="59">
        <v>1</v>
      </c>
      <c r="K421" s="59"/>
      <c r="L421" s="59">
        <v>1</v>
      </c>
      <c r="M421" s="59"/>
      <c r="N421" s="59">
        <v>0</v>
      </c>
      <c r="O421" s="59"/>
      <c r="P421" s="59">
        <v>1</v>
      </c>
      <c r="Q421" s="59"/>
      <c r="R421" s="59">
        <v>0</v>
      </c>
      <c r="S421" s="59"/>
      <c r="T421" s="59">
        <v>0</v>
      </c>
      <c r="U421" s="59"/>
      <c r="V421" s="59">
        <v>1</v>
      </c>
      <c r="W421" s="59"/>
      <c r="X421" s="59">
        <v>0</v>
      </c>
      <c r="Y421" s="59"/>
      <c r="Z421" s="59">
        <v>0</v>
      </c>
      <c r="AA421" s="59"/>
      <c r="AB421" s="59">
        <v>0</v>
      </c>
      <c r="AC421" s="59"/>
      <c r="AD421" s="59">
        <v>0</v>
      </c>
      <c r="AE421" s="59"/>
      <c r="AF421" s="59">
        <v>0</v>
      </c>
      <c r="AG421" s="59"/>
      <c r="AH421" s="59">
        <v>0</v>
      </c>
      <c r="AI421" s="59"/>
      <c r="AJ421" s="59">
        <v>0</v>
      </c>
      <c r="AK421" s="59"/>
      <c r="AL421" s="59" t="s">
        <v>852</v>
      </c>
      <c r="AM421" s="59"/>
      <c r="AP421" s="57" t="e">
        <f>VLOOKUP(B421,[1]PlayersList!$B$4:$J$1000,9,FALSE)</f>
        <v>#N/A</v>
      </c>
      <c r="AR421" t="str">
        <f t="shared" si="6"/>
        <v>Nicholas Baptiste</v>
      </c>
    </row>
    <row r="422" spans="1:44" x14ac:dyDescent="0.25">
      <c r="A422" s="55">
        <v>419</v>
      </c>
      <c r="B422" t="s">
        <v>361</v>
      </c>
      <c r="C422" t="s">
        <v>864</v>
      </c>
      <c r="D422" s="59">
        <v>2</v>
      </c>
      <c r="E422" s="59"/>
      <c r="F422" s="59">
        <v>0</v>
      </c>
      <c r="G422" s="59"/>
      <c r="H422" s="59">
        <v>1</v>
      </c>
      <c r="I422" s="59"/>
      <c r="J422" s="59">
        <v>1</v>
      </c>
      <c r="K422" s="59"/>
      <c r="L422" s="59">
        <v>1</v>
      </c>
      <c r="M422" s="59"/>
      <c r="N422" s="59">
        <v>2</v>
      </c>
      <c r="O422" s="59"/>
      <c r="P422" s="59">
        <v>1</v>
      </c>
      <c r="Q422" s="59"/>
      <c r="R422" s="59">
        <v>2</v>
      </c>
      <c r="S422" s="59"/>
      <c r="T422" s="59">
        <v>0</v>
      </c>
      <c r="U422" s="59"/>
      <c r="V422" s="59">
        <v>0</v>
      </c>
      <c r="W422" s="59"/>
      <c r="X422" s="59" t="s">
        <v>852</v>
      </c>
      <c r="Y422" s="59"/>
      <c r="Z422" s="59">
        <v>0</v>
      </c>
      <c r="AA422" s="59"/>
      <c r="AB422" s="59">
        <v>0</v>
      </c>
      <c r="AC422" s="59"/>
      <c r="AD422" s="59">
        <v>0</v>
      </c>
      <c r="AE422" s="59"/>
      <c r="AF422" s="59">
        <v>0</v>
      </c>
      <c r="AG422" s="59"/>
      <c r="AH422" s="59">
        <v>0</v>
      </c>
      <c r="AI422" s="59"/>
      <c r="AJ422" s="59">
        <v>4</v>
      </c>
      <c r="AK422" s="59"/>
      <c r="AL422" s="59">
        <v>0</v>
      </c>
      <c r="AM422" s="59"/>
      <c r="AP422" s="57" t="e">
        <f>VLOOKUP(B422,[1]PlayersList!$B$4:$J$1000,9,FALSE)</f>
        <v>#N/A</v>
      </c>
      <c r="AR422" t="str">
        <f t="shared" si="6"/>
        <v>Pavel Buchnevich</v>
      </c>
    </row>
    <row r="423" spans="1:44" x14ac:dyDescent="0.25">
      <c r="A423" s="55">
        <v>420</v>
      </c>
      <c r="B423" t="s">
        <v>880</v>
      </c>
      <c r="C423" t="s">
        <v>866</v>
      </c>
      <c r="D423" s="59">
        <v>2</v>
      </c>
      <c r="E423" s="59"/>
      <c r="F423" s="59">
        <v>0</v>
      </c>
      <c r="G423" s="59"/>
      <c r="H423" s="59">
        <v>1</v>
      </c>
      <c r="I423" s="59"/>
      <c r="J423" s="59">
        <v>1</v>
      </c>
      <c r="K423" s="59"/>
      <c r="L423" s="59">
        <v>-1</v>
      </c>
      <c r="M423" s="59"/>
      <c r="N423" s="59">
        <v>2</v>
      </c>
      <c r="O423" s="59"/>
      <c r="P423" s="59">
        <v>0</v>
      </c>
      <c r="Q423" s="59"/>
      <c r="R423" s="59">
        <v>0</v>
      </c>
      <c r="S423" s="59"/>
      <c r="T423" s="59">
        <v>6</v>
      </c>
      <c r="U423" s="59"/>
      <c r="V423" s="59">
        <v>8</v>
      </c>
      <c r="W423" s="59"/>
      <c r="X423" s="59">
        <v>0.42899999999999999</v>
      </c>
      <c r="Y423" s="59"/>
      <c r="Z423" s="59">
        <v>0</v>
      </c>
      <c r="AA423" s="59"/>
      <c r="AB423" s="59">
        <v>1</v>
      </c>
      <c r="AC423" s="59"/>
      <c r="AD423" s="59">
        <v>0</v>
      </c>
      <c r="AE423" s="59"/>
      <c r="AF423" s="59">
        <v>0</v>
      </c>
      <c r="AG423" s="59"/>
      <c r="AH423" s="59">
        <v>0</v>
      </c>
      <c r="AI423" s="59"/>
      <c r="AJ423" s="59">
        <v>2</v>
      </c>
      <c r="AK423" s="59"/>
      <c r="AL423" s="59">
        <v>0</v>
      </c>
      <c r="AM423" s="59"/>
      <c r="AP423" s="57" t="e">
        <f>VLOOKUP(B423,[1]PlayersList!$B$4:$J$1000,9,FALSE)</f>
        <v>#N/A</v>
      </c>
      <c r="AR423" t="str">
        <f t="shared" si="6"/>
        <v>Justin Dowling</v>
      </c>
    </row>
    <row r="424" spans="1:44" x14ac:dyDescent="0.25">
      <c r="A424" s="55">
        <v>421</v>
      </c>
      <c r="B424" t="s">
        <v>463</v>
      </c>
      <c r="C424" t="s">
        <v>876</v>
      </c>
      <c r="D424" s="59">
        <v>7</v>
      </c>
      <c r="E424" s="59"/>
      <c r="F424" s="59">
        <v>1</v>
      </c>
      <c r="G424" s="59"/>
      <c r="H424" s="59">
        <v>0</v>
      </c>
      <c r="I424" s="59"/>
      <c r="J424" s="59">
        <v>1</v>
      </c>
      <c r="K424" s="59"/>
      <c r="L424" s="59">
        <v>-2</v>
      </c>
      <c r="M424" s="59"/>
      <c r="N424" s="59">
        <v>4</v>
      </c>
      <c r="O424" s="59"/>
      <c r="P424" s="59">
        <v>13</v>
      </c>
      <c r="Q424" s="59"/>
      <c r="R424" s="59">
        <v>26</v>
      </c>
      <c r="S424" s="59"/>
      <c r="T424" s="59">
        <v>0</v>
      </c>
      <c r="U424" s="59"/>
      <c r="V424" s="59">
        <v>0</v>
      </c>
      <c r="W424" s="59"/>
      <c r="X424" s="59" t="s">
        <v>852</v>
      </c>
      <c r="Y424" s="59"/>
      <c r="Z424" s="59">
        <v>1</v>
      </c>
      <c r="AA424" s="59"/>
      <c r="AB424" s="59">
        <v>0</v>
      </c>
      <c r="AC424" s="59"/>
      <c r="AD424" s="59">
        <v>0</v>
      </c>
      <c r="AE424" s="59"/>
      <c r="AF424" s="59">
        <v>0</v>
      </c>
      <c r="AG424" s="59"/>
      <c r="AH424" s="59">
        <v>0</v>
      </c>
      <c r="AI424" s="59"/>
      <c r="AJ424" s="59">
        <v>17</v>
      </c>
      <c r="AK424" s="59"/>
      <c r="AL424" s="59">
        <v>5.8999999999999997E-2</v>
      </c>
      <c r="AM424" s="59"/>
      <c r="AP424" s="57" t="e">
        <f>VLOOKUP(B424,[1]PlayersList!$B$4:$J$1000,9,FALSE)</f>
        <v>#N/A</v>
      </c>
      <c r="AR424" t="str">
        <f t="shared" si="6"/>
        <v>Alexander Edler</v>
      </c>
    </row>
    <row r="425" spans="1:44" x14ac:dyDescent="0.25">
      <c r="A425" s="55">
        <v>422</v>
      </c>
      <c r="B425" t="s">
        <v>461</v>
      </c>
      <c r="C425" t="s">
        <v>862</v>
      </c>
      <c r="D425" s="59">
        <v>1</v>
      </c>
      <c r="E425" s="59"/>
      <c r="F425" s="59">
        <v>0</v>
      </c>
      <c r="G425" s="59"/>
      <c r="H425" s="59">
        <v>1</v>
      </c>
      <c r="I425" s="59"/>
      <c r="J425" s="59">
        <v>1</v>
      </c>
      <c r="K425" s="59"/>
      <c r="L425" s="59">
        <v>1</v>
      </c>
      <c r="M425" s="59"/>
      <c r="N425" s="59">
        <v>0</v>
      </c>
      <c r="O425" s="59"/>
      <c r="P425" s="59">
        <v>0</v>
      </c>
      <c r="Q425" s="59"/>
      <c r="R425" s="59">
        <v>0</v>
      </c>
      <c r="S425" s="59"/>
      <c r="T425" s="59">
        <v>2</v>
      </c>
      <c r="U425" s="59"/>
      <c r="V425" s="59">
        <v>1</v>
      </c>
      <c r="W425" s="59"/>
      <c r="X425" s="59">
        <v>0.66700000000000004</v>
      </c>
      <c r="Y425" s="59"/>
      <c r="Z425" s="59">
        <v>0</v>
      </c>
      <c r="AA425" s="59"/>
      <c r="AB425" s="59">
        <v>0</v>
      </c>
      <c r="AC425" s="59"/>
      <c r="AD425" s="59">
        <v>0</v>
      </c>
      <c r="AE425" s="59"/>
      <c r="AF425" s="59">
        <v>0</v>
      </c>
      <c r="AG425" s="59"/>
      <c r="AH425" s="59">
        <v>0</v>
      </c>
      <c r="AI425" s="59"/>
      <c r="AJ425" s="59">
        <v>1</v>
      </c>
      <c r="AK425" s="59"/>
      <c r="AL425" s="59">
        <v>0</v>
      </c>
      <c r="AM425" s="59"/>
      <c r="AP425" s="57" t="e">
        <f>VLOOKUP(B425,[1]PlayersList!$B$4:$J$1000,9,FALSE)</f>
        <v>#N/A</v>
      </c>
      <c r="AR425" t="str">
        <f t="shared" si="6"/>
        <v>Bryan Little</v>
      </c>
    </row>
    <row r="426" spans="1:44" x14ac:dyDescent="0.25">
      <c r="A426" s="55">
        <v>423</v>
      </c>
      <c r="B426" t="s">
        <v>441</v>
      </c>
      <c r="C426" t="s">
        <v>855</v>
      </c>
      <c r="D426" s="59">
        <v>8</v>
      </c>
      <c r="E426" s="59"/>
      <c r="F426" s="59">
        <v>1</v>
      </c>
      <c r="G426" s="59"/>
      <c r="H426" s="59">
        <v>0</v>
      </c>
      <c r="I426" s="59"/>
      <c r="J426" s="59">
        <v>1</v>
      </c>
      <c r="K426" s="59"/>
      <c r="L426" s="59">
        <v>-5</v>
      </c>
      <c r="M426" s="59"/>
      <c r="N426" s="59">
        <v>2</v>
      </c>
      <c r="O426" s="59"/>
      <c r="P426" s="59">
        <v>7</v>
      </c>
      <c r="Q426" s="59"/>
      <c r="R426" s="59">
        <v>6</v>
      </c>
      <c r="S426" s="59"/>
      <c r="T426" s="59">
        <v>22</v>
      </c>
      <c r="U426" s="59"/>
      <c r="V426" s="59">
        <v>26</v>
      </c>
      <c r="W426" s="59"/>
      <c r="X426" s="59">
        <v>0.45800000000000002</v>
      </c>
      <c r="Y426" s="59"/>
      <c r="Z426" s="59">
        <v>0</v>
      </c>
      <c r="AA426" s="59"/>
      <c r="AB426" s="59">
        <v>0</v>
      </c>
      <c r="AC426" s="59"/>
      <c r="AD426" s="59">
        <v>0</v>
      </c>
      <c r="AE426" s="59"/>
      <c r="AF426" s="59">
        <v>0</v>
      </c>
      <c r="AG426" s="59"/>
      <c r="AH426" s="59">
        <v>0</v>
      </c>
      <c r="AI426" s="59"/>
      <c r="AJ426" s="59">
        <v>14</v>
      </c>
      <c r="AK426" s="59"/>
      <c r="AL426" s="59">
        <v>7.0999999999999994E-2</v>
      </c>
      <c r="AM426" s="59"/>
      <c r="AP426" s="57" t="e">
        <f>VLOOKUP(B426,[1]PlayersList!$B$4:$J$1000,9,FALSE)</f>
        <v>#N/A</v>
      </c>
      <c r="AR426" t="str">
        <f t="shared" si="6"/>
        <v>Joel Ward</v>
      </c>
    </row>
    <row r="427" spans="1:44" x14ac:dyDescent="0.25">
      <c r="A427" s="55">
        <v>424</v>
      </c>
      <c r="B427" t="s">
        <v>526</v>
      </c>
      <c r="C427" t="s">
        <v>851</v>
      </c>
      <c r="D427" s="59">
        <v>7</v>
      </c>
      <c r="E427" s="59"/>
      <c r="F427" s="59">
        <v>0</v>
      </c>
      <c r="G427" s="59"/>
      <c r="H427" s="59">
        <v>1</v>
      </c>
      <c r="I427" s="59"/>
      <c r="J427" s="59">
        <v>1</v>
      </c>
      <c r="K427" s="59"/>
      <c r="L427" s="59">
        <v>8</v>
      </c>
      <c r="M427" s="59"/>
      <c r="N427" s="59">
        <v>8</v>
      </c>
      <c r="O427" s="59"/>
      <c r="P427" s="59">
        <v>18</v>
      </c>
      <c r="Q427" s="59"/>
      <c r="R427" s="59">
        <v>7</v>
      </c>
      <c r="S427" s="59"/>
      <c r="T427" s="59">
        <v>0</v>
      </c>
      <c r="U427" s="59"/>
      <c r="V427" s="59">
        <v>0</v>
      </c>
      <c r="W427" s="59"/>
      <c r="X427" s="59" t="s">
        <v>852</v>
      </c>
      <c r="Y427" s="59"/>
      <c r="Z427" s="59">
        <v>0</v>
      </c>
      <c r="AA427" s="59"/>
      <c r="AB427" s="59">
        <v>0</v>
      </c>
      <c r="AC427" s="59"/>
      <c r="AD427" s="59">
        <v>0</v>
      </c>
      <c r="AE427" s="59"/>
      <c r="AF427" s="59">
        <v>0</v>
      </c>
      <c r="AG427" s="59"/>
      <c r="AH427" s="59">
        <v>0</v>
      </c>
      <c r="AI427" s="59"/>
      <c r="AJ427" s="59">
        <v>4</v>
      </c>
      <c r="AK427" s="59"/>
      <c r="AL427" s="59">
        <v>0</v>
      </c>
      <c r="AM427" s="59"/>
      <c r="AP427" s="57" t="e">
        <f>VLOOKUP(B427,[1]PlayersList!$B$4:$J$1000,9,FALSE)</f>
        <v>#N/A</v>
      </c>
      <c r="AR427" t="str">
        <f t="shared" si="6"/>
        <v>Christian Folin</v>
      </c>
    </row>
    <row r="428" spans="1:44" x14ac:dyDescent="0.25">
      <c r="A428" s="55">
        <v>425</v>
      </c>
      <c r="B428" t="s">
        <v>365</v>
      </c>
      <c r="C428" t="s">
        <v>870</v>
      </c>
      <c r="D428" s="59">
        <v>8</v>
      </c>
      <c r="E428" s="59"/>
      <c r="F428" s="59">
        <v>1</v>
      </c>
      <c r="G428" s="59"/>
      <c r="H428" s="59">
        <v>0</v>
      </c>
      <c r="I428" s="59"/>
      <c r="J428" s="59">
        <v>1</v>
      </c>
      <c r="K428" s="59"/>
      <c r="L428" s="59">
        <v>1</v>
      </c>
      <c r="M428" s="59"/>
      <c r="N428" s="59">
        <v>8</v>
      </c>
      <c r="O428" s="59"/>
      <c r="P428" s="59">
        <v>10</v>
      </c>
      <c r="Q428" s="59"/>
      <c r="R428" s="59">
        <v>1</v>
      </c>
      <c r="S428" s="59"/>
      <c r="T428" s="59">
        <v>0</v>
      </c>
      <c r="U428" s="59"/>
      <c r="V428" s="59">
        <v>3</v>
      </c>
      <c r="W428" s="59"/>
      <c r="X428" s="59">
        <v>0</v>
      </c>
      <c r="Y428" s="59"/>
      <c r="Z428" s="59">
        <v>0</v>
      </c>
      <c r="AA428" s="59"/>
      <c r="AB428" s="59">
        <v>0</v>
      </c>
      <c r="AC428" s="59"/>
      <c r="AD428" s="59">
        <v>0</v>
      </c>
      <c r="AE428" s="59"/>
      <c r="AF428" s="59">
        <v>0</v>
      </c>
      <c r="AG428" s="59"/>
      <c r="AH428" s="59">
        <v>0</v>
      </c>
      <c r="AI428" s="59"/>
      <c r="AJ428" s="59">
        <v>12</v>
      </c>
      <c r="AK428" s="59"/>
      <c r="AL428" s="59">
        <v>8.3000000000000004E-2</v>
      </c>
      <c r="AM428" s="59"/>
      <c r="AP428" s="57" t="e">
        <f>VLOOKUP(B428,[1]PlayersList!$B$4:$J$1000,9,FALSE)</f>
        <v>#N/A</v>
      </c>
      <c r="AR428" t="str">
        <f t="shared" si="6"/>
        <v>Alex Chiasson</v>
      </c>
    </row>
    <row r="429" spans="1:44" x14ac:dyDescent="0.25">
      <c r="A429" s="55">
        <v>426</v>
      </c>
      <c r="B429" t="s">
        <v>444</v>
      </c>
      <c r="C429" t="s">
        <v>850</v>
      </c>
      <c r="D429" s="59">
        <v>4</v>
      </c>
      <c r="E429" s="59"/>
      <c r="F429" s="59">
        <v>1</v>
      </c>
      <c r="G429" s="59"/>
      <c r="H429" s="59">
        <v>0</v>
      </c>
      <c r="I429" s="59"/>
      <c r="J429" s="59">
        <v>1</v>
      </c>
      <c r="K429" s="59"/>
      <c r="L429" s="59">
        <v>0</v>
      </c>
      <c r="M429" s="59"/>
      <c r="N429" s="59">
        <v>2</v>
      </c>
      <c r="O429" s="59"/>
      <c r="P429" s="59">
        <v>2</v>
      </c>
      <c r="Q429" s="59"/>
      <c r="R429" s="59">
        <v>4</v>
      </c>
      <c r="S429" s="59"/>
      <c r="T429" s="59">
        <v>57</v>
      </c>
      <c r="U429" s="59"/>
      <c r="V429" s="59">
        <v>39</v>
      </c>
      <c r="W429" s="59"/>
      <c r="X429" s="59">
        <v>0.59399999999999997</v>
      </c>
      <c r="Y429" s="59"/>
      <c r="Z429" s="59">
        <v>0</v>
      </c>
      <c r="AA429" s="59"/>
      <c r="AB429" s="59">
        <v>0</v>
      </c>
      <c r="AC429" s="59"/>
      <c r="AD429" s="59">
        <v>0</v>
      </c>
      <c r="AE429" s="59"/>
      <c r="AF429" s="59">
        <v>0</v>
      </c>
      <c r="AG429" s="59"/>
      <c r="AH429" s="59">
        <v>1</v>
      </c>
      <c r="AI429" s="59"/>
      <c r="AJ429" s="59">
        <v>9</v>
      </c>
      <c r="AK429" s="59"/>
      <c r="AL429" s="59">
        <v>0.111</v>
      </c>
      <c r="AM429" s="59"/>
      <c r="AP429" s="57" t="e">
        <f>VLOOKUP(B429,[1]PlayersList!$B$4:$J$1000,9,FALSE)</f>
        <v>#N/A</v>
      </c>
      <c r="AR429" t="str">
        <f t="shared" si="6"/>
        <v>Patrice Bergeron</v>
      </c>
    </row>
    <row r="430" spans="1:44" x14ac:dyDescent="0.25">
      <c r="A430" s="55">
        <v>427</v>
      </c>
      <c r="B430" t="s">
        <v>478</v>
      </c>
      <c r="C430" t="s">
        <v>876</v>
      </c>
      <c r="D430" s="59">
        <v>7</v>
      </c>
      <c r="E430" s="59"/>
      <c r="F430" s="59">
        <v>0</v>
      </c>
      <c r="G430" s="59"/>
      <c r="H430" s="59">
        <v>1</v>
      </c>
      <c r="I430" s="59"/>
      <c r="J430" s="59">
        <v>1</v>
      </c>
      <c r="K430" s="59"/>
      <c r="L430" s="59">
        <v>1</v>
      </c>
      <c r="M430" s="59"/>
      <c r="N430" s="59">
        <v>2</v>
      </c>
      <c r="O430" s="59"/>
      <c r="P430" s="59">
        <v>10</v>
      </c>
      <c r="Q430" s="59"/>
      <c r="R430" s="59">
        <v>3</v>
      </c>
      <c r="S430" s="59"/>
      <c r="T430" s="59">
        <v>0</v>
      </c>
      <c r="U430" s="59"/>
      <c r="V430" s="59">
        <v>0</v>
      </c>
      <c r="W430" s="59"/>
      <c r="X430" s="59" t="s">
        <v>852</v>
      </c>
      <c r="Y430" s="59"/>
      <c r="Z430" s="59">
        <v>0</v>
      </c>
      <c r="AA430" s="59"/>
      <c r="AB430" s="59">
        <v>0</v>
      </c>
      <c r="AC430" s="59"/>
      <c r="AD430" s="59">
        <v>0</v>
      </c>
      <c r="AE430" s="59"/>
      <c r="AF430" s="59">
        <v>0</v>
      </c>
      <c r="AG430" s="59"/>
      <c r="AH430" s="59">
        <v>0</v>
      </c>
      <c r="AI430" s="59"/>
      <c r="AJ430" s="59">
        <v>8</v>
      </c>
      <c r="AK430" s="59"/>
      <c r="AL430" s="59">
        <v>0</v>
      </c>
      <c r="AM430" s="59"/>
      <c r="AP430" s="57" t="e">
        <f>VLOOKUP(B430,[1]PlayersList!$B$4:$J$1000,9,FALSE)</f>
        <v>#N/A</v>
      </c>
      <c r="AR430" t="str">
        <f t="shared" si="6"/>
        <v>Erik Gudbranson</v>
      </c>
    </row>
    <row r="431" spans="1:44" x14ac:dyDescent="0.25">
      <c r="A431" s="55">
        <v>428</v>
      </c>
      <c r="B431" t="s">
        <v>347</v>
      </c>
      <c r="C431" t="s">
        <v>867</v>
      </c>
      <c r="D431" s="59">
        <v>6</v>
      </c>
      <c r="E431" s="59"/>
      <c r="F431" s="59">
        <v>0</v>
      </c>
      <c r="G431" s="59"/>
      <c r="H431" s="59">
        <v>1</v>
      </c>
      <c r="I431" s="59"/>
      <c r="J431" s="59">
        <v>1</v>
      </c>
      <c r="K431" s="59"/>
      <c r="L431" s="59">
        <v>-3</v>
      </c>
      <c r="M431" s="59"/>
      <c r="N431" s="59">
        <v>4</v>
      </c>
      <c r="O431" s="59"/>
      <c r="P431" s="59">
        <v>8</v>
      </c>
      <c r="Q431" s="59"/>
      <c r="R431" s="59">
        <v>17</v>
      </c>
      <c r="S431" s="59"/>
      <c r="T431" s="59">
        <v>0</v>
      </c>
      <c r="U431" s="59"/>
      <c r="V431" s="59">
        <v>0</v>
      </c>
      <c r="W431" s="59"/>
      <c r="X431" s="59" t="s">
        <v>852</v>
      </c>
      <c r="Y431" s="59"/>
      <c r="Z431" s="59">
        <v>0</v>
      </c>
      <c r="AA431" s="59"/>
      <c r="AB431" s="59">
        <v>0</v>
      </c>
      <c r="AC431" s="59"/>
      <c r="AD431" s="59">
        <v>0</v>
      </c>
      <c r="AE431" s="59"/>
      <c r="AF431" s="59">
        <v>1</v>
      </c>
      <c r="AG431" s="59"/>
      <c r="AH431" s="59">
        <v>0</v>
      </c>
      <c r="AI431" s="59"/>
      <c r="AJ431" s="59">
        <v>9</v>
      </c>
      <c r="AK431" s="59"/>
      <c r="AL431" s="59">
        <v>0</v>
      </c>
      <c r="AM431" s="59"/>
      <c r="AP431" s="57" t="e">
        <f>VLOOKUP(B431,[1]PlayersList!$B$4:$J$1000,9,FALSE)</f>
        <v>#N/A</v>
      </c>
      <c r="AR431" t="str">
        <f t="shared" si="6"/>
        <v>Cody Ceci</v>
      </c>
    </row>
    <row r="432" spans="1:44" x14ac:dyDescent="0.25">
      <c r="A432" s="55">
        <v>429</v>
      </c>
      <c r="B432" t="s">
        <v>445</v>
      </c>
      <c r="C432" t="s">
        <v>873</v>
      </c>
      <c r="D432" s="59">
        <v>6</v>
      </c>
      <c r="E432" s="59"/>
      <c r="F432" s="59">
        <v>0</v>
      </c>
      <c r="G432" s="59"/>
      <c r="H432" s="59">
        <v>1</v>
      </c>
      <c r="I432" s="59"/>
      <c r="J432" s="59">
        <v>1</v>
      </c>
      <c r="K432" s="59"/>
      <c r="L432" s="59">
        <v>-1</v>
      </c>
      <c r="M432" s="59"/>
      <c r="N432" s="59">
        <v>0</v>
      </c>
      <c r="O432" s="59"/>
      <c r="P432" s="59">
        <v>3</v>
      </c>
      <c r="Q432" s="59"/>
      <c r="R432" s="59">
        <v>5</v>
      </c>
      <c r="S432" s="59"/>
      <c r="T432" s="59">
        <v>0</v>
      </c>
      <c r="U432" s="59"/>
      <c r="V432" s="59">
        <v>0</v>
      </c>
      <c r="W432" s="59"/>
      <c r="X432" s="59" t="s">
        <v>852</v>
      </c>
      <c r="Y432" s="59"/>
      <c r="Z432" s="59">
        <v>0</v>
      </c>
      <c r="AA432" s="59"/>
      <c r="AB432" s="59">
        <v>0</v>
      </c>
      <c r="AC432" s="59"/>
      <c r="AD432" s="59">
        <v>0</v>
      </c>
      <c r="AE432" s="59"/>
      <c r="AF432" s="59">
        <v>0</v>
      </c>
      <c r="AG432" s="59"/>
      <c r="AH432" s="59">
        <v>0</v>
      </c>
      <c r="AI432" s="59"/>
      <c r="AJ432" s="59">
        <v>2</v>
      </c>
      <c r="AK432" s="59"/>
      <c r="AL432" s="59">
        <v>0</v>
      </c>
      <c r="AM432" s="59"/>
      <c r="AP432" s="57" t="e">
        <f>VLOOKUP(B432,[1]PlayersList!$B$4:$J$1000,9,FALSE)</f>
        <v>#N/A</v>
      </c>
      <c r="AR432" t="str">
        <f t="shared" si="6"/>
        <v>Matt Carle</v>
      </c>
    </row>
    <row r="433" spans="1:44" x14ac:dyDescent="0.25">
      <c r="A433" s="55">
        <v>430</v>
      </c>
      <c r="B433" t="s">
        <v>514</v>
      </c>
      <c r="C433" t="s">
        <v>871</v>
      </c>
      <c r="D433" s="59">
        <v>7</v>
      </c>
      <c r="E433" s="59"/>
      <c r="F433" s="59">
        <v>0</v>
      </c>
      <c r="G433" s="59"/>
      <c r="H433" s="59">
        <v>1</v>
      </c>
      <c r="I433" s="59"/>
      <c r="J433" s="59">
        <v>1</v>
      </c>
      <c r="K433" s="59"/>
      <c r="L433" s="59">
        <v>-2</v>
      </c>
      <c r="M433" s="59"/>
      <c r="N433" s="59">
        <v>0</v>
      </c>
      <c r="O433" s="59"/>
      <c r="P433" s="59">
        <v>1</v>
      </c>
      <c r="Q433" s="59"/>
      <c r="R433" s="59">
        <v>1</v>
      </c>
      <c r="S433" s="59"/>
      <c r="T433" s="59">
        <v>0</v>
      </c>
      <c r="U433" s="59"/>
      <c r="V433" s="59">
        <v>0</v>
      </c>
      <c r="W433" s="59"/>
      <c r="X433" s="59" t="s">
        <v>852</v>
      </c>
      <c r="Y433" s="59"/>
      <c r="Z433" s="59">
        <v>0</v>
      </c>
      <c r="AA433" s="59"/>
      <c r="AB433" s="59">
        <v>0</v>
      </c>
      <c r="AC433" s="59"/>
      <c r="AD433" s="59">
        <v>0</v>
      </c>
      <c r="AE433" s="59"/>
      <c r="AF433" s="59">
        <v>0</v>
      </c>
      <c r="AG433" s="59"/>
      <c r="AH433" s="59">
        <v>0</v>
      </c>
      <c r="AI433" s="59"/>
      <c r="AJ433" s="59">
        <v>10</v>
      </c>
      <c r="AK433" s="59"/>
      <c r="AL433" s="59">
        <v>0</v>
      </c>
      <c r="AM433" s="59"/>
      <c r="AP433" s="57" t="e">
        <f>VLOOKUP(B433,[1]PlayersList!$B$4:$J$1000,9,FALSE)</f>
        <v>#N/A</v>
      </c>
      <c r="AR433" t="str">
        <f t="shared" si="6"/>
        <v>Anthony Duclair</v>
      </c>
    </row>
    <row r="434" spans="1:44" x14ac:dyDescent="0.25">
      <c r="A434" s="55">
        <v>431</v>
      </c>
      <c r="B434" t="s">
        <v>389</v>
      </c>
      <c r="C434" t="s">
        <v>855</v>
      </c>
      <c r="D434" s="59">
        <v>8</v>
      </c>
      <c r="E434" s="59"/>
      <c r="F434" s="59">
        <v>0</v>
      </c>
      <c r="G434" s="59"/>
      <c r="H434" s="59">
        <v>1</v>
      </c>
      <c r="I434" s="59"/>
      <c r="J434" s="59">
        <v>1</v>
      </c>
      <c r="K434" s="59"/>
      <c r="L434" s="59">
        <v>-3</v>
      </c>
      <c r="M434" s="59"/>
      <c r="N434" s="59">
        <v>0</v>
      </c>
      <c r="O434" s="59"/>
      <c r="P434" s="59">
        <v>3</v>
      </c>
      <c r="Q434" s="59"/>
      <c r="R434" s="59">
        <v>5</v>
      </c>
      <c r="S434" s="59"/>
      <c r="T434" s="59">
        <v>21</v>
      </c>
      <c r="U434" s="59"/>
      <c r="V434" s="59">
        <v>37</v>
      </c>
      <c r="W434" s="59"/>
      <c r="X434" s="59">
        <v>0.36199999999999999</v>
      </c>
      <c r="Y434" s="59"/>
      <c r="Z434" s="59">
        <v>0</v>
      </c>
      <c r="AA434" s="59"/>
      <c r="AB434" s="59">
        <v>0</v>
      </c>
      <c r="AC434" s="59"/>
      <c r="AD434" s="59">
        <v>0</v>
      </c>
      <c r="AE434" s="59"/>
      <c r="AF434" s="59">
        <v>0</v>
      </c>
      <c r="AG434" s="59"/>
      <c r="AH434" s="59">
        <v>0</v>
      </c>
      <c r="AI434" s="59"/>
      <c r="AJ434" s="59">
        <v>6</v>
      </c>
      <c r="AK434" s="59"/>
      <c r="AL434" s="59">
        <v>0</v>
      </c>
      <c r="AM434" s="59"/>
      <c r="AP434" s="57" t="e">
        <f>VLOOKUP(B434,[1]PlayersList!$B$4:$J$1000,9,FALSE)</f>
        <v>#N/A</v>
      </c>
      <c r="AR434" t="str">
        <f t="shared" si="6"/>
        <v>Chris Tierney</v>
      </c>
    </row>
    <row r="435" spans="1:44" x14ac:dyDescent="0.25">
      <c r="A435" s="55">
        <v>432</v>
      </c>
      <c r="B435" t="s">
        <v>464</v>
      </c>
      <c r="C435" t="s">
        <v>874</v>
      </c>
      <c r="D435" s="59">
        <v>6</v>
      </c>
      <c r="E435" s="59"/>
      <c r="F435" s="59">
        <v>0</v>
      </c>
      <c r="G435" s="59"/>
      <c r="H435" s="59">
        <v>1</v>
      </c>
      <c r="I435" s="59"/>
      <c r="J435" s="59">
        <v>1</v>
      </c>
      <c r="K435" s="59"/>
      <c r="L435" s="59">
        <v>-8</v>
      </c>
      <c r="M435" s="59"/>
      <c r="N435" s="59">
        <v>11</v>
      </c>
      <c r="O435" s="59"/>
      <c r="P435" s="59">
        <v>21</v>
      </c>
      <c r="Q435" s="59"/>
      <c r="R435" s="59">
        <v>4</v>
      </c>
      <c r="S435" s="59"/>
      <c r="T435" s="59">
        <v>55</v>
      </c>
      <c r="U435" s="59"/>
      <c r="V435" s="59">
        <v>59</v>
      </c>
      <c r="W435" s="59"/>
      <c r="X435" s="59">
        <v>0.48199999999999998</v>
      </c>
      <c r="Y435" s="59"/>
      <c r="Z435" s="59">
        <v>0</v>
      </c>
      <c r="AA435" s="59"/>
      <c r="AB435" s="59">
        <v>0</v>
      </c>
      <c r="AC435" s="59"/>
      <c r="AD435" s="59">
        <v>0</v>
      </c>
      <c r="AE435" s="59"/>
      <c r="AF435" s="59">
        <v>0</v>
      </c>
      <c r="AG435" s="59"/>
      <c r="AH435" s="59">
        <v>0</v>
      </c>
      <c r="AI435" s="59"/>
      <c r="AJ435" s="59">
        <v>6</v>
      </c>
      <c r="AK435" s="59"/>
      <c r="AL435" s="59">
        <v>0</v>
      </c>
      <c r="AM435" s="59"/>
      <c r="AP435" s="57" t="e">
        <f>VLOOKUP(B435,[1]PlayersList!$B$4:$J$1000,9,FALSE)</f>
        <v>#N/A</v>
      </c>
      <c r="AR435" t="str">
        <f t="shared" si="6"/>
        <v>Brandon Dubinsky</v>
      </c>
    </row>
    <row r="436" spans="1:44" x14ac:dyDescent="0.25">
      <c r="A436" s="55">
        <v>433</v>
      </c>
      <c r="B436" t="s">
        <v>366</v>
      </c>
      <c r="C436" t="s">
        <v>847</v>
      </c>
      <c r="D436" s="59">
        <v>3</v>
      </c>
      <c r="E436" s="59"/>
      <c r="F436" s="59">
        <v>1</v>
      </c>
      <c r="G436" s="59"/>
      <c r="H436" s="59">
        <v>0</v>
      </c>
      <c r="I436" s="59"/>
      <c r="J436" s="59">
        <v>1</v>
      </c>
      <c r="K436" s="59"/>
      <c r="L436" s="59">
        <v>1</v>
      </c>
      <c r="M436" s="59"/>
      <c r="N436" s="59">
        <v>2</v>
      </c>
      <c r="O436" s="59"/>
      <c r="P436" s="59">
        <v>3</v>
      </c>
      <c r="Q436" s="59"/>
      <c r="R436" s="59">
        <v>1</v>
      </c>
      <c r="S436" s="59"/>
      <c r="T436" s="59">
        <v>0</v>
      </c>
      <c r="U436" s="59"/>
      <c r="V436" s="59">
        <v>0</v>
      </c>
      <c r="W436" s="59"/>
      <c r="X436" s="59" t="s">
        <v>852</v>
      </c>
      <c r="Y436" s="59"/>
      <c r="Z436" s="59">
        <v>0</v>
      </c>
      <c r="AA436" s="59"/>
      <c r="AB436" s="59">
        <v>0</v>
      </c>
      <c r="AC436" s="59"/>
      <c r="AD436" s="59">
        <v>0</v>
      </c>
      <c r="AE436" s="59"/>
      <c r="AF436" s="59">
        <v>0</v>
      </c>
      <c r="AG436" s="59"/>
      <c r="AH436" s="59">
        <v>0</v>
      </c>
      <c r="AI436" s="59"/>
      <c r="AJ436" s="59">
        <v>5</v>
      </c>
      <c r="AK436" s="59"/>
      <c r="AL436" s="59">
        <v>0.2</v>
      </c>
      <c r="AM436" s="59"/>
      <c r="AP436" s="57" t="e">
        <f>VLOOKUP(B436,[1]PlayersList!$B$4:$J$1000,9,FALSE)</f>
        <v>#N/A</v>
      </c>
      <c r="AR436" t="str">
        <f t="shared" si="6"/>
        <v>Anton Slepyshev</v>
      </c>
    </row>
    <row r="437" spans="1:44" x14ac:dyDescent="0.25">
      <c r="A437" s="55">
        <v>434</v>
      </c>
      <c r="B437" t="s">
        <v>388</v>
      </c>
      <c r="C437" t="s">
        <v>869</v>
      </c>
      <c r="D437" s="59">
        <v>6</v>
      </c>
      <c r="E437" s="59"/>
      <c r="F437" s="59">
        <v>0</v>
      </c>
      <c r="G437" s="59"/>
      <c r="H437" s="59">
        <v>1</v>
      </c>
      <c r="I437" s="59"/>
      <c r="J437" s="59">
        <v>1</v>
      </c>
      <c r="K437" s="59"/>
      <c r="L437" s="59">
        <v>-2</v>
      </c>
      <c r="M437" s="59"/>
      <c r="N437" s="59">
        <v>4</v>
      </c>
      <c r="O437" s="59"/>
      <c r="P437" s="59">
        <v>5</v>
      </c>
      <c r="Q437" s="59"/>
      <c r="R437" s="59">
        <v>7</v>
      </c>
      <c r="S437" s="59"/>
      <c r="T437" s="59">
        <v>0</v>
      </c>
      <c r="U437" s="59"/>
      <c r="V437" s="59">
        <v>0</v>
      </c>
      <c r="W437" s="59"/>
      <c r="X437" s="59" t="s">
        <v>852</v>
      </c>
      <c r="Y437" s="59"/>
      <c r="Z437" s="59">
        <v>0</v>
      </c>
      <c r="AA437" s="59"/>
      <c r="AB437" s="59">
        <v>0</v>
      </c>
      <c r="AC437" s="59"/>
      <c r="AD437" s="59">
        <v>0</v>
      </c>
      <c r="AE437" s="59"/>
      <c r="AF437" s="59">
        <v>0</v>
      </c>
      <c r="AG437" s="59"/>
      <c r="AH437" s="59">
        <v>0</v>
      </c>
      <c r="AI437" s="59"/>
      <c r="AJ437" s="59">
        <v>0</v>
      </c>
      <c r="AK437" s="59"/>
      <c r="AL437" s="59" t="s">
        <v>852</v>
      </c>
      <c r="AM437" s="59"/>
      <c r="AP437" s="57" t="e">
        <f>VLOOKUP(B437,[1]PlayersList!$B$4:$J$1000,9,FALSE)</f>
        <v>#N/A</v>
      </c>
      <c r="AR437" t="str">
        <f t="shared" si="6"/>
        <v>Jake McCabe</v>
      </c>
    </row>
    <row r="438" spans="1:44" x14ac:dyDescent="0.25">
      <c r="A438" s="55">
        <v>435</v>
      </c>
      <c r="B438" t="s">
        <v>390</v>
      </c>
      <c r="C438" t="s">
        <v>876</v>
      </c>
      <c r="D438" s="59">
        <v>7</v>
      </c>
      <c r="E438" s="59"/>
      <c r="F438" s="59">
        <v>0</v>
      </c>
      <c r="G438" s="59"/>
      <c r="H438" s="59">
        <v>1</v>
      </c>
      <c r="I438" s="59"/>
      <c r="J438" s="59">
        <v>1</v>
      </c>
      <c r="K438" s="59"/>
      <c r="L438" s="59">
        <v>0</v>
      </c>
      <c r="M438" s="59"/>
      <c r="N438" s="59">
        <v>2</v>
      </c>
      <c r="O438" s="59"/>
      <c r="P438" s="59">
        <v>4</v>
      </c>
      <c r="Q438" s="59"/>
      <c r="R438" s="59">
        <v>1</v>
      </c>
      <c r="S438" s="59"/>
      <c r="T438" s="59">
        <v>17</v>
      </c>
      <c r="U438" s="59"/>
      <c r="V438" s="59">
        <v>23</v>
      </c>
      <c r="W438" s="59"/>
      <c r="X438" s="59">
        <v>0.42499999999999999</v>
      </c>
      <c r="Y438" s="59"/>
      <c r="Z438" s="59">
        <v>0</v>
      </c>
      <c r="AA438" s="59"/>
      <c r="AB438" s="59">
        <v>0</v>
      </c>
      <c r="AC438" s="59"/>
      <c r="AD438" s="59">
        <v>0</v>
      </c>
      <c r="AE438" s="59"/>
      <c r="AF438" s="59">
        <v>0</v>
      </c>
      <c r="AG438" s="59"/>
      <c r="AH438" s="59">
        <v>0</v>
      </c>
      <c r="AI438" s="59"/>
      <c r="AJ438" s="59">
        <v>5</v>
      </c>
      <c r="AK438" s="59"/>
      <c r="AL438" s="59">
        <v>0</v>
      </c>
      <c r="AM438" s="59"/>
      <c r="AP438" s="57" t="e">
        <f>VLOOKUP(B438,[1]PlayersList!$B$4:$J$1000,9,FALSE)</f>
        <v>#N/A</v>
      </c>
      <c r="AR438" t="str">
        <f t="shared" si="6"/>
        <v>Brendan Gaunce</v>
      </c>
    </row>
    <row r="439" spans="1:44" x14ac:dyDescent="0.25">
      <c r="A439" s="55">
        <v>436</v>
      </c>
      <c r="B439" t="s">
        <v>458</v>
      </c>
      <c r="C439" t="s">
        <v>848</v>
      </c>
      <c r="D439" s="59">
        <v>4</v>
      </c>
      <c r="E439" s="59"/>
      <c r="F439" s="59">
        <v>1</v>
      </c>
      <c r="G439" s="59"/>
      <c r="H439" s="59">
        <v>0</v>
      </c>
      <c r="I439" s="59"/>
      <c r="J439" s="59">
        <v>1</v>
      </c>
      <c r="K439" s="59"/>
      <c r="L439" s="59">
        <v>1</v>
      </c>
      <c r="M439" s="59"/>
      <c r="N439" s="59">
        <v>2</v>
      </c>
      <c r="O439" s="59"/>
      <c r="P439" s="59">
        <v>11</v>
      </c>
      <c r="Q439" s="59"/>
      <c r="R439" s="59">
        <v>12</v>
      </c>
      <c r="S439" s="59"/>
      <c r="T439" s="59">
        <v>0</v>
      </c>
      <c r="U439" s="59"/>
      <c r="V439" s="59">
        <v>0</v>
      </c>
      <c r="W439" s="59"/>
      <c r="X439" s="59" t="s">
        <v>852</v>
      </c>
      <c r="Y439" s="59"/>
      <c r="Z439" s="59">
        <v>0</v>
      </c>
      <c r="AA439" s="59"/>
      <c r="AB439" s="59">
        <v>0</v>
      </c>
      <c r="AC439" s="59"/>
      <c r="AD439" s="59">
        <v>0</v>
      </c>
      <c r="AE439" s="59"/>
      <c r="AF439" s="59">
        <v>0</v>
      </c>
      <c r="AG439" s="59"/>
      <c r="AH439" s="59">
        <v>0</v>
      </c>
      <c r="AI439" s="59"/>
      <c r="AJ439" s="59">
        <v>4</v>
      </c>
      <c r="AK439" s="59"/>
      <c r="AL439" s="59">
        <v>0.25</v>
      </c>
      <c r="AM439" s="59"/>
      <c r="AP439" s="57" t="e">
        <f>VLOOKUP(B439,[1]PlayersList!$B$4:$J$1000,9,FALSE)</f>
        <v>#N/A</v>
      </c>
      <c r="AR439" t="str">
        <f t="shared" si="6"/>
        <v>Roman Polak</v>
      </c>
    </row>
    <row r="440" spans="1:44" x14ac:dyDescent="0.25">
      <c r="A440" s="55">
        <v>437</v>
      </c>
      <c r="B440" t="s">
        <v>643</v>
      </c>
      <c r="C440" t="s">
        <v>854</v>
      </c>
      <c r="D440" s="59">
        <v>6</v>
      </c>
      <c r="E440" s="59"/>
      <c r="F440" s="59">
        <v>0</v>
      </c>
      <c r="G440" s="59"/>
      <c r="H440" s="59">
        <v>1</v>
      </c>
      <c r="I440" s="59"/>
      <c r="J440" s="59">
        <v>1</v>
      </c>
      <c r="K440" s="59"/>
      <c r="L440" s="59">
        <v>0</v>
      </c>
      <c r="M440" s="59"/>
      <c r="N440" s="59">
        <v>2</v>
      </c>
      <c r="O440" s="59"/>
      <c r="P440" s="59">
        <v>5</v>
      </c>
      <c r="Q440" s="59"/>
      <c r="R440" s="59">
        <v>3</v>
      </c>
      <c r="S440" s="59"/>
      <c r="T440" s="59">
        <v>5</v>
      </c>
      <c r="U440" s="59"/>
      <c r="V440" s="59">
        <v>8</v>
      </c>
      <c r="W440" s="59"/>
      <c r="X440" s="59">
        <v>0.38500000000000001</v>
      </c>
      <c r="Y440" s="59"/>
      <c r="Z440" s="59">
        <v>0</v>
      </c>
      <c r="AA440" s="59"/>
      <c r="AB440" s="59">
        <v>0</v>
      </c>
      <c r="AC440" s="59"/>
      <c r="AD440" s="59">
        <v>0</v>
      </c>
      <c r="AE440" s="59"/>
      <c r="AF440" s="59">
        <v>0</v>
      </c>
      <c r="AG440" s="59"/>
      <c r="AH440" s="59">
        <v>0</v>
      </c>
      <c r="AI440" s="59"/>
      <c r="AJ440" s="59">
        <v>8</v>
      </c>
      <c r="AK440" s="59"/>
      <c r="AL440" s="59">
        <v>0</v>
      </c>
      <c r="AM440" s="59"/>
      <c r="AP440" s="57" t="e">
        <f>VLOOKUP(B440,[1]PlayersList!$B$4:$J$1000,9,FALSE)</f>
        <v>#N/A</v>
      </c>
      <c r="AR440" t="str">
        <f t="shared" si="6"/>
        <v>Brian Flynn</v>
      </c>
    </row>
    <row r="441" spans="1:44" x14ac:dyDescent="0.25">
      <c r="A441" s="55">
        <v>438</v>
      </c>
      <c r="B441" t="s">
        <v>382</v>
      </c>
      <c r="C441" t="s">
        <v>858</v>
      </c>
      <c r="D441" s="59">
        <v>4</v>
      </c>
      <c r="E441" s="59"/>
      <c r="F441" s="59">
        <v>0</v>
      </c>
      <c r="G441" s="59"/>
      <c r="H441" s="59">
        <v>1</v>
      </c>
      <c r="I441" s="59"/>
      <c r="J441" s="59">
        <v>1</v>
      </c>
      <c r="K441" s="59"/>
      <c r="L441" s="59">
        <v>2</v>
      </c>
      <c r="M441" s="59"/>
      <c r="N441" s="59">
        <v>0</v>
      </c>
      <c r="O441" s="59"/>
      <c r="P441" s="59">
        <v>2</v>
      </c>
      <c r="Q441" s="59"/>
      <c r="R441" s="59">
        <v>3</v>
      </c>
      <c r="S441" s="59"/>
      <c r="T441" s="59">
        <v>0</v>
      </c>
      <c r="U441" s="59"/>
      <c r="V441" s="59">
        <v>0</v>
      </c>
      <c r="W441" s="59"/>
      <c r="X441" s="59" t="s">
        <v>852</v>
      </c>
      <c r="Y441" s="59"/>
      <c r="Z441" s="59">
        <v>0</v>
      </c>
      <c r="AA441" s="59"/>
      <c r="AB441" s="59">
        <v>0</v>
      </c>
      <c r="AC441" s="59"/>
      <c r="AD441" s="59">
        <v>0</v>
      </c>
      <c r="AE441" s="59"/>
      <c r="AF441" s="59">
        <v>0</v>
      </c>
      <c r="AG441" s="59"/>
      <c r="AH441" s="59">
        <v>0</v>
      </c>
      <c r="AI441" s="59"/>
      <c r="AJ441" s="59">
        <v>5</v>
      </c>
      <c r="AK441" s="59"/>
      <c r="AL441" s="59">
        <v>0</v>
      </c>
      <c r="AM441" s="59"/>
      <c r="AP441" s="57" t="e">
        <f>VLOOKUP(B441,[1]PlayersList!$B$4:$J$1000,9,FALSE)</f>
        <v>#N/A</v>
      </c>
      <c r="AR441" t="str">
        <f t="shared" si="6"/>
        <v>Xavier Ouellet</v>
      </c>
    </row>
    <row r="442" spans="1:44" x14ac:dyDescent="0.25">
      <c r="A442" s="55">
        <v>439</v>
      </c>
      <c r="B442" t="s">
        <v>485</v>
      </c>
      <c r="C442" t="s">
        <v>847</v>
      </c>
      <c r="D442" s="59">
        <v>1</v>
      </c>
      <c r="E442" s="59"/>
      <c r="F442" s="59">
        <v>0</v>
      </c>
      <c r="G442" s="59"/>
      <c r="H442" s="59">
        <v>1</v>
      </c>
      <c r="I442" s="59"/>
      <c r="J442" s="59">
        <v>1</v>
      </c>
      <c r="K442" s="59"/>
      <c r="L442" s="59">
        <v>1</v>
      </c>
      <c r="M442" s="59"/>
      <c r="N442" s="59">
        <v>0</v>
      </c>
      <c r="O442" s="59"/>
      <c r="P442" s="59">
        <v>0</v>
      </c>
      <c r="Q442" s="59"/>
      <c r="R442" s="59">
        <v>0</v>
      </c>
      <c r="S442" s="59"/>
      <c r="T442" s="59">
        <v>0</v>
      </c>
      <c r="U442" s="59"/>
      <c r="V442" s="59">
        <v>0</v>
      </c>
      <c r="W442" s="59"/>
      <c r="X442" s="59" t="s">
        <v>852</v>
      </c>
      <c r="Y442" s="59"/>
      <c r="Z442" s="59">
        <v>0</v>
      </c>
      <c r="AA442" s="59"/>
      <c r="AB442" s="59">
        <v>0</v>
      </c>
      <c r="AC442" s="59"/>
      <c r="AD442" s="59">
        <v>0</v>
      </c>
      <c r="AE442" s="59"/>
      <c r="AF442" s="59">
        <v>0</v>
      </c>
      <c r="AG442" s="59"/>
      <c r="AH442" s="59">
        <v>0</v>
      </c>
      <c r="AI442" s="59"/>
      <c r="AJ442" s="59">
        <v>1</v>
      </c>
      <c r="AK442" s="59"/>
      <c r="AL442" s="59">
        <v>0</v>
      </c>
      <c r="AM442" s="59"/>
      <c r="AP442" s="57" t="e">
        <f>VLOOKUP(B442,[1]PlayersList!$B$4:$J$1000,9,FALSE)</f>
        <v>#N/A</v>
      </c>
      <c r="AR442" t="str">
        <f t="shared" si="6"/>
        <v>Mark Fayne</v>
      </c>
    </row>
    <row r="443" spans="1:44" x14ac:dyDescent="0.25">
      <c r="A443" s="55">
        <v>440</v>
      </c>
      <c r="B443" t="s">
        <v>429</v>
      </c>
      <c r="C443" t="s">
        <v>870</v>
      </c>
      <c r="D443" s="59">
        <v>8</v>
      </c>
      <c r="E443" s="59"/>
      <c r="F443" s="59">
        <v>0</v>
      </c>
      <c r="G443" s="59"/>
      <c r="H443" s="59">
        <v>1</v>
      </c>
      <c r="I443" s="59"/>
      <c r="J443" s="59">
        <v>1</v>
      </c>
      <c r="K443" s="59"/>
      <c r="L443" s="59">
        <v>-7</v>
      </c>
      <c r="M443" s="59"/>
      <c r="N443" s="59">
        <v>2</v>
      </c>
      <c r="O443" s="59"/>
      <c r="P443" s="59">
        <v>1</v>
      </c>
      <c r="Q443" s="59"/>
      <c r="R443" s="59">
        <v>7</v>
      </c>
      <c r="S443" s="59"/>
      <c r="T443" s="59">
        <v>0</v>
      </c>
      <c r="U443" s="59"/>
      <c r="V443" s="59">
        <v>0</v>
      </c>
      <c r="W443" s="59"/>
      <c r="X443" s="59" t="s">
        <v>852</v>
      </c>
      <c r="Y443" s="59"/>
      <c r="Z443" s="59">
        <v>0</v>
      </c>
      <c r="AA443" s="59"/>
      <c r="AB443" s="59">
        <v>1</v>
      </c>
      <c r="AC443" s="59"/>
      <c r="AD443" s="59">
        <v>0</v>
      </c>
      <c r="AE443" s="59"/>
      <c r="AF443" s="59">
        <v>0</v>
      </c>
      <c r="AG443" s="59"/>
      <c r="AH443" s="59">
        <v>0</v>
      </c>
      <c r="AI443" s="59"/>
      <c r="AJ443" s="59">
        <v>12</v>
      </c>
      <c r="AK443" s="59"/>
      <c r="AL443" s="59">
        <v>0</v>
      </c>
      <c r="AM443" s="59"/>
      <c r="AP443" s="57" t="e">
        <f>VLOOKUP(B443,[1]PlayersList!$B$4:$J$1000,9,FALSE)</f>
        <v>#N/A</v>
      </c>
      <c r="AR443" t="str">
        <f t="shared" si="6"/>
        <v>T.J. Brodie</v>
      </c>
    </row>
    <row r="444" spans="1:44" x14ac:dyDescent="0.25">
      <c r="A444" s="55">
        <v>441</v>
      </c>
      <c r="B444" t="s">
        <v>555</v>
      </c>
      <c r="C444" t="s">
        <v>861</v>
      </c>
      <c r="D444" s="59">
        <v>3</v>
      </c>
      <c r="E444" s="59"/>
      <c r="F444" s="59">
        <v>0</v>
      </c>
      <c r="G444" s="59"/>
      <c r="H444" s="59">
        <v>1</v>
      </c>
      <c r="I444" s="59"/>
      <c r="J444" s="59">
        <v>1</v>
      </c>
      <c r="K444" s="59"/>
      <c r="L444" s="59">
        <v>0</v>
      </c>
      <c r="M444" s="59"/>
      <c r="N444" s="59">
        <v>0</v>
      </c>
      <c r="O444" s="59"/>
      <c r="P444" s="59">
        <v>0</v>
      </c>
      <c r="Q444" s="59"/>
      <c r="R444" s="59">
        <v>1</v>
      </c>
      <c r="S444" s="59"/>
      <c r="T444" s="59">
        <v>10</v>
      </c>
      <c r="U444" s="59"/>
      <c r="V444" s="59">
        <v>13</v>
      </c>
      <c r="W444" s="59"/>
      <c r="X444" s="59">
        <v>0.435</v>
      </c>
      <c r="Y444" s="59"/>
      <c r="Z444" s="59">
        <v>0</v>
      </c>
      <c r="AA444" s="59"/>
      <c r="AB444" s="59">
        <v>1</v>
      </c>
      <c r="AC444" s="59"/>
      <c r="AD444" s="59">
        <v>0</v>
      </c>
      <c r="AE444" s="59"/>
      <c r="AF444" s="59">
        <v>0</v>
      </c>
      <c r="AG444" s="59"/>
      <c r="AH444" s="59">
        <v>0</v>
      </c>
      <c r="AI444" s="59"/>
      <c r="AJ444" s="59">
        <v>2</v>
      </c>
      <c r="AK444" s="59"/>
      <c r="AL444" s="59">
        <v>0</v>
      </c>
      <c r="AM444" s="59"/>
      <c r="AP444" s="57" t="e">
        <f>VLOOKUP(B444,[1]PlayersList!$B$4:$J$1000,9,FALSE)</f>
        <v>#N/A</v>
      </c>
      <c r="AR444" t="str">
        <f t="shared" si="6"/>
        <v>Michael Sgarbossa</v>
      </c>
    </row>
    <row r="445" spans="1:44" x14ac:dyDescent="0.25">
      <c r="A445" s="55">
        <v>442</v>
      </c>
      <c r="B445" t="s">
        <v>487</v>
      </c>
      <c r="C445" t="s">
        <v>848</v>
      </c>
      <c r="D445" s="59">
        <v>7</v>
      </c>
      <c r="E445" s="59"/>
      <c r="F445" s="59">
        <v>0</v>
      </c>
      <c r="G445" s="59"/>
      <c r="H445" s="59">
        <v>1</v>
      </c>
      <c r="I445" s="59"/>
      <c r="J445" s="59">
        <v>1</v>
      </c>
      <c r="K445" s="59"/>
      <c r="L445" s="59">
        <v>1</v>
      </c>
      <c r="M445" s="59"/>
      <c r="N445" s="59">
        <v>4</v>
      </c>
      <c r="O445" s="59"/>
      <c r="P445" s="59">
        <v>6</v>
      </c>
      <c r="Q445" s="59"/>
      <c r="R445" s="59">
        <v>7</v>
      </c>
      <c r="S445" s="59"/>
      <c r="T445" s="59">
        <v>5</v>
      </c>
      <c r="U445" s="59"/>
      <c r="V445" s="59">
        <v>8</v>
      </c>
      <c r="W445" s="59"/>
      <c r="X445" s="59">
        <v>0.38500000000000001</v>
      </c>
      <c r="Y445" s="59"/>
      <c r="Z445" s="59">
        <v>0</v>
      </c>
      <c r="AA445" s="59"/>
      <c r="AB445" s="59">
        <v>0</v>
      </c>
      <c r="AC445" s="59"/>
      <c r="AD445" s="59">
        <v>0</v>
      </c>
      <c r="AE445" s="59"/>
      <c r="AF445" s="59">
        <v>0</v>
      </c>
      <c r="AG445" s="59"/>
      <c r="AH445" s="59">
        <v>0</v>
      </c>
      <c r="AI445" s="59"/>
      <c r="AJ445" s="59">
        <v>17</v>
      </c>
      <c r="AK445" s="59"/>
      <c r="AL445" s="59">
        <v>0</v>
      </c>
      <c r="AM445" s="59"/>
      <c r="AP445" s="57" t="e">
        <f>VLOOKUP(B445,[1]PlayersList!$B$4:$J$1000,9,FALSE)</f>
        <v>#N/A</v>
      </c>
      <c r="AR445" t="str">
        <f t="shared" si="6"/>
        <v>Zach Hyman</v>
      </c>
    </row>
    <row r="446" spans="1:44" x14ac:dyDescent="0.25">
      <c r="A446" s="55">
        <v>443</v>
      </c>
      <c r="B446" t="s">
        <v>430</v>
      </c>
      <c r="C446" t="s">
        <v>874</v>
      </c>
      <c r="D446" s="59">
        <v>6</v>
      </c>
      <c r="E446" s="59"/>
      <c r="F446" s="59">
        <v>1</v>
      </c>
      <c r="G446" s="59"/>
      <c r="H446" s="59">
        <v>0</v>
      </c>
      <c r="I446" s="59"/>
      <c r="J446" s="59">
        <v>1</v>
      </c>
      <c r="K446" s="59"/>
      <c r="L446" s="59">
        <v>-4</v>
      </c>
      <c r="M446" s="59"/>
      <c r="N446" s="59">
        <v>2</v>
      </c>
      <c r="O446" s="59"/>
      <c r="P446" s="59">
        <v>8</v>
      </c>
      <c r="Q446" s="59"/>
      <c r="R446" s="59">
        <v>4</v>
      </c>
      <c r="S446" s="59"/>
      <c r="T446" s="59">
        <v>2</v>
      </c>
      <c r="U446" s="59"/>
      <c r="V446" s="59">
        <v>3</v>
      </c>
      <c r="W446" s="59"/>
      <c r="X446" s="59">
        <v>0.4</v>
      </c>
      <c r="Y446" s="59"/>
      <c r="Z446" s="59">
        <v>0</v>
      </c>
      <c r="AA446" s="59"/>
      <c r="AB446" s="59">
        <v>0</v>
      </c>
      <c r="AC446" s="59"/>
      <c r="AD446" s="59">
        <v>0</v>
      </c>
      <c r="AE446" s="59"/>
      <c r="AF446" s="59">
        <v>0</v>
      </c>
      <c r="AG446" s="59"/>
      <c r="AH446" s="59">
        <v>0</v>
      </c>
      <c r="AI446" s="59"/>
      <c r="AJ446" s="59">
        <v>8</v>
      </c>
      <c r="AK446" s="59"/>
      <c r="AL446" s="59">
        <v>0.125</v>
      </c>
      <c r="AM446" s="59"/>
      <c r="AP446" s="57" t="e">
        <f>VLOOKUP(B446,[1]PlayersList!$B$4:$J$1000,9,FALSE)</f>
        <v>#N/A</v>
      </c>
      <c r="AR446" t="str">
        <f t="shared" si="6"/>
        <v>Matt Calvert</v>
      </c>
    </row>
    <row r="447" spans="1:44" x14ac:dyDescent="0.25">
      <c r="A447" s="55">
        <v>444</v>
      </c>
      <c r="B447" t="s">
        <v>578</v>
      </c>
      <c r="C447" t="s">
        <v>868</v>
      </c>
      <c r="D447" s="59">
        <v>7</v>
      </c>
      <c r="E447" s="59"/>
      <c r="F447" s="59">
        <v>1</v>
      </c>
      <c r="G447" s="59"/>
      <c r="H447" s="59">
        <v>0</v>
      </c>
      <c r="I447" s="59"/>
      <c r="J447" s="59">
        <v>1</v>
      </c>
      <c r="K447" s="59"/>
      <c r="L447" s="59">
        <v>-3</v>
      </c>
      <c r="M447" s="59"/>
      <c r="N447" s="59">
        <v>6</v>
      </c>
      <c r="O447" s="59"/>
      <c r="P447" s="59">
        <v>16</v>
      </c>
      <c r="Q447" s="59"/>
      <c r="R447" s="59">
        <v>13</v>
      </c>
      <c r="S447" s="59"/>
      <c r="T447" s="59">
        <v>0</v>
      </c>
      <c r="U447" s="59"/>
      <c r="V447" s="59">
        <v>0</v>
      </c>
      <c r="W447" s="59"/>
      <c r="X447" s="59" t="s">
        <v>852</v>
      </c>
      <c r="Y447" s="59"/>
      <c r="Z447" s="59">
        <v>1</v>
      </c>
      <c r="AA447" s="59"/>
      <c r="AB447" s="59">
        <v>0</v>
      </c>
      <c r="AC447" s="59"/>
      <c r="AD447" s="59">
        <v>0</v>
      </c>
      <c r="AE447" s="59"/>
      <c r="AF447" s="59">
        <v>0</v>
      </c>
      <c r="AG447" s="59"/>
      <c r="AH447" s="59">
        <v>0</v>
      </c>
      <c r="AI447" s="59"/>
      <c r="AJ447" s="59">
        <v>12</v>
      </c>
      <c r="AK447" s="59"/>
      <c r="AL447" s="59">
        <v>8.3000000000000004E-2</v>
      </c>
      <c r="AM447" s="59"/>
      <c r="AP447" s="57" t="e">
        <f>VLOOKUP(B447,[1]PlayersList!$B$4:$J$1000,9,FALSE)</f>
        <v>#N/A</v>
      </c>
      <c r="AR447" t="str">
        <f t="shared" si="6"/>
        <v>Jake Muzzin</v>
      </c>
    </row>
    <row r="448" spans="1:44" x14ac:dyDescent="0.25">
      <c r="A448" s="55">
        <v>445</v>
      </c>
      <c r="B448" t="s">
        <v>521</v>
      </c>
      <c r="C448" t="s">
        <v>860</v>
      </c>
      <c r="D448" s="59">
        <v>8</v>
      </c>
      <c r="E448" s="59"/>
      <c r="F448" s="59">
        <v>0</v>
      </c>
      <c r="G448" s="59"/>
      <c r="H448" s="59">
        <v>1</v>
      </c>
      <c r="I448" s="59"/>
      <c r="J448" s="59">
        <v>1</v>
      </c>
      <c r="K448" s="59"/>
      <c r="L448" s="59">
        <v>0</v>
      </c>
      <c r="M448" s="59"/>
      <c r="N448" s="59">
        <v>2</v>
      </c>
      <c r="O448" s="59"/>
      <c r="P448" s="59">
        <v>15</v>
      </c>
      <c r="Q448" s="59"/>
      <c r="R448" s="59">
        <v>4</v>
      </c>
      <c r="S448" s="59"/>
      <c r="T448" s="59">
        <v>0</v>
      </c>
      <c r="U448" s="59"/>
      <c r="V448" s="59">
        <v>1</v>
      </c>
      <c r="W448" s="59"/>
      <c r="X448" s="59">
        <v>0</v>
      </c>
      <c r="Y448" s="59"/>
      <c r="Z448" s="59">
        <v>0</v>
      </c>
      <c r="AA448" s="59"/>
      <c r="AB448" s="59">
        <v>0</v>
      </c>
      <c r="AC448" s="59"/>
      <c r="AD448" s="59">
        <v>0</v>
      </c>
      <c r="AE448" s="59"/>
      <c r="AF448" s="59">
        <v>0</v>
      </c>
      <c r="AG448" s="59"/>
      <c r="AH448" s="59">
        <v>0</v>
      </c>
      <c r="AI448" s="59"/>
      <c r="AJ448" s="59">
        <v>5</v>
      </c>
      <c r="AK448" s="59"/>
      <c r="AL448" s="59">
        <v>0</v>
      </c>
      <c r="AM448" s="59"/>
      <c r="AP448" s="57" t="e">
        <f>VLOOKUP(B448,[1]PlayersList!$B$4:$J$1000,9,FALSE)</f>
        <v>#N/A</v>
      </c>
      <c r="AR448" t="str">
        <f t="shared" si="6"/>
        <v>Tom Kuhnhackl</v>
      </c>
    </row>
    <row r="449" spans="1:44" x14ac:dyDescent="0.25">
      <c r="A449" s="55">
        <v>446</v>
      </c>
      <c r="B449" t="s">
        <v>481</v>
      </c>
      <c r="C449" t="s">
        <v>851</v>
      </c>
      <c r="D449" s="59">
        <v>8</v>
      </c>
      <c r="E449" s="59"/>
      <c r="F449" s="59">
        <v>1</v>
      </c>
      <c r="G449" s="59"/>
      <c r="H449" s="59">
        <v>0</v>
      </c>
      <c r="I449" s="59"/>
      <c r="J449" s="59">
        <v>1</v>
      </c>
      <c r="K449" s="59"/>
      <c r="L449" s="59">
        <v>-1</v>
      </c>
      <c r="M449" s="59"/>
      <c r="N449" s="59">
        <v>2</v>
      </c>
      <c r="O449" s="59"/>
      <c r="P449" s="59">
        <v>2</v>
      </c>
      <c r="Q449" s="59"/>
      <c r="R449" s="59">
        <v>3</v>
      </c>
      <c r="S449" s="59"/>
      <c r="T449" s="59">
        <v>0</v>
      </c>
      <c r="U449" s="59"/>
      <c r="V449" s="59">
        <v>0</v>
      </c>
      <c r="W449" s="59"/>
      <c r="X449" s="59" t="s">
        <v>852</v>
      </c>
      <c r="Y449" s="59"/>
      <c r="Z449" s="59">
        <v>0</v>
      </c>
      <c r="AA449" s="59"/>
      <c r="AB449" s="59">
        <v>0</v>
      </c>
      <c r="AC449" s="59"/>
      <c r="AD449" s="59">
        <v>0</v>
      </c>
      <c r="AE449" s="59"/>
      <c r="AF449" s="59">
        <v>0</v>
      </c>
      <c r="AG449" s="59"/>
      <c r="AH449" s="59">
        <v>0</v>
      </c>
      <c r="AI449" s="59"/>
      <c r="AJ449" s="59">
        <v>4</v>
      </c>
      <c r="AK449" s="59"/>
      <c r="AL449" s="59">
        <v>0.25</v>
      </c>
      <c r="AM449" s="59"/>
      <c r="AP449" s="57" t="e">
        <f>VLOOKUP(B449,[1]PlayersList!$B$4:$J$1000,9,FALSE)</f>
        <v>#N/A</v>
      </c>
      <c r="AR449" t="str">
        <f t="shared" si="6"/>
        <v>Teemu Pulkkinen</v>
      </c>
    </row>
    <row r="450" spans="1:44" x14ac:dyDescent="0.25">
      <c r="A450" s="55">
        <v>447</v>
      </c>
      <c r="B450" t="s">
        <v>641</v>
      </c>
      <c r="C450" t="s">
        <v>871</v>
      </c>
      <c r="D450" s="59">
        <v>6</v>
      </c>
      <c r="E450" s="59"/>
      <c r="F450" s="59">
        <v>1</v>
      </c>
      <c r="G450" s="59"/>
      <c r="H450" s="59">
        <v>0</v>
      </c>
      <c r="I450" s="59"/>
      <c r="J450" s="59">
        <v>1</v>
      </c>
      <c r="K450" s="59"/>
      <c r="L450" s="59">
        <v>-2</v>
      </c>
      <c r="M450" s="59"/>
      <c r="N450" s="59">
        <v>10</v>
      </c>
      <c r="O450" s="59"/>
      <c r="P450" s="59">
        <v>19</v>
      </c>
      <c r="Q450" s="59"/>
      <c r="R450" s="59">
        <v>3</v>
      </c>
      <c r="S450" s="59"/>
      <c r="T450" s="59">
        <v>1</v>
      </c>
      <c r="U450" s="59"/>
      <c r="V450" s="59">
        <v>6</v>
      </c>
      <c r="W450" s="59"/>
      <c r="X450" s="59">
        <v>0.14299999999999999</v>
      </c>
      <c r="Y450" s="59"/>
      <c r="Z450" s="59">
        <v>0</v>
      </c>
      <c r="AA450" s="59"/>
      <c r="AB450" s="59">
        <v>0</v>
      </c>
      <c r="AC450" s="59"/>
      <c r="AD450" s="59">
        <v>0</v>
      </c>
      <c r="AE450" s="59"/>
      <c r="AF450" s="59">
        <v>0</v>
      </c>
      <c r="AG450" s="59"/>
      <c r="AH450" s="59">
        <v>1</v>
      </c>
      <c r="AI450" s="59"/>
      <c r="AJ450" s="59">
        <v>8</v>
      </c>
      <c r="AK450" s="59"/>
      <c r="AL450" s="59">
        <v>0.125</v>
      </c>
      <c r="AM450" s="59"/>
      <c r="AP450" s="57" t="e">
        <f>VLOOKUP(B450,[1]PlayersList!$B$4:$J$1000,9,FALSE)</f>
        <v>#N/A</v>
      </c>
      <c r="AR450" t="str">
        <f t="shared" si="6"/>
        <v>Ryan White</v>
      </c>
    </row>
    <row r="451" spans="1:44" x14ac:dyDescent="0.25">
      <c r="A451" s="55">
        <v>448</v>
      </c>
      <c r="B451" t="s">
        <v>455</v>
      </c>
      <c r="C451" t="s">
        <v>855</v>
      </c>
      <c r="D451" s="59">
        <v>8</v>
      </c>
      <c r="E451" s="59"/>
      <c r="F451" s="59">
        <v>0</v>
      </c>
      <c r="G451" s="59"/>
      <c r="H451" s="59">
        <v>1</v>
      </c>
      <c r="I451" s="59"/>
      <c r="J451" s="59">
        <v>1</v>
      </c>
      <c r="K451" s="59"/>
      <c r="L451" s="59">
        <v>-3</v>
      </c>
      <c r="M451" s="59"/>
      <c r="N451" s="59">
        <v>4</v>
      </c>
      <c r="O451" s="59"/>
      <c r="P451" s="59">
        <v>5</v>
      </c>
      <c r="Q451" s="59"/>
      <c r="R451" s="59">
        <v>15</v>
      </c>
      <c r="S451" s="59"/>
      <c r="T451" s="59">
        <v>0</v>
      </c>
      <c r="U451" s="59"/>
      <c r="V451" s="59">
        <v>0</v>
      </c>
      <c r="W451" s="59"/>
      <c r="X451" s="59" t="s">
        <v>852</v>
      </c>
      <c r="Y451" s="59"/>
      <c r="Z451" s="59">
        <v>0</v>
      </c>
      <c r="AA451" s="59"/>
      <c r="AB451" s="59">
        <v>0</v>
      </c>
      <c r="AC451" s="59"/>
      <c r="AD451" s="59">
        <v>0</v>
      </c>
      <c r="AE451" s="59"/>
      <c r="AF451" s="59">
        <v>0</v>
      </c>
      <c r="AG451" s="59"/>
      <c r="AH451" s="59">
        <v>0</v>
      </c>
      <c r="AI451" s="59"/>
      <c r="AJ451" s="59">
        <v>5</v>
      </c>
      <c r="AK451" s="59"/>
      <c r="AL451" s="59">
        <v>0</v>
      </c>
      <c r="AM451" s="59"/>
      <c r="AP451" s="57" t="e">
        <f>VLOOKUP(B451,[1]PlayersList!$B$4:$J$1000,9,FALSE)</f>
        <v>#N/A</v>
      </c>
      <c r="AR451" t="str">
        <f t="shared" si="6"/>
        <v>Paul Martin</v>
      </c>
    </row>
    <row r="452" spans="1:44" x14ac:dyDescent="0.25">
      <c r="A452" s="55">
        <v>449</v>
      </c>
      <c r="B452" t="s">
        <v>454</v>
      </c>
      <c r="C452" t="s">
        <v>866</v>
      </c>
      <c r="D452" s="59">
        <v>4</v>
      </c>
      <c r="E452" s="59"/>
      <c r="F452" s="59">
        <v>0</v>
      </c>
      <c r="G452" s="59"/>
      <c r="H452" s="59">
        <v>1</v>
      </c>
      <c r="I452" s="59"/>
      <c r="J452" s="59">
        <v>1</v>
      </c>
      <c r="K452" s="59"/>
      <c r="L452" s="59">
        <v>-2</v>
      </c>
      <c r="M452" s="59"/>
      <c r="N452" s="59">
        <v>8</v>
      </c>
      <c r="O452" s="59"/>
      <c r="P452" s="59">
        <v>3</v>
      </c>
      <c r="Q452" s="59"/>
      <c r="R452" s="59">
        <v>3</v>
      </c>
      <c r="S452" s="59"/>
      <c r="T452" s="59">
        <v>0</v>
      </c>
      <c r="U452" s="59"/>
      <c r="V452" s="59">
        <v>3</v>
      </c>
      <c r="W452" s="59"/>
      <c r="X452" s="59">
        <v>0</v>
      </c>
      <c r="Y452" s="59"/>
      <c r="Z452" s="59">
        <v>0</v>
      </c>
      <c r="AA452" s="59"/>
      <c r="AB452" s="59">
        <v>0</v>
      </c>
      <c r="AC452" s="59"/>
      <c r="AD452" s="59">
        <v>0</v>
      </c>
      <c r="AE452" s="59"/>
      <c r="AF452" s="59">
        <v>0</v>
      </c>
      <c r="AG452" s="59"/>
      <c r="AH452" s="59">
        <v>0</v>
      </c>
      <c r="AI452" s="59"/>
      <c r="AJ452" s="59">
        <v>10</v>
      </c>
      <c r="AK452" s="59"/>
      <c r="AL452" s="59">
        <v>0</v>
      </c>
      <c r="AM452" s="59"/>
      <c r="AP452" s="57" t="e">
        <f>VLOOKUP(B452,[1]PlayersList!$B$4:$J$1000,9,FALSE)</f>
        <v>#N/A</v>
      </c>
      <c r="AR452" t="str">
        <f t="shared" si="6"/>
        <v>Patrick Sharp</v>
      </c>
    </row>
    <row r="453" spans="1:44" x14ac:dyDescent="0.25">
      <c r="A453" s="55">
        <v>450</v>
      </c>
      <c r="B453" t="s">
        <v>439</v>
      </c>
      <c r="C453" t="s">
        <v>859</v>
      </c>
      <c r="D453" s="59">
        <v>3</v>
      </c>
      <c r="E453" s="59"/>
      <c r="F453" s="59">
        <v>1</v>
      </c>
      <c r="G453" s="59"/>
      <c r="H453" s="59">
        <v>0</v>
      </c>
      <c r="I453" s="59"/>
      <c r="J453" s="59">
        <v>1</v>
      </c>
      <c r="K453" s="59"/>
      <c r="L453" s="59">
        <v>0</v>
      </c>
      <c r="M453" s="59"/>
      <c r="N453" s="59">
        <v>0</v>
      </c>
      <c r="O453" s="59"/>
      <c r="P453" s="59">
        <v>1</v>
      </c>
      <c r="Q453" s="59"/>
      <c r="R453" s="59">
        <v>2</v>
      </c>
      <c r="S453" s="59"/>
      <c r="T453" s="59">
        <v>1</v>
      </c>
      <c r="U453" s="59"/>
      <c r="V453" s="59">
        <v>1</v>
      </c>
      <c r="W453" s="59"/>
      <c r="X453" s="59">
        <v>0.5</v>
      </c>
      <c r="Y453" s="59"/>
      <c r="Z453" s="59">
        <v>0</v>
      </c>
      <c r="AA453" s="59"/>
      <c r="AB453" s="59">
        <v>0</v>
      </c>
      <c r="AC453" s="59"/>
      <c r="AD453" s="59">
        <v>0</v>
      </c>
      <c r="AE453" s="59"/>
      <c r="AF453" s="59">
        <v>0</v>
      </c>
      <c r="AG453" s="59"/>
      <c r="AH453" s="59">
        <v>1</v>
      </c>
      <c r="AI453" s="59"/>
      <c r="AJ453" s="59">
        <v>2</v>
      </c>
      <c r="AK453" s="59"/>
      <c r="AL453" s="59">
        <v>0.5</v>
      </c>
      <c r="AM453" s="59"/>
      <c r="AP453" s="57" t="e">
        <f>VLOOKUP(B453,[1]PlayersList!$B$4:$J$1000,9,FALSE)</f>
        <v>#N/A</v>
      </c>
      <c r="AR453" t="str">
        <f t="shared" si="6"/>
        <v>Magnus Paajarvi</v>
      </c>
    </row>
    <row r="454" spans="1:44" x14ac:dyDescent="0.25">
      <c r="A454" s="55">
        <v>451</v>
      </c>
      <c r="B454" t="s">
        <v>367</v>
      </c>
      <c r="C454" t="s">
        <v>847</v>
      </c>
      <c r="D454" s="59">
        <v>6</v>
      </c>
      <c r="E454" s="59"/>
      <c r="F454" s="59">
        <v>0</v>
      </c>
      <c r="G454" s="59"/>
      <c r="H454" s="59">
        <v>1</v>
      </c>
      <c r="I454" s="59"/>
      <c r="J454" s="59">
        <v>1</v>
      </c>
      <c r="K454" s="59"/>
      <c r="L454" s="59">
        <v>3</v>
      </c>
      <c r="M454" s="59"/>
      <c r="N454" s="59">
        <v>2</v>
      </c>
      <c r="O454" s="59"/>
      <c r="P454" s="59">
        <v>5</v>
      </c>
      <c r="Q454" s="59"/>
      <c r="R454" s="59">
        <v>6</v>
      </c>
      <c r="S454" s="59"/>
      <c r="T454" s="59">
        <v>34</v>
      </c>
      <c r="U454" s="59"/>
      <c r="V454" s="59">
        <v>21</v>
      </c>
      <c r="W454" s="59"/>
      <c r="X454" s="59">
        <v>0.61799999999999999</v>
      </c>
      <c r="Y454" s="59"/>
      <c r="Z454" s="59">
        <v>0</v>
      </c>
      <c r="AA454" s="59"/>
      <c r="AB454" s="59">
        <v>0</v>
      </c>
      <c r="AC454" s="59"/>
      <c r="AD454" s="59">
        <v>0</v>
      </c>
      <c r="AE454" s="59"/>
      <c r="AF454" s="59">
        <v>0</v>
      </c>
      <c r="AG454" s="59"/>
      <c r="AH454" s="59">
        <v>0</v>
      </c>
      <c r="AI454" s="59"/>
      <c r="AJ454" s="59">
        <v>2</v>
      </c>
      <c r="AK454" s="59"/>
      <c r="AL454" s="59">
        <v>0</v>
      </c>
      <c r="AM454" s="59"/>
      <c r="AP454" s="57" t="e">
        <f>VLOOKUP(B454,[1]PlayersList!$B$4:$J$1000,9,FALSE)</f>
        <v>#N/A</v>
      </c>
      <c r="AR454" t="str">
        <f t="shared" ref="AR454:AR517" si="7">SUBSTITUTE(B454," ","")</f>
        <v>Anton Lander</v>
      </c>
    </row>
    <row r="455" spans="1:44" x14ac:dyDescent="0.25">
      <c r="A455" s="55">
        <v>452</v>
      </c>
      <c r="B455" t="s">
        <v>364</v>
      </c>
      <c r="C455" t="s">
        <v>871</v>
      </c>
      <c r="D455" s="59">
        <v>3</v>
      </c>
      <c r="E455" s="59"/>
      <c r="F455" s="59">
        <v>0</v>
      </c>
      <c r="G455" s="59"/>
      <c r="H455" s="59">
        <v>1</v>
      </c>
      <c r="I455" s="59"/>
      <c r="J455" s="59">
        <v>1</v>
      </c>
      <c r="K455" s="59"/>
      <c r="L455" s="59">
        <v>-3</v>
      </c>
      <c r="M455" s="59"/>
      <c r="N455" s="59">
        <v>0</v>
      </c>
      <c r="O455" s="59"/>
      <c r="P455" s="59">
        <v>3</v>
      </c>
      <c r="Q455" s="59"/>
      <c r="R455" s="59">
        <v>1</v>
      </c>
      <c r="S455" s="59"/>
      <c r="T455" s="59">
        <v>13</v>
      </c>
      <c r="U455" s="59"/>
      <c r="V455" s="59">
        <v>15</v>
      </c>
      <c r="W455" s="59"/>
      <c r="X455" s="59">
        <v>0.46400000000000002</v>
      </c>
      <c r="Y455" s="59"/>
      <c r="Z455" s="59">
        <v>0</v>
      </c>
      <c r="AA455" s="59"/>
      <c r="AB455" s="59">
        <v>0</v>
      </c>
      <c r="AC455" s="59"/>
      <c r="AD455" s="59">
        <v>0</v>
      </c>
      <c r="AE455" s="59"/>
      <c r="AF455" s="59">
        <v>0</v>
      </c>
      <c r="AG455" s="59"/>
      <c r="AH455" s="59">
        <v>0</v>
      </c>
      <c r="AI455" s="59"/>
      <c r="AJ455" s="59">
        <v>3</v>
      </c>
      <c r="AK455" s="59"/>
      <c r="AL455" s="59">
        <v>0</v>
      </c>
      <c r="AM455" s="59"/>
      <c r="AP455" s="57" t="e">
        <f>VLOOKUP(B455,[1]PlayersList!$B$4:$J$1000,9,FALSE)</f>
        <v>#N/A</v>
      </c>
      <c r="AR455" t="str">
        <f t="shared" si="7"/>
        <v>Dylan Strome</v>
      </c>
    </row>
    <row r="456" spans="1:44" x14ac:dyDescent="0.25">
      <c r="A456" s="55">
        <v>453</v>
      </c>
      <c r="B456" t="s">
        <v>433</v>
      </c>
      <c r="C456" t="s">
        <v>848</v>
      </c>
      <c r="D456" s="59">
        <v>6</v>
      </c>
      <c r="E456" s="59"/>
      <c r="F456" s="59">
        <v>0</v>
      </c>
      <c r="G456" s="59"/>
      <c r="H456" s="59">
        <v>1</v>
      </c>
      <c r="I456" s="59"/>
      <c r="J456" s="59">
        <v>1</v>
      </c>
      <c r="K456" s="59"/>
      <c r="L456" s="59">
        <v>-2</v>
      </c>
      <c r="M456" s="59"/>
      <c r="N456" s="59">
        <v>4</v>
      </c>
      <c r="O456" s="59"/>
      <c r="P456" s="59">
        <v>2</v>
      </c>
      <c r="Q456" s="59"/>
      <c r="R456" s="59">
        <v>1</v>
      </c>
      <c r="S456" s="59"/>
      <c r="T456" s="59">
        <v>24</v>
      </c>
      <c r="U456" s="59"/>
      <c r="V456" s="59">
        <v>26</v>
      </c>
      <c r="W456" s="59"/>
      <c r="X456" s="59">
        <v>0.48</v>
      </c>
      <c r="Y456" s="59"/>
      <c r="Z456" s="59">
        <v>0</v>
      </c>
      <c r="AA456" s="59"/>
      <c r="AB456" s="59">
        <v>0</v>
      </c>
      <c r="AC456" s="59"/>
      <c r="AD456" s="59">
        <v>0</v>
      </c>
      <c r="AE456" s="59"/>
      <c r="AF456" s="59">
        <v>0</v>
      </c>
      <c r="AG456" s="59"/>
      <c r="AH456" s="59">
        <v>0</v>
      </c>
      <c r="AI456" s="59"/>
      <c r="AJ456" s="59">
        <v>11</v>
      </c>
      <c r="AK456" s="59"/>
      <c r="AL456" s="59">
        <v>0</v>
      </c>
      <c r="AM456" s="59"/>
      <c r="AP456" s="57" t="e">
        <f>VLOOKUP(B456,[1]PlayersList!$B$4:$J$1000,9,FALSE)</f>
        <v>#N/A</v>
      </c>
      <c r="AR456" t="str">
        <f t="shared" si="7"/>
        <v>Peter Holland</v>
      </c>
    </row>
    <row r="457" spans="1:44" x14ac:dyDescent="0.25">
      <c r="A457" s="55">
        <v>454</v>
      </c>
      <c r="B457" t="s">
        <v>427</v>
      </c>
      <c r="C457" t="s">
        <v>872</v>
      </c>
      <c r="D457" s="59">
        <v>6</v>
      </c>
      <c r="E457" s="59"/>
      <c r="F457" s="59">
        <v>0</v>
      </c>
      <c r="G457" s="59"/>
      <c r="H457" s="59">
        <v>1</v>
      </c>
      <c r="I457" s="59"/>
      <c r="J457" s="59">
        <v>1</v>
      </c>
      <c r="K457" s="59"/>
      <c r="L457" s="59">
        <v>1</v>
      </c>
      <c r="M457" s="59"/>
      <c r="N457" s="59">
        <v>10</v>
      </c>
      <c r="O457" s="59"/>
      <c r="P457" s="59">
        <v>3</v>
      </c>
      <c r="Q457" s="59"/>
      <c r="R457" s="59">
        <v>7</v>
      </c>
      <c r="S457" s="59"/>
      <c r="T457" s="59">
        <v>0</v>
      </c>
      <c r="U457" s="59"/>
      <c r="V457" s="59">
        <v>0</v>
      </c>
      <c r="W457" s="59"/>
      <c r="X457" s="59" t="s">
        <v>852</v>
      </c>
      <c r="Y457" s="59"/>
      <c r="Z457" s="59">
        <v>0</v>
      </c>
      <c r="AA457" s="59"/>
      <c r="AB457" s="59">
        <v>0</v>
      </c>
      <c r="AC457" s="59"/>
      <c r="AD457" s="59">
        <v>0</v>
      </c>
      <c r="AE457" s="59"/>
      <c r="AF457" s="59">
        <v>0</v>
      </c>
      <c r="AG457" s="59"/>
      <c r="AH457" s="59">
        <v>0</v>
      </c>
      <c r="AI457" s="59"/>
      <c r="AJ457" s="59">
        <v>10</v>
      </c>
      <c r="AK457" s="59"/>
      <c r="AL457" s="59">
        <v>0</v>
      </c>
      <c r="AM457" s="59"/>
      <c r="AP457" s="57" t="e">
        <f>VLOOKUP(B457,[1]PlayersList!$B$4:$J$1000,9,FALSE)</f>
        <v>#N/A</v>
      </c>
      <c r="AR457" t="str">
        <f t="shared" si="7"/>
        <v>John Moore</v>
      </c>
    </row>
    <row r="458" spans="1:44" x14ac:dyDescent="0.25">
      <c r="A458" s="55">
        <v>455</v>
      </c>
      <c r="B458" t="s">
        <v>428</v>
      </c>
      <c r="C458" t="s">
        <v>872</v>
      </c>
      <c r="D458" s="59">
        <v>3</v>
      </c>
      <c r="E458" s="59"/>
      <c r="F458" s="59">
        <v>0</v>
      </c>
      <c r="G458" s="59"/>
      <c r="H458" s="59">
        <v>1</v>
      </c>
      <c r="I458" s="59"/>
      <c r="J458" s="59">
        <v>1</v>
      </c>
      <c r="K458" s="59"/>
      <c r="L458" s="59">
        <v>1</v>
      </c>
      <c r="M458" s="59"/>
      <c r="N458" s="59">
        <v>2</v>
      </c>
      <c r="O458" s="59"/>
      <c r="P458" s="59">
        <v>3</v>
      </c>
      <c r="Q458" s="59"/>
      <c r="R458" s="59">
        <v>0</v>
      </c>
      <c r="S458" s="59"/>
      <c r="T458" s="59">
        <v>2</v>
      </c>
      <c r="U458" s="59"/>
      <c r="V458" s="59">
        <v>1</v>
      </c>
      <c r="W458" s="59"/>
      <c r="X458" s="59">
        <v>0.66700000000000004</v>
      </c>
      <c r="Y458" s="59"/>
      <c r="Z458" s="59">
        <v>0</v>
      </c>
      <c r="AA458" s="59"/>
      <c r="AB458" s="59">
        <v>1</v>
      </c>
      <c r="AC458" s="59"/>
      <c r="AD458" s="59">
        <v>0</v>
      </c>
      <c r="AE458" s="59"/>
      <c r="AF458" s="59">
        <v>0</v>
      </c>
      <c r="AG458" s="59"/>
      <c r="AH458" s="59">
        <v>0</v>
      </c>
      <c r="AI458" s="59"/>
      <c r="AJ458" s="59">
        <v>3</v>
      </c>
      <c r="AK458" s="59"/>
      <c r="AL458" s="59">
        <v>0</v>
      </c>
      <c r="AM458" s="59"/>
      <c r="AP458" s="57" t="e">
        <f>VLOOKUP(B458,[1]PlayersList!$B$4:$J$1000,9,FALSE)</f>
        <v>#N/A</v>
      </c>
      <c r="AR458" t="str">
        <f t="shared" si="7"/>
        <v>Jacob Josefson</v>
      </c>
    </row>
    <row r="459" spans="1:44" x14ac:dyDescent="0.25">
      <c r="A459" s="55">
        <v>456</v>
      </c>
      <c r="B459" t="s">
        <v>483</v>
      </c>
      <c r="C459" t="s">
        <v>855</v>
      </c>
      <c r="D459" s="59">
        <v>8</v>
      </c>
      <c r="E459" s="59"/>
      <c r="F459" s="59">
        <v>0</v>
      </c>
      <c r="G459" s="59"/>
      <c r="H459" s="59">
        <v>1</v>
      </c>
      <c r="I459" s="59"/>
      <c r="J459" s="59">
        <v>1</v>
      </c>
      <c r="K459" s="59"/>
      <c r="L459" s="59">
        <v>0</v>
      </c>
      <c r="M459" s="59"/>
      <c r="N459" s="59">
        <v>6</v>
      </c>
      <c r="O459" s="59"/>
      <c r="P459" s="59">
        <v>15</v>
      </c>
      <c r="Q459" s="59"/>
      <c r="R459" s="59">
        <v>5</v>
      </c>
      <c r="S459" s="59"/>
      <c r="T459" s="59">
        <v>0</v>
      </c>
      <c r="U459" s="59"/>
      <c r="V459" s="59">
        <v>0</v>
      </c>
      <c r="W459" s="59"/>
      <c r="X459" s="59" t="s">
        <v>852</v>
      </c>
      <c r="Y459" s="59"/>
      <c r="Z459" s="59">
        <v>0</v>
      </c>
      <c r="AA459" s="59"/>
      <c r="AB459" s="59">
        <v>0</v>
      </c>
      <c r="AC459" s="59"/>
      <c r="AD459" s="59">
        <v>0</v>
      </c>
      <c r="AE459" s="59"/>
      <c r="AF459" s="59">
        <v>0</v>
      </c>
      <c r="AG459" s="59"/>
      <c r="AH459" s="59">
        <v>0</v>
      </c>
      <c r="AI459" s="59"/>
      <c r="AJ459" s="59">
        <v>11</v>
      </c>
      <c r="AK459" s="59"/>
      <c r="AL459" s="59">
        <v>0</v>
      </c>
      <c r="AM459" s="59"/>
      <c r="AP459" s="57" t="e">
        <f>VLOOKUP(B459,[1]PlayersList!$B$4:$J$1000,9,FALSE)</f>
        <v>#N/A</v>
      </c>
      <c r="AR459" t="str">
        <f t="shared" si="7"/>
        <v>Brenden Dillon</v>
      </c>
    </row>
    <row r="460" spans="1:44" x14ac:dyDescent="0.25">
      <c r="A460" s="55">
        <v>457</v>
      </c>
      <c r="B460" t="s">
        <v>626</v>
      </c>
      <c r="C460" t="s">
        <v>851</v>
      </c>
      <c r="D460" s="59">
        <v>4</v>
      </c>
      <c r="E460" s="59"/>
      <c r="F460" s="59">
        <v>0</v>
      </c>
      <c r="G460" s="59"/>
      <c r="H460" s="59">
        <v>1</v>
      </c>
      <c r="I460" s="59"/>
      <c r="J460" s="59">
        <v>1</v>
      </c>
      <c r="K460" s="59"/>
      <c r="L460" s="59">
        <v>0</v>
      </c>
      <c r="M460" s="59"/>
      <c r="N460" s="59">
        <v>0</v>
      </c>
      <c r="O460" s="59"/>
      <c r="P460" s="59">
        <v>3</v>
      </c>
      <c r="Q460" s="59"/>
      <c r="R460" s="59">
        <v>6</v>
      </c>
      <c r="S460" s="59"/>
      <c r="T460" s="59">
        <v>0</v>
      </c>
      <c r="U460" s="59"/>
      <c r="V460" s="59">
        <v>0</v>
      </c>
      <c r="W460" s="59"/>
      <c r="X460" s="59" t="s">
        <v>852</v>
      </c>
      <c r="Y460" s="59"/>
      <c r="Z460" s="59">
        <v>0</v>
      </c>
      <c r="AA460" s="59"/>
      <c r="AB460" s="59">
        <v>0</v>
      </c>
      <c r="AC460" s="59"/>
      <c r="AD460" s="59">
        <v>0</v>
      </c>
      <c r="AE460" s="59"/>
      <c r="AF460" s="59">
        <v>0</v>
      </c>
      <c r="AG460" s="59"/>
      <c r="AH460" s="59">
        <v>0</v>
      </c>
      <c r="AI460" s="59"/>
      <c r="AJ460" s="59">
        <v>5</v>
      </c>
      <c r="AK460" s="59"/>
      <c r="AL460" s="59">
        <v>0</v>
      </c>
      <c r="AM460" s="59"/>
      <c r="AP460" s="57" t="e">
        <f>VLOOKUP(B460,[1]PlayersList!$B$4:$J$1000,9,FALSE)</f>
        <v>#N/A</v>
      </c>
      <c r="AR460" t="str">
        <f t="shared" si="7"/>
        <v>Nate Prosser</v>
      </c>
    </row>
    <row r="461" spans="1:44" x14ac:dyDescent="0.25">
      <c r="A461" s="55">
        <v>458</v>
      </c>
      <c r="B461" t="s">
        <v>475</v>
      </c>
      <c r="C461" t="s">
        <v>866</v>
      </c>
      <c r="D461" s="59">
        <v>5</v>
      </c>
      <c r="E461" s="59"/>
      <c r="F461" s="59">
        <v>1</v>
      </c>
      <c r="G461" s="59"/>
      <c r="H461" s="59">
        <v>0</v>
      </c>
      <c r="I461" s="59"/>
      <c r="J461" s="59">
        <v>1</v>
      </c>
      <c r="K461" s="59"/>
      <c r="L461" s="59">
        <v>-2</v>
      </c>
      <c r="M461" s="59"/>
      <c r="N461" s="59">
        <v>2</v>
      </c>
      <c r="O461" s="59"/>
      <c r="P461" s="59">
        <v>11</v>
      </c>
      <c r="Q461" s="59"/>
      <c r="R461" s="59">
        <v>11</v>
      </c>
      <c r="S461" s="59"/>
      <c r="T461" s="59">
        <v>0</v>
      </c>
      <c r="U461" s="59"/>
      <c r="V461" s="59">
        <v>0</v>
      </c>
      <c r="W461" s="59"/>
      <c r="X461" s="59" t="s">
        <v>852</v>
      </c>
      <c r="Y461" s="59"/>
      <c r="Z461" s="59">
        <v>0</v>
      </c>
      <c r="AA461" s="59"/>
      <c r="AB461" s="59">
        <v>0</v>
      </c>
      <c r="AC461" s="59"/>
      <c r="AD461" s="59">
        <v>0</v>
      </c>
      <c r="AE461" s="59"/>
      <c r="AF461" s="59">
        <v>0</v>
      </c>
      <c r="AG461" s="59"/>
      <c r="AH461" s="59">
        <v>0</v>
      </c>
      <c r="AI461" s="59"/>
      <c r="AJ461" s="59">
        <v>8</v>
      </c>
      <c r="AK461" s="59"/>
      <c r="AL461" s="59">
        <v>0.125</v>
      </c>
      <c r="AM461" s="59"/>
      <c r="AP461" s="57" t="e">
        <f>VLOOKUP(B461,[1]PlayersList!$B$4:$J$1000,9,FALSE)</f>
        <v>#N/A</v>
      </c>
      <c r="AR461" t="str">
        <f t="shared" si="7"/>
        <v>Stephen Johns</v>
      </c>
    </row>
    <row r="462" spans="1:44" x14ac:dyDescent="0.25">
      <c r="A462" s="55">
        <v>459</v>
      </c>
      <c r="B462" t="s">
        <v>452</v>
      </c>
      <c r="C462" t="s">
        <v>877</v>
      </c>
      <c r="D462" s="59">
        <v>6</v>
      </c>
      <c r="E462" s="59"/>
      <c r="F462" s="59">
        <v>1</v>
      </c>
      <c r="G462" s="59"/>
      <c r="H462" s="59">
        <v>0</v>
      </c>
      <c r="I462" s="59"/>
      <c r="J462" s="59">
        <v>1</v>
      </c>
      <c r="K462" s="59"/>
      <c r="L462" s="59">
        <v>0</v>
      </c>
      <c r="M462" s="59"/>
      <c r="N462" s="59">
        <v>2</v>
      </c>
      <c r="O462" s="59"/>
      <c r="P462" s="59">
        <v>2</v>
      </c>
      <c r="Q462" s="59"/>
      <c r="R462" s="59">
        <v>4</v>
      </c>
      <c r="S462" s="59"/>
      <c r="T462" s="59">
        <v>4</v>
      </c>
      <c r="U462" s="59"/>
      <c r="V462" s="59">
        <v>2</v>
      </c>
      <c r="W462" s="59"/>
      <c r="X462" s="59">
        <v>0.66700000000000004</v>
      </c>
      <c r="Y462" s="59"/>
      <c r="Z462" s="59">
        <v>0</v>
      </c>
      <c r="AA462" s="59"/>
      <c r="AB462" s="59">
        <v>0</v>
      </c>
      <c r="AC462" s="59"/>
      <c r="AD462" s="59">
        <v>0</v>
      </c>
      <c r="AE462" s="59"/>
      <c r="AF462" s="59">
        <v>0</v>
      </c>
      <c r="AG462" s="59"/>
      <c r="AH462" s="59">
        <v>0</v>
      </c>
      <c r="AI462" s="59"/>
      <c r="AJ462" s="59">
        <v>7</v>
      </c>
      <c r="AK462" s="59"/>
      <c r="AL462" s="59">
        <v>0.14299999999999999</v>
      </c>
      <c r="AM462" s="59"/>
      <c r="AP462" s="57" t="e">
        <f>VLOOKUP(B462,[1]PlayersList!$B$4:$J$1000,9,FALSE)</f>
        <v>#N/A</v>
      </c>
      <c r="AR462" t="str">
        <f t="shared" si="7"/>
        <v>Justin Williams</v>
      </c>
    </row>
    <row r="463" spans="1:44" x14ac:dyDescent="0.25">
      <c r="A463" s="55">
        <v>460</v>
      </c>
      <c r="B463" t="s">
        <v>476</v>
      </c>
      <c r="C463" t="s">
        <v>858</v>
      </c>
      <c r="D463" s="59">
        <v>8</v>
      </c>
      <c r="E463" s="59"/>
      <c r="F463" s="59">
        <v>0</v>
      </c>
      <c r="G463" s="59"/>
      <c r="H463" s="59">
        <v>1</v>
      </c>
      <c r="I463" s="59"/>
      <c r="J463" s="59">
        <v>1</v>
      </c>
      <c r="K463" s="59"/>
      <c r="L463" s="59">
        <v>-3</v>
      </c>
      <c r="M463" s="59"/>
      <c r="N463" s="59">
        <v>6</v>
      </c>
      <c r="O463" s="59"/>
      <c r="P463" s="59">
        <v>1</v>
      </c>
      <c r="Q463" s="59"/>
      <c r="R463" s="59">
        <v>5</v>
      </c>
      <c r="S463" s="59"/>
      <c r="T463" s="59">
        <v>5</v>
      </c>
      <c r="U463" s="59"/>
      <c r="V463" s="59">
        <v>5</v>
      </c>
      <c r="W463" s="59"/>
      <c r="X463" s="59">
        <v>0.5</v>
      </c>
      <c r="Y463" s="59"/>
      <c r="Z463" s="59">
        <v>0</v>
      </c>
      <c r="AA463" s="59"/>
      <c r="AB463" s="59">
        <v>0</v>
      </c>
      <c r="AC463" s="59"/>
      <c r="AD463" s="59">
        <v>0</v>
      </c>
      <c r="AE463" s="59"/>
      <c r="AF463" s="59">
        <v>0</v>
      </c>
      <c r="AG463" s="59"/>
      <c r="AH463" s="59">
        <v>0</v>
      </c>
      <c r="AI463" s="59"/>
      <c r="AJ463" s="59">
        <v>14</v>
      </c>
      <c r="AK463" s="59"/>
      <c r="AL463" s="59">
        <v>0</v>
      </c>
      <c r="AM463" s="59"/>
      <c r="AP463" s="57" t="e">
        <f>VLOOKUP(B463,[1]PlayersList!$B$4:$J$1000,9,FALSE)</f>
        <v>#N/A</v>
      </c>
      <c r="AR463" t="str">
        <f t="shared" si="7"/>
        <v>Riley Sheahan</v>
      </c>
    </row>
    <row r="464" spans="1:44" x14ac:dyDescent="0.25">
      <c r="A464" s="55">
        <v>461</v>
      </c>
      <c r="B464" t="s">
        <v>613</v>
      </c>
      <c r="C464" t="s">
        <v>849</v>
      </c>
      <c r="D464" s="59">
        <v>7</v>
      </c>
      <c r="E464" s="59"/>
      <c r="F464" s="59">
        <v>1</v>
      </c>
      <c r="G464" s="59"/>
      <c r="H464" s="59">
        <v>0</v>
      </c>
      <c r="I464" s="59"/>
      <c r="J464" s="59">
        <v>1</v>
      </c>
      <c r="K464" s="59"/>
      <c r="L464" s="59">
        <v>2</v>
      </c>
      <c r="M464" s="59"/>
      <c r="N464" s="59">
        <v>2</v>
      </c>
      <c r="O464" s="59"/>
      <c r="P464" s="59">
        <v>2</v>
      </c>
      <c r="Q464" s="59"/>
      <c r="R464" s="59">
        <v>6</v>
      </c>
      <c r="S464" s="59"/>
      <c r="T464" s="59">
        <v>0</v>
      </c>
      <c r="U464" s="59"/>
      <c r="V464" s="59">
        <v>0</v>
      </c>
      <c r="W464" s="59"/>
      <c r="X464" s="59" t="s">
        <v>852</v>
      </c>
      <c r="Y464" s="59"/>
      <c r="Z464" s="59">
        <v>0</v>
      </c>
      <c r="AA464" s="59"/>
      <c r="AB464" s="59">
        <v>0</v>
      </c>
      <c r="AC464" s="59"/>
      <c r="AD464" s="59">
        <v>0</v>
      </c>
      <c r="AE464" s="59"/>
      <c r="AF464" s="59">
        <v>0</v>
      </c>
      <c r="AG464" s="59"/>
      <c r="AH464" s="59">
        <v>0</v>
      </c>
      <c r="AI464" s="59"/>
      <c r="AJ464" s="59">
        <v>3</v>
      </c>
      <c r="AK464" s="59"/>
      <c r="AL464" s="59">
        <v>0.33300000000000002</v>
      </c>
      <c r="AM464" s="59"/>
      <c r="AP464" s="57" t="e">
        <f>VLOOKUP(B464,[1]PlayersList!$B$4:$J$1000,9,FALSE)</f>
        <v>#N/A</v>
      </c>
      <c r="AR464" t="str">
        <f t="shared" si="7"/>
        <v>Mark Pysyk</v>
      </c>
    </row>
    <row r="465" spans="1:44" x14ac:dyDescent="0.25">
      <c r="A465" s="55">
        <v>462</v>
      </c>
      <c r="B465" t="s">
        <v>410</v>
      </c>
      <c r="C465" t="s">
        <v>855</v>
      </c>
      <c r="D465" s="59">
        <v>8</v>
      </c>
      <c r="E465" s="59"/>
      <c r="F465" s="59">
        <v>0</v>
      </c>
      <c r="G465" s="59"/>
      <c r="H465" s="59">
        <v>1</v>
      </c>
      <c r="I465" s="59"/>
      <c r="J465" s="59">
        <v>1</v>
      </c>
      <c r="K465" s="59"/>
      <c r="L465" s="59">
        <v>-1</v>
      </c>
      <c r="M465" s="59"/>
      <c r="N465" s="59">
        <v>0</v>
      </c>
      <c r="O465" s="59"/>
      <c r="P465" s="59">
        <v>9</v>
      </c>
      <c r="Q465" s="59"/>
      <c r="R465" s="59">
        <v>3</v>
      </c>
      <c r="S465" s="59"/>
      <c r="T465" s="59">
        <v>19</v>
      </c>
      <c r="U465" s="59"/>
      <c r="V465" s="59">
        <v>30</v>
      </c>
      <c r="W465" s="59"/>
      <c r="X465" s="59">
        <v>0.38800000000000001</v>
      </c>
      <c r="Y465" s="59"/>
      <c r="Z465" s="59">
        <v>0</v>
      </c>
      <c r="AA465" s="59"/>
      <c r="AB465" s="59">
        <v>0</v>
      </c>
      <c r="AC465" s="59"/>
      <c r="AD465" s="59">
        <v>0</v>
      </c>
      <c r="AE465" s="59"/>
      <c r="AF465" s="59">
        <v>0</v>
      </c>
      <c r="AG465" s="59"/>
      <c r="AH465" s="59">
        <v>0</v>
      </c>
      <c r="AI465" s="59"/>
      <c r="AJ465" s="59">
        <v>8</v>
      </c>
      <c r="AK465" s="59"/>
      <c r="AL465" s="59">
        <v>0</v>
      </c>
      <c r="AM465" s="59"/>
      <c r="AP465" s="57" t="e">
        <f>VLOOKUP(B465,[1]PlayersList!$B$4:$J$1000,9,FALSE)</f>
        <v>#N/A</v>
      </c>
      <c r="AR465" t="str">
        <f t="shared" si="7"/>
        <v>Tommy Wingels</v>
      </c>
    </row>
    <row r="466" spans="1:44" x14ac:dyDescent="0.25">
      <c r="A466" s="55">
        <v>463</v>
      </c>
      <c r="B466" t="s">
        <v>450</v>
      </c>
      <c r="C466" t="s">
        <v>867</v>
      </c>
      <c r="D466" s="59">
        <v>6</v>
      </c>
      <c r="E466" s="59"/>
      <c r="F466" s="59">
        <v>1</v>
      </c>
      <c r="G466" s="59"/>
      <c r="H466" s="59">
        <v>0</v>
      </c>
      <c r="I466" s="59"/>
      <c r="J466" s="59">
        <v>1</v>
      </c>
      <c r="K466" s="59"/>
      <c r="L466" s="59">
        <v>-1</v>
      </c>
      <c r="M466" s="59"/>
      <c r="N466" s="59">
        <v>11</v>
      </c>
      <c r="O466" s="59"/>
      <c r="P466" s="59">
        <v>10</v>
      </c>
      <c r="Q466" s="59"/>
      <c r="R466" s="59">
        <v>4</v>
      </c>
      <c r="S466" s="59"/>
      <c r="T466" s="59">
        <v>0</v>
      </c>
      <c r="U466" s="59"/>
      <c r="V466" s="59">
        <v>0</v>
      </c>
      <c r="W466" s="59"/>
      <c r="X466" s="59" t="s">
        <v>852</v>
      </c>
      <c r="Y466" s="59"/>
      <c r="Z466" s="59">
        <v>0</v>
      </c>
      <c r="AA466" s="59"/>
      <c r="AB466" s="59">
        <v>0</v>
      </c>
      <c r="AC466" s="59"/>
      <c r="AD466" s="59">
        <v>0</v>
      </c>
      <c r="AE466" s="59"/>
      <c r="AF466" s="59">
        <v>0</v>
      </c>
      <c r="AG466" s="59"/>
      <c r="AH466" s="59">
        <v>0</v>
      </c>
      <c r="AI466" s="59"/>
      <c r="AJ466" s="59">
        <v>10</v>
      </c>
      <c r="AK466" s="59"/>
      <c r="AL466" s="59">
        <v>0.1</v>
      </c>
      <c r="AM466" s="59"/>
      <c r="AP466" s="57" t="e">
        <f>VLOOKUP(B466,[1]PlayersList!$B$4:$J$1000,9,FALSE)</f>
        <v>#N/A</v>
      </c>
      <c r="AR466" t="str">
        <f t="shared" si="7"/>
        <v>Chris Neil</v>
      </c>
    </row>
    <row r="467" spans="1:44" x14ac:dyDescent="0.25">
      <c r="A467" s="55">
        <v>464</v>
      </c>
      <c r="B467" t="s">
        <v>451</v>
      </c>
      <c r="C467" t="s">
        <v>875</v>
      </c>
      <c r="D467" s="59">
        <v>5</v>
      </c>
      <c r="E467" s="59"/>
      <c r="F467" s="59">
        <v>1</v>
      </c>
      <c r="G467" s="59"/>
      <c r="H467" s="59">
        <v>0</v>
      </c>
      <c r="I467" s="59"/>
      <c r="J467" s="59">
        <v>1</v>
      </c>
      <c r="K467" s="59"/>
      <c r="L467" s="59">
        <v>-1</v>
      </c>
      <c r="M467" s="59"/>
      <c r="N467" s="59">
        <v>25</v>
      </c>
      <c r="O467" s="59"/>
      <c r="P467" s="59">
        <v>13</v>
      </c>
      <c r="Q467" s="59"/>
      <c r="R467" s="59">
        <v>1</v>
      </c>
      <c r="S467" s="59"/>
      <c r="T467" s="59">
        <v>0</v>
      </c>
      <c r="U467" s="59"/>
      <c r="V467" s="59">
        <v>1</v>
      </c>
      <c r="W467" s="59"/>
      <c r="X467" s="59">
        <v>0</v>
      </c>
      <c r="Y467" s="59"/>
      <c r="Z467" s="59">
        <v>1</v>
      </c>
      <c r="AA467" s="59"/>
      <c r="AB467" s="59">
        <v>0</v>
      </c>
      <c r="AC467" s="59"/>
      <c r="AD467" s="59">
        <v>0</v>
      </c>
      <c r="AE467" s="59"/>
      <c r="AF467" s="59">
        <v>0</v>
      </c>
      <c r="AG467" s="59"/>
      <c r="AH467" s="59">
        <v>0</v>
      </c>
      <c r="AI467" s="59"/>
      <c r="AJ467" s="59">
        <v>7</v>
      </c>
      <c r="AK467" s="59"/>
      <c r="AL467" s="59">
        <v>0.14299999999999999</v>
      </c>
      <c r="AM467" s="59"/>
      <c r="AP467" s="57" t="e">
        <f>VLOOKUP(B467,[1]PlayersList!$B$4:$J$1000,9,FALSE)</f>
        <v>#N/A</v>
      </c>
      <c r="AR467" t="str">
        <f t="shared" si="7"/>
        <v>Jarome Iginla</v>
      </c>
    </row>
    <row r="468" spans="1:44" x14ac:dyDescent="0.25">
      <c r="A468" s="55">
        <v>465</v>
      </c>
      <c r="B468" t="s">
        <v>479</v>
      </c>
      <c r="C468" t="s">
        <v>862</v>
      </c>
      <c r="D468" s="59">
        <v>6</v>
      </c>
      <c r="E468" s="59"/>
      <c r="F468" s="59">
        <v>0</v>
      </c>
      <c r="G468" s="59"/>
      <c r="H468" s="59">
        <v>1</v>
      </c>
      <c r="I468" s="59"/>
      <c r="J468" s="59">
        <v>1</v>
      </c>
      <c r="K468" s="59"/>
      <c r="L468" s="59">
        <v>-1</v>
      </c>
      <c r="M468" s="59"/>
      <c r="N468" s="59">
        <v>0</v>
      </c>
      <c r="O468" s="59"/>
      <c r="P468" s="59">
        <v>7</v>
      </c>
      <c r="Q468" s="59"/>
      <c r="R468" s="59">
        <v>0</v>
      </c>
      <c r="S468" s="59"/>
      <c r="T468" s="59">
        <v>14</v>
      </c>
      <c r="U468" s="59"/>
      <c r="V468" s="59">
        <v>32</v>
      </c>
      <c r="W468" s="59"/>
      <c r="X468" s="59">
        <v>0.30399999999999999</v>
      </c>
      <c r="Y468" s="59"/>
      <c r="Z468" s="59">
        <v>0</v>
      </c>
      <c r="AA468" s="59"/>
      <c r="AB468" s="59">
        <v>0</v>
      </c>
      <c r="AC468" s="59"/>
      <c r="AD468" s="59">
        <v>0</v>
      </c>
      <c r="AE468" s="59"/>
      <c r="AF468" s="59">
        <v>0</v>
      </c>
      <c r="AG468" s="59"/>
      <c r="AH468" s="59">
        <v>0</v>
      </c>
      <c r="AI468" s="59"/>
      <c r="AJ468" s="59">
        <v>2</v>
      </c>
      <c r="AK468" s="59"/>
      <c r="AL468" s="59">
        <v>0</v>
      </c>
      <c r="AM468" s="59"/>
      <c r="AP468" s="57" t="e">
        <f>VLOOKUP(B468,[1]PlayersList!$B$4:$J$1000,9,FALSE)</f>
        <v>#N/A</v>
      </c>
      <c r="AR468" t="str">
        <f t="shared" si="7"/>
        <v>Alex Burmistrov</v>
      </c>
    </row>
    <row r="469" spans="1:44" x14ac:dyDescent="0.25">
      <c r="A469" s="55">
        <v>466</v>
      </c>
      <c r="B469" t="s">
        <v>477</v>
      </c>
      <c r="C469" t="s">
        <v>859</v>
      </c>
      <c r="D469" s="59">
        <v>4</v>
      </c>
      <c r="E469" s="59"/>
      <c r="F469" s="59">
        <v>0</v>
      </c>
      <c r="G469" s="59"/>
      <c r="H469" s="59">
        <v>1</v>
      </c>
      <c r="I469" s="59"/>
      <c r="J469" s="59">
        <v>1</v>
      </c>
      <c r="K469" s="59"/>
      <c r="L469" s="59">
        <v>-1</v>
      </c>
      <c r="M469" s="59"/>
      <c r="N469" s="59">
        <v>0</v>
      </c>
      <c r="O469" s="59"/>
      <c r="P469" s="59">
        <v>3</v>
      </c>
      <c r="Q469" s="59"/>
      <c r="R469" s="59">
        <v>3</v>
      </c>
      <c r="S469" s="59"/>
      <c r="T469" s="59">
        <v>18</v>
      </c>
      <c r="U469" s="59"/>
      <c r="V469" s="59">
        <v>10</v>
      </c>
      <c r="W469" s="59"/>
      <c r="X469" s="59">
        <v>0.64300000000000002</v>
      </c>
      <c r="Y469" s="59"/>
      <c r="Z469" s="59">
        <v>0</v>
      </c>
      <c r="AA469" s="59"/>
      <c r="AB469" s="59">
        <v>0</v>
      </c>
      <c r="AC469" s="59"/>
      <c r="AD469" s="59">
        <v>0</v>
      </c>
      <c r="AE469" s="59"/>
      <c r="AF469" s="59">
        <v>0</v>
      </c>
      <c r="AG469" s="59"/>
      <c r="AH469" s="59">
        <v>0</v>
      </c>
      <c r="AI469" s="59"/>
      <c r="AJ469" s="59">
        <v>9</v>
      </c>
      <c r="AK469" s="59"/>
      <c r="AL469" s="59">
        <v>0</v>
      </c>
      <c r="AM469" s="59"/>
      <c r="AP469" s="57" t="e">
        <f>VLOOKUP(B469,[1]PlayersList!$B$4:$J$1000,9,FALSE)</f>
        <v>#N/A</v>
      </c>
      <c r="AR469" t="str">
        <f t="shared" si="7"/>
        <v>Jaden Schwartz</v>
      </c>
    </row>
    <row r="470" spans="1:44" x14ac:dyDescent="0.25">
      <c r="A470" s="55">
        <v>467</v>
      </c>
      <c r="B470" t="s">
        <v>404</v>
      </c>
      <c r="C470" t="s">
        <v>872</v>
      </c>
      <c r="D470" s="59">
        <v>6</v>
      </c>
      <c r="E470" s="59"/>
      <c r="F470" s="59">
        <v>0</v>
      </c>
      <c r="G470" s="59"/>
      <c r="H470" s="59">
        <v>1</v>
      </c>
      <c r="I470" s="59"/>
      <c r="J470" s="59">
        <v>1</v>
      </c>
      <c r="K470" s="59"/>
      <c r="L470" s="59">
        <v>3</v>
      </c>
      <c r="M470" s="59"/>
      <c r="N470" s="59">
        <v>0</v>
      </c>
      <c r="O470" s="59"/>
      <c r="P470" s="59">
        <v>4</v>
      </c>
      <c r="Q470" s="59"/>
      <c r="R470" s="59">
        <v>1</v>
      </c>
      <c r="S470" s="59"/>
      <c r="T470" s="59">
        <v>0</v>
      </c>
      <c r="U470" s="59"/>
      <c r="V470" s="59">
        <v>0</v>
      </c>
      <c r="W470" s="59"/>
      <c r="X470" s="59" t="s">
        <v>852</v>
      </c>
      <c r="Y470" s="59"/>
      <c r="Z470" s="59">
        <v>0</v>
      </c>
      <c r="AA470" s="59"/>
      <c r="AB470" s="59">
        <v>0</v>
      </c>
      <c r="AC470" s="59"/>
      <c r="AD470" s="59">
        <v>0</v>
      </c>
      <c r="AE470" s="59"/>
      <c r="AF470" s="59">
        <v>0</v>
      </c>
      <c r="AG470" s="59"/>
      <c r="AH470" s="59">
        <v>0</v>
      </c>
      <c r="AI470" s="59"/>
      <c r="AJ470" s="59">
        <v>16</v>
      </c>
      <c r="AK470" s="59"/>
      <c r="AL470" s="59">
        <v>0</v>
      </c>
      <c r="AM470" s="59"/>
      <c r="AP470" s="57" t="e">
        <f>VLOOKUP(B470,[1]PlayersList!$B$4:$J$1000,9,FALSE)</f>
        <v>#N/A</v>
      </c>
      <c r="AR470" t="str">
        <f t="shared" si="7"/>
        <v>Yohann Auvitu</v>
      </c>
    </row>
    <row r="471" spans="1:44" x14ac:dyDescent="0.25">
      <c r="A471" s="55">
        <v>468</v>
      </c>
      <c r="B471" t="s">
        <v>473</v>
      </c>
      <c r="C471" t="s">
        <v>876</v>
      </c>
      <c r="D471" s="59">
        <v>6</v>
      </c>
      <c r="E471" s="59"/>
      <c r="F471" s="59">
        <v>0</v>
      </c>
      <c r="G471" s="59"/>
      <c r="H471" s="59">
        <v>1</v>
      </c>
      <c r="I471" s="59"/>
      <c r="J471" s="59">
        <v>1</v>
      </c>
      <c r="K471" s="59"/>
      <c r="L471" s="59">
        <v>0</v>
      </c>
      <c r="M471" s="59"/>
      <c r="N471" s="59">
        <v>4</v>
      </c>
      <c r="O471" s="59"/>
      <c r="P471" s="59">
        <v>2</v>
      </c>
      <c r="Q471" s="59"/>
      <c r="R471" s="59">
        <v>14</v>
      </c>
      <c r="S471" s="59"/>
      <c r="T471" s="59">
        <v>0</v>
      </c>
      <c r="U471" s="59"/>
      <c r="V471" s="59">
        <v>0</v>
      </c>
      <c r="W471" s="59"/>
      <c r="X471" s="59" t="s">
        <v>852</v>
      </c>
      <c r="Y471" s="59"/>
      <c r="Z471" s="59">
        <v>0</v>
      </c>
      <c r="AA471" s="59"/>
      <c r="AB471" s="59">
        <v>0</v>
      </c>
      <c r="AC471" s="59"/>
      <c r="AD471" s="59">
        <v>0</v>
      </c>
      <c r="AE471" s="59"/>
      <c r="AF471" s="59">
        <v>0</v>
      </c>
      <c r="AG471" s="59"/>
      <c r="AH471" s="59">
        <v>0</v>
      </c>
      <c r="AI471" s="59"/>
      <c r="AJ471" s="59">
        <v>4</v>
      </c>
      <c r="AK471" s="59"/>
      <c r="AL471" s="59">
        <v>0</v>
      </c>
      <c r="AM471" s="59"/>
      <c r="AP471" s="57" t="e">
        <f>VLOOKUP(B471,[1]PlayersList!$B$4:$J$1000,9,FALSE)</f>
        <v>#N/A</v>
      </c>
      <c r="AR471" t="str">
        <f t="shared" si="7"/>
        <v>Christopher Tanev</v>
      </c>
    </row>
    <row r="472" spans="1:44" x14ac:dyDescent="0.25">
      <c r="A472" s="55">
        <v>469</v>
      </c>
      <c r="B472" t="s">
        <v>544</v>
      </c>
      <c r="C472" t="s">
        <v>858</v>
      </c>
      <c r="D472" s="59">
        <v>5</v>
      </c>
      <c r="E472" s="59"/>
      <c r="F472" s="59">
        <v>0</v>
      </c>
      <c r="G472" s="59"/>
      <c r="H472" s="59">
        <v>1</v>
      </c>
      <c r="I472" s="59"/>
      <c r="J472" s="59">
        <v>1</v>
      </c>
      <c r="K472" s="59"/>
      <c r="L472" s="59">
        <v>2</v>
      </c>
      <c r="M472" s="59"/>
      <c r="N472" s="59">
        <v>10</v>
      </c>
      <c r="O472" s="59"/>
      <c r="P472" s="59">
        <v>13</v>
      </c>
      <c r="Q472" s="59"/>
      <c r="R472" s="59">
        <v>1</v>
      </c>
      <c r="S472" s="59"/>
      <c r="T472" s="59">
        <v>13</v>
      </c>
      <c r="U472" s="59"/>
      <c r="V472" s="59">
        <v>7</v>
      </c>
      <c r="W472" s="59"/>
      <c r="X472" s="59">
        <v>0.65</v>
      </c>
      <c r="Y472" s="59"/>
      <c r="Z472" s="59">
        <v>0</v>
      </c>
      <c r="AA472" s="59"/>
      <c r="AB472" s="59">
        <v>0</v>
      </c>
      <c r="AC472" s="59"/>
      <c r="AD472" s="59">
        <v>0</v>
      </c>
      <c r="AE472" s="59"/>
      <c r="AF472" s="59">
        <v>0</v>
      </c>
      <c r="AG472" s="59"/>
      <c r="AH472" s="59">
        <v>0</v>
      </c>
      <c r="AI472" s="59"/>
      <c r="AJ472" s="59">
        <v>7</v>
      </c>
      <c r="AK472" s="59"/>
      <c r="AL472" s="59">
        <v>0</v>
      </c>
      <c r="AM472" s="59"/>
      <c r="AP472" s="57" t="e">
        <f>VLOOKUP(B472,[1]PlayersList!$B$4:$J$1000,9,FALSE)</f>
        <v>#N/A</v>
      </c>
      <c r="AR472" t="str">
        <f t="shared" si="7"/>
        <v>Steve Ott</v>
      </c>
    </row>
    <row r="473" spans="1:44" x14ac:dyDescent="0.25">
      <c r="A473" s="55">
        <v>470</v>
      </c>
      <c r="B473" t="s">
        <v>474</v>
      </c>
      <c r="C473" t="s">
        <v>873</v>
      </c>
      <c r="D473" s="59">
        <v>7</v>
      </c>
      <c r="E473" s="59"/>
      <c r="F473" s="59">
        <v>1</v>
      </c>
      <c r="G473" s="59"/>
      <c r="H473" s="59">
        <v>0</v>
      </c>
      <c r="I473" s="59"/>
      <c r="J473" s="59">
        <v>1</v>
      </c>
      <c r="K473" s="59"/>
      <c r="L473" s="59">
        <v>0</v>
      </c>
      <c r="M473" s="59"/>
      <c r="N473" s="59">
        <v>2</v>
      </c>
      <c r="O473" s="59"/>
      <c r="P473" s="59">
        <v>3</v>
      </c>
      <c r="Q473" s="59"/>
      <c r="R473" s="59">
        <v>2</v>
      </c>
      <c r="S473" s="59"/>
      <c r="T473" s="59">
        <v>23</v>
      </c>
      <c r="U473" s="59"/>
      <c r="V473" s="59">
        <v>28</v>
      </c>
      <c r="W473" s="59"/>
      <c r="X473" s="59">
        <v>0.45100000000000001</v>
      </c>
      <c r="Y473" s="59"/>
      <c r="Z473" s="59">
        <v>0</v>
      </c>
      <c r="AA473" s="59"/>
      <c r="AB473" s="59">
        <v>0</v>
      </c>
      <c r="AC473" s="59"/>
      <c r="AD473" s="59">
        <v>0</v>
      </c>
      <c r="AE473" s="59"/>
      <c r="AF473" s="59">
        <v>0</v>
      </c>
      <c r="AG473" s="59"/>
      <c r="AH473" s="59">
        <v>0</v>
      </c>
      <c r="AI473" s="59"/>
      <c r="AJ473" s="59">
        <v>8</v>
      </c>
      <c r="AK473" s="59"/>
      <c r="AL473" s="59">
        <v>0.125</v>
      </c>
      <c r="AM473" s="59"/>
      <c r="AP473" s="57" t="e">
        <f>VLOOKUP(B473,[1]PlayersList!$B$4:$J$1000,9,FALSE)</f>
        <v>#N/A</v>
      </c>
      <c r="AR473" t="str">
        <f t="shared" si="7"/>
        <v>Calle Jarnkrok</v>
      </c>
    </row>
    <row r="474" spans="1:44" x14ac:dyDescent="0.25">
      <c r="A474" s="55">
        <v>471</v>
      </c>
      <c r="B474" t="s">
        <v>431</v>
      </c>
      <c r="C474" t="s">
        <v>857</v>
      </c>
      <c r="D474" s="59">
        <v>8</v>
      </c>
      <c r="E474" s="59"/>
      <c r="F474" s="59">
        <v>0</v>
      </c>
      <c r="G474" s="59"/>
      <c r="H474" s="59">
        <v>1</v>
      </c>
      <c r="I474" s="59"/>
      <c r="J474" s="59">
        <v>1</v>
      </c>
      <c r="K474" s="59"/>
      <c r="L474" s="59">
        <v>-3</v>
      </c>
      <c r="M474" s="59"/>
      <c r="N474" s="59">
        <v>0</v>
      </c>
      <c r="O474" s="59"/>
      <c r="P474" s="59">
        <v>16</v>
      </c>
      <c r="Q474" s="59"/>
      <c r="R474" s="59">
        <v>5</v>
      </c>
      <c r="S474" s="59"/>
      <c r="T474" s="59">
        <v>2</v>
      </c>
      <c r="U474" s="59"/>
      <c r="V474" s="59">
        <v>1</v>
      </c>
      <c r="W474" s="59"/>
      <c r="X474" s="59">
        <v>0.66700000000000004</v>
      </c>
      <c r="Y474" s="59"/>
      <c r="Z474" s="59">
        <v>0</v>
      </c>
      <c r="AA474" s="59"/>
      <c r="AB474" s="59">
        <v>0</v>
      </c>
      <c r="AC474" s="59"/>
      <c r="AD474" s="59">
        <v>0</v>
      </c>
      <c r="AE474" s="59"/>
      <c r="AF474" s="59">
        <v>0</v>
      </c>
      <c r="AG474" s="59"/>
      <c r="AH474" s="59">
        <v>0</v>
      </c>
      <c r="AI474" s="59"/>
      <c r="AJ474" s="59">
        <v>7</v>
      </c>
      <c r="AK474" s="59"/>
      <c r="AL474" s="59">
        <v>0</v>
      </c>
      <c r="AM474" s="59"/>
      <c r="AP474" s="57" t="e">
        <f>VLOOKUP(B474,[1]PlayersList!$B$4:$J$1000,9,FALSE)</f>
        <v>#N/A</v>
      </c>
      <c r="AR474" t="str">
        <f t="shared" si="7"/>
        <v>Chris VandeVelde</v>
      </c>
    </row>
    <row r="475" spans="1:44" x14ac:dyDescent="0.25">
      <c r="A475" s="55">
        <v>472</v>
      </c>
      <c r="B475" t="s">
        <v>489</v>
      </c>
      <c r="C475" t="s">
        <v>848</v>
      </c>
      <c r="D475" s="59">
        <v>4</v>
      </c>
      <c r="E475" s="59"/>
      <c r="F475" s="59">
        <v>0</v>
      </c>
      <c r="G475" s="59"/>
      <c r="H475" s="59">
        <v>1</v>
      </c>
      <c r="I475" s="59"/>
      <c r="J475" s="59">
        <v>1</v>
      </c>
      <c r="K475" s="59"/>
      <c r="L475" s="59">
        <v>-3</v>
      </c>
      <c r="M475" s="59"/>
      <c r="N475" s="59">
        <v>0</v>
      </c>
      <c r="O475" s="59"/>
      <c r="P475" s="59">
        <v>2</v>
      </c>
      <c r="Q475" s="59"/>
      <c r="R475" s="59">
        <v>6</v>
      </c>
      <c r="S475" s="59"/>
      <c r="T475" s="59">
        <v>0</v>
      </c>
      <c r="U475" s="59"/>
      <c r="V475" s="59">
        <v>0</v>
      </c>
      <c r="W475" s="59"/>
      <c r="X475" s="59" t="s">
        <v>852</v>
      </c>
      <c r="Y475" s="59"/>
      <c r="Z475" s="59">
        <v>0</v>
      </c>
      <c r="AA475" s="59"/>
      <c r="AB475" s="59">
        <v>0</v>
      </c>
      <c r="AC475" s="59"/>
      <c r="AD475" s="59">
        <v>0</v>
      </c>
      <c r="AE475" s="59"/>
      <c r="AF475" s="59">
        <v>0</v>
      </c>
      <c r="AG475" s="59"/>
      <c r="AH475" s="59">
        <v>0</v>
      </c>
      <c r="AI475" s="59"/>
      <c r="AJ475" s="59">
        <v>8</v>
      </c>
      <c r="AK475" s="59"/>
      <c r="AL475" s="59">
        <v>0</v>
      </c>
      <c r="AM475" s="59"/>
      <c r="AP475" s="57" t="e">
        <f>VLOOKUP(B475,[1]PlayersList!$B$4:$J$1000,9,FALSE)</f>
        <v>#N/A</v>
      </c>
      <c r="AR475" t="str">
        <f t="shared" si="7"/>
        <v>Martin Marincin</v>
      </c>
    </row>
    <row r="476" spans="1:44" x14ac:dyDescent="0.25">
      <c r="A476" s="55">
        <v>473</v>
      </c>
      <c r="B476" t="s">
        <v>615</v>
      </c>
      <c r="C476" t="s">
        <v>872</v>
      </c>
      <c r="D476" s="59">
        <v>6</v>
      </c>
      <c r="E476" s="59"/>
      <c r="F476" s="59">
        <v>0</v>
      </c>
      <c r="G476" s="59"/>
      <c r="H476" s="59">
        <v>1</v>
      </c>
      <c r="I476" s="59"/>
      <c r="J476" s="59">
        <v>1</v>
      </c>
      <c r="K476" s="59"/>
      <c r="L476" s="59">
        <v>-2</v>
      </c>
      <c r="M476" s="59"/>
      <c r="N476" s="59">
        <v>2</v>
      </c>
      <c r="O476" s="59"/>
      <c r="P476" s="59">
        <v>8</v>
      </c>
      <c r="Q476" s="59"/>
      <c r="R476" s="59">
        <v>2</v>
      </c>
      <c r="S476" s="59"/>
      <c r="T476" s="59">
        <v>4</v>
      </c>
      <c r="U476" s="59"/>
      <c r="V476" s="59">
        <v>5</v>
      </c>
      <c r="W476" s="59"/>
      <c r="X476" s="59">
        <v>0.44400000000000001</v>
      </c>
      <c r="Y476" s="59"/>
      <c r="Z476" s="59">
        <v>0</v>
      </c>
      <c r="AA476" s="59"/>
      <c r="AB476" s="59">
        <v>0</v>
      </c>
      <c r="AC476" s="59"/>
      <c r="AD476" s="59">
        <v>0</v>
      </c>
      <c r="AE476" s="59"/>
      <c r="AF476" s="59">
        <v>0</v>
      </c>
      <c r="AG476" s="59"/>
      <c r="AH476" s="59">
        <v>0</v>
      </c>
      <c r="AI476" s="59"/>
      <c r="AJ476" s="59">
        <v>11</v>
      </c>
      <c r="AK476" s="59"/>
      <c r="AL476" s="59">
        <v>0</v>
      </c>
      <c r="AM476" s="59"/>
      <c r="AP476" s="57" t="e">
        <f>VLOOKUP(B476,[1]PlayersList!$B$4:$J$1000,9,FALSE)</f>
        <v>#N/A</v>
      </c>
      <c r="AR476" t="str">
        <f t="shared" si="7"/>
        <v>Devante Smith-Pelly</v>
      </c>
    </row>
    <row r="477" spans="1:44" x14ac:dyDescent="0.25">
      <c r="A477" s="55">
        <v>474</v>
      </c>
      <c r="B477" t="s">
        <v>471</v>
      </c>
      <c r="C477" t="s">
        <v>861</v>
      </c>
      <c r="D477" s="59">
        <v>3</v>
      </c>
      <c r="E477" s="59"/>
      <c r="F477" s="59">
        <v>0</v>
      </c>
      <c r="G477" s="59"/>
      <c r="H477" s="59">
        <v>1</v>
      </c>
      <c r="I477" s="59"/>
      <c r="J477" s="59">
        <v>1</v>
      </c>
      <c r="K477" s="59"/>
      <c r="L477" s="59">
        <v>1</v>
      </c>
      <c r="M477" s="59"/>
      <c r="N477" s="59">
        <v>2</v>
      </c>
      <c r="O477" s="59"/>
      <c r="P477" s="59">
        <v>2</v>
      </c>
      <c r="Q477" s="59"/>
      <c r="R477" s="59">
        <v>4</v>
      </c>
      <c r="S477" s="59"/>
      <c r="T477" s="59">
        <v>0</v>
      </c>
      <c r="U477" s="59"/>
      <c r="V477" s="59">
        <v>0</v>
      </c>
      <c r="W477" s="59"/>
      <c r="X477" s="59" t="s">
        <v>852</v>
      </c>
      <c r="Y477" s="59"/>
      <c r="Z477" s="59">
        <v>0</v>
      </c>
      <c r="AA477" s="59"/>
      <c r="AB477" s="59">
        <v>0</v>
      </c>
      <c r="AC477" s="59"/>
      <c r="AD477" s="59">
        <v>0</v>
      </c>
      <c r="AE477" s="59"/>
      <c r="AF477" s="59">
        <v>0</v>
      </c>
      <c r="AG477" s="59"/>
      <c r="AH477" s="59">
        <v>0</v>
      </c>
      <c r="AI477" s="59"/>
      <c r="AJ477" s="59">
        <v>2</v>
      </c>
      <c r="AK477" s="59"/>
      <c r="AL477" s="59">
        <v>0</v>
      </c>
      <c r="AM477" s="59"/>
      <c r="AP477" s="57" t="e">
        <f>VLOOKUP(B477,[1]PlayersList!$B$4:$J$1000,9,FALSE)</f>
        <v>#N/A</v>
      </c>
      <c r="AR477" t="str">
        <f t="shared" si="7"/>
        <v>Korbinian Holzer</v>
      </c>
    </row>
    <row r="478" spans="1:44" x14ac:dyDescent="0.25">
      <c r="A478" s="55">
        <v>475</v>
      </c>
      <c r="B478" t="s">
        <v>354</v>
      </c>
      <c r="C478" t="s">
        <v>849</v>
      </c>
      <c r="D478" s="59">
        <v>7</v>
      </c>
      <c r="E478" s="59"/>
      <c r="F478" s="59">
        <v>0</v>
      </c>
      <c r="G478" s="59"/>
      <c r="H478" s="59">
        <v>1</v>
      </c>
      <c r="I478" s="59"/>
      <c r="J478" s="59">
        <v>1</v>
      </c>
      <c r="K478" s="59"/>
      <c r="L478" s="59">
        <v>-1</v>
      </c>
      <c r="M478" s="59"/>
      <c r="N478" s="59">
        <v>2</v>
      </c>
      <c r="O478" s="59"/>
      <c r="P478" s="59">
        <v>6</v>
      </c>
      <c r="Q478" s="59"/>
      <c r="R478" s="59">
        <v>4</v>
      </c>
      <c r="S478" s="59"/>
      <c r="T478" s="59">
        <v>10</v>
      </c>
      <c r="U478" s="59"/>
      <c r="V478" s="59">
        <v>23</v>
      </c>
      <c r="W478" s="59"/>
      <c r="X478" s="59">
        <v>0.30299999999999999</v>
      </c>
      <c r="Y478" s="59"/>
      <c r="Z478" s="59">
        <v>0</v>
      </c>
      <c r="AA478" s="59"/>
      <c r="AB478" s="59">
        <v>0</v>
      </c>
      <c r="AC478" s="59"/>
      <c r="AD478" s="59">
        <v>0</v>
      </c>
      <c r="AE478" s="59"/>
      <c r="AF478" s="59">
        <v>0</v>
      </c>
      <c r="AG478" s="59"/>
      <c r="AH478" s="59">
        <v>0</v>
      </c>
      <c r="AI478" s="59"/>
      <c r="AJ478" s="59">
        <v>9</v>
      </c>
      <c r="AK478" s="59"/>
      <c r="AL478" s="59">
        <v>0</v>
      </c>
      <c r="AM478" s="59"/>
      <c r="AP478" s="57" t="e">
        <f>VLOOKUP(B478,[1]PlayersList!$B$4:$J$1000,9,FALSE)</f>
        <v>#N/A</v>
      </c>
      <c r="AR478" t="str">
        <f t="shared" si="7"/>
        <v>Denis Malgin</v>
      </c>
    </row>
    <row r="479" spans="1:44" x14ac:dyDescent="0.25">
      <c r="A479" s="55">
        <v>476</v>
      </c>
      <c r="B479" t="s">
        <v>362</v>
      </c>
      <c r="C479" t="s">
        <v>873</v>
      </c>
      <c r="D479" s="59">
        <v>7</v>
      </c>
      <c r="E479" s="59"/>
      <c r="F479" s="59">
        <v>0</v>
      </c>
      <c r="G479" s="59"/>
      <c r="H479" s="59">
        <v>1</v>
      </c>
      <c r="I479" s="59"/>
      <c r="J479" s="59">
        <v>1</v>
      </c>
      <c r="K479" s="59"/>
      <c r="L479" s="59">
        <v>0</v>
      </c>
      <c r="M479" s="59"/>
      <c r="N479" s="59">
        <v>0</v>
      </c>
      <c r="O479" s="59"/>
      <c r="P479" s="59">
        <v>7</v>
      </c>
      <c r="Q479" s="59"/>
      <c r="R479" s="59">
        <v>10</v>
      </c>
      <c r="S479" s="59"/>
      <c r="T479" s="59">
        <v>0</v>
      </c>
      <c r="U479" s="59"/>
      <c r="V479" s="59">
        <v>0</v>
      </c>
      <c r="W479" s="59"/>
      <c r="X479" s="59" t="s">
        <v>852</v>
      </c>
      <c r="Y479" s="59"/>
      <c r="Z479" s="59">
        <v>0</v>
      </c>
      <c r="AA479" s="59"/>
      <c r="AB479" s="59">
        <v>0</v>
      </c>
      <c r="AC479" s="59"/>
      <c r="AD479" s="59">
        <v>0</v>
      </c>
      <c r="AE479" s="59"/>
      <c r="AF479" s="59">
        <v>0</v>
      </c>
      <c r="AG479" s="59"/>
      <c r="AH479" s="59">
        <v>0</v>
      </c>
      <c r="AI479" s="59"/>
      <c r="AJ479" s="59">
        <v>11</v>
      </c>
      <c r="AK479" s="59"/>
      <c r="AL479" s="59">
        <v>0</v>
      </c>
      <c r="AM479" s="59"/>
      <c r="AP479" s="57" t="e">
        <f>VLOOKUP(B479,[1]PlayersList!$B$4:$J$1000,9,FALSE)</f>
        <v>#N/A</v>
      </c>
      <c r="AR479" t="str">
        <f t="shared" si="7"/>
        <v>Mattias Ekholm</v>
      </c>
    </row>
    <row r="480" spans="1:44" x14ac:dyDescent="0.25">
      <c r="A480" s="55">
        <v>477</v>
      </c>
      <c r="B480" t="s">
        <v>484</v>
      </c>
      <c r="C480" t="s">
        <v>870</v>
      </c>
      <c r="D480" s="59">
        <v>8</v>
      </c>
      <c r="E480" s="59"/>
      <c r="F480" s="59">
        <v>0</v>
      </c>
      <c r="G480" s="59"/>
      <c r="H480" s="59">
        <v>1</v>
      </c>
      <c r="I480" s="59"/>
      <c r="J480" s="59">
        <v>1</v>
      </c>
      <c r="K480" s="59"/>
      <c r="L480" s="59">
        <v>1</v>
      </c>
      <c r="M480" s="59"/>
      <c r="N480" s="59">
        <v>2</v>
      </c>
      <c r="O480" s="59"/>
      <c r="P480" s="59">
        <v>14</v>
      </c>
      <c r="Q480" s="59"/>
      <c r="R480" s="59">
        <v>6</v>
      </c>
      <c r="S480" s="59"/>
      <c r="T480" s="59">
        <v>0</v>
      </c>
      <c r="U480" s="59"/>
      <c r="V480" s="59">
        <v>1</v>
      </c>
      <c r="W480" s="59"/>
      <c r="X480" s="59">
        <v>0</v>
      </c>
      <c r="Y480" s="59"/>
      <c r="Z480" s="59">
        <v>0</v>
      </c>
      <c r="AA480" s="59"/>
      <c r="AB480" s="59">
        <v>0</v>
      </c>
      <c r="AC480" s="59"/>
      <c r="AD480" s="59">
        <v>0</v>
      </c>
      <c r="AE480" s="59"/>
      <c r="AF480" s="59">
        <v>0</v>
      </c>
      <c r="AG480" s="59"/>
      <c r="AH480" s="59">
        <v>0</v>
      </c>
      <c r="AI480" s="59"/>
      <c r="AJ480" s="59">
        <v>3</v>
      </c>
      <c r="AK480" s="59"/>
      <c r="AL480" s="59">
        <v>0</v>
      </c>
      <c r="AM480" s="59"/>
      <c r="AP480" s="57" t="e">
        <f>VLOOKUP(B480,[1]PlayersList!$B$4:$J$1000,9,FALSE)</f>
        <v>#N/A</v>
      </c>
      <c r="AR480" t="str">
        <f t="shared" si="7"/>
        <v>Lance Bouma</v>
      </c>
    </row>
    <row r="481" spans="1:44" x14ac:dyDescent="0.25">
      <c r="A481" s="55">
        <v>478</v>
      </c>
      <c r="B481" t="s">
        <v>425</v>
      </c>
      <c r="C481" t="s">
        <v>877</v>
      </c>
      <c r="D481" s="59">
        <v>6</v>
      </c>
      <c r="E481" s="59"/>
      <c r="F481" s="59">
        <v>0</v>
      </c>
      <c r="G481" s="59"/>
      <c r="H481" s="59">
        <v>1</v>
      </c>
      <c r="I481" s="59"/>
      <c r="J481" s="59">
        <v>1</v>
      </c>
      <c r="K481" s="59"/>
      <c r="L481" s="59">
        <v>0</v>
      </c>
      <c r="M481" s="59"/>
      <c r="N481" s="59">
        <v>0</v>
      </c>
      <c r="O481" s="59"/>
      <c r="P481" s="59">
        <v>2</v>
      </c>
      <c r="Q481" s="59"/>
      <c r="R481" s="59">
        <v>9</v>
      </c>
      <c r="S481" s="59"/>
      <c r="T481" s="59">
        <v>0</v>
      </c>
      <c r="U481" s="59"/>
      <c r="V481" s="59">
        <v>0</v>
      </c>
      <c r="W481" s="59"/>
      <c r="X481" s="59" t="s">
        <v>852</v>
      </c>
      <c r="Y481" s="59"/>
      <c r="Z481" s="59">
        <v>0</v>
      </c>
      <c r="AA481" s="59"/>
      <c r="AB481" s="59">
        <v>0</v>
      </c>
      <c r="AC481" s="59"/>
      <c r="AD481" s="59">
        <v>0</v>
      </c>
      <c r="AE481" s="59"/>
      <c r="AF481" s="59">
        <v>0</v>
      </c>
      <c r="AG481" s="59"/>
      <c r="AH481" s="59">
        <v>0</v>
      </c>
      <c r="AI481" s="59"/>
      <c r="AJ481" s="59">
        <v>21</v>
      </c>
      <c r="AK481" s="59"/>
      <c r="AL481" s="59">
        <v>0</v>
      </c>
      <c r="AM481" s="59"/>
      <c r="AP481" s="57" t="e">
        <f>VLOOKUP(B481,[1]PlayersList!$B$4:$J$1000,9,FALSE)</f>
        <v>#N/A</v>
      </c>
      <c r="AR481" t="str">
        <f t="shared" si="7"/>
        <v>John Carlson</v>
      </c>
    </row>
    <row r="482" spans="1:44" x14ac:dyDescent="0.25">
      <c r="A482" s="55">
        <v>479</v>
      </c>
      <c r="B482" t="s">
        <v>472</v>
      </c>
      <c r="C482" t="s">
        <v>876</v>
      </c>
      <c r="D482" s="59">
        <v>7</v>
      </c>
      <c r="E482" s="59"/>
      <c r="F482" s="59">
        <v>0</v>
      </c>
      <c r="G482" s="59"/>
      <c r="H482" s="59">
        <v>1</v>
      </c>
      <c r="I482" s="59"/>
      <c r="J482" s="59">
        <v>1</v>
      </c>
      <c r="K482" s="59"/>
      <c r="L482" s="59">
        <v>0</v>
      </c>
      <c r="M482" s="59"/>
      <c r="N482" s="59">
        <v>2</v>
      </c>
      <c r="O482" s="59"/>
      <c r="P482" s="59">
        <v>11</v>
      </c>
      <c r="Q482" s="59"/>
      <c r="R482" s="59">
        <v>14</v>
      </c>
      <c r="S482" s="59"/>
      <c r="T482" s="59">
        <v>0</v>
      </c>
      <c r="U482" s="59"/>
      <c r="V482" s="59">
        <v>0</v>
      </c>
      <c r="W482" s="59"/>
      <c r="X482" s="59" t="s">
        <v>852</v>
      </c>
      <c r="Y482" s="59"/>
      <c r="Z482" s="59">
        <v>0</v>
      </c>
      <c r="AA482" s="59"/>
      <c r="AB482" s="59">
        <v>0</v>
      </c>
      <c r="AC482" s="59"/>
      <c r="AD482" s="59">
        <v>0</v>
      </c>
      <c r="AE482" s="59"/>
      <c r="AF482" s="59">
        <v>0</v>
      </c>
      <c r="AG482" s="59"/>
      <c r="AH482" s="59">
        <v>0</v>
      </c>
      <c r="AI482" s="59"/>
      <c r="AJ482" s="59">
        <v>2</v>
      </c>
      <c r="AK482" s="59"/>
      <c r="AL482" s="59">
        <v>0</v>
      </c>
      <c r="AM482" s="59"/>
      <c r="AP482" s="57" t="e">
        <f>VLOOKUP(B482,[1]PlayersList!$B$4:$J$1000,9,FALSE)</f>
        <v>#N/A</v>
      </c>
      <c r="AR482" t="str">
        <f t="shared" si="7"/>
        <v>Luca Sbisa</v>
      </c>
    </row>
    <row r="483" spans="1:44" x14ac:dyDescent="0.25">
      <c r="A483" s="55">
        <v>480</v>
      </c>
      <c r="B483" t="s">
        <v>414</v>
      </c>
      <c r="C483" t="s">
        <v>855</v>
      </c>
      <c r="D483" s="59">
        <v>8</v>
      </c>
      <c r="E483" s="59"/>
      <c r="F483" s="59">
        <v>1</v>
      </c>
      <c r="G483" s="59"/>
      <c r="H483" s="59">
        <v>0</v>
      </c>
      <c r="I483" s="59"/>
      <c r="J483" s="59">
        <v>1</v>
      </c>
      <c r="K483" s="59"/>
      <c r="L483" s="59">
        <v>-3</v>
      </c>
      <c r="M483" s="59"/>
      <c r="N483" s="59">
        <v>2</v>
      </c>
      <c r="O483" s="59"/>
      <c r="P483" s="59">
        <v>5</v>
      </c>
      <c r="Q483" s="59"/>
      <c r="R483" s="59">
        <v>3</v>
      </c>
      <c r="S483" s="59"/>
      <c r="T483" s="59">
        <v>2</v>
      </c>
      <c r="U483" s="59"/>
      <c r="V483" s="59">
        <v>4</v>
      </c>
      <c r="W483" s="59"/>
      <c r="X483" s="59">
        <v>0.33300000000000002</v>
      </c>
      <c r="Y483" s="59"/>
      <c r="Z483" s="59">
        <v>0</v>
      </c>
      <c r="AA483" s="59"/>
      <c r="AB483" s="59">
        <v>0</v>
      </c>
      <c r="AC483" s="59"/>
      <c r="AD483" s="59">
        <v>0</v>
      </c>
      <c r="AE483" s="59"/>
      <c r="AF483" s="59">
        <v>0</v>
      </c>
      <c r="AG483" s="59"/>
      <c r="AH483" s="59">
        <v>0</v>
      </c>
      <c r="AI483" s="59"/>
      <c r="AJ483" s="59">
        <v>6</v>
      </c>
      <c r="AK483" s="59"/>
      <c r="AL483" s="59">
        <v>0.16700000000000001</v>
      </c>
      <c r="AM483" s="59"/>
      <c r="AP483" s="57" t="e">
        <f>VLOOKUP(B483,[1]PlayersList!$B$4:$J$1000,9,FALSE)</f>
        <v>#N/A</v>
      </c>
      <c r="AR483" t="str">
        <f t="shared" si="7"/>
        <v>Mikkel Boedker</v>
      </c>
    </row>
    <row r="484" spans="1:44" x14ac:dyDescent="0.25">
      <c r="A484" s="55">
        <v>481</v>
      </c>
      <c r="B484" t="s">
        <v>582</v>
      </c>
      <c r="C484" t="s">
        <v>872</v>
      </c>
      <c r="D484" s="59">
        <v>6</v>
      </c>
      <c r="E484" s="59"/>
      <c r="F484" s="59">
        <v>0</v>
      </c>
      <c r="G484" s="59"/>
      <c r="H484" s="59">
        <v>1</v>
      </c>
      <c r="I484" s="59"/>
      <c r="J484" s="59">
        <v>1</v>
      </c>
      <c r="K484" s="59"/>
      <c r="L484" s="59">
        <v>-1</v>
      </c>
      <c r="M484" s="59"/>
      <c r="N484" s="59">
        <v>0</v>
      </c>
      <c r="O484" s="59"/>
      <c r="P484" s="59">
        <v>12</v>
      </c>
      <c r="Q484" s="59"/>
      <c r="R484" s="59">
        <v>14</v>
      </c>
      <c r="S484" s="59"/>
      <c r="T484" s="59">
        <v>0</v>
      </c>
      <c r="U484" s="59"/>
      <c r="V484" s="59">
        <v>0</v>
      </c>
      <c r="W484" s="59"/>
      <c r="X484" s="59" t="s">
        <v>852</v>
      </c>
      <c r="Y484" s="59"/>
      <c r="Z484" s="59">
        <v>0</v>
      </c>
      <c r="AA484" s="59"/>
      <c r="AB484" s="59">
        <v>0</v>
      </c>
      <c r="AC484" s="59"/>
      <c r="AD484" s="59">
        <v>0</v>
      </c>
      <c r="AE484" s="59"/>
      <c r="AF484" s="59">
        <v>0</v>
      </c>
      <c r="AG484" s="59"/>
      <c r="AH484" s="59">
        <v>0</v>
      </c>
      <c r="AI484" s="59"/>
      <c r="AJ484" s="59">
        <v>8</v>
      </c>
      <c r="AK484" s="59"/>
      <c r="AL484" s="59">
        <v>0</v>
      </c>
      <c r="AM484" s="59"/>
      <c r="AP484" s="57" t="e">
        <f>VLOOKUP(B484,[1]PlayersList!$B$4:$J$1000,9,FALSE)</f>
        <v>#N/A</v>
      </c>
      <c r="AR484" t="str">
        <f t="shared" si="7"/>
        <v>Ben Lovejoy</v>
      </c>
    </row>
    <row r="485" spans="1:44" x14ac:dyDescent="0.25">
      <c r="A485" s="55">
        <v>482</v>
      </c>
      <c r="B485" t="s">
        <v>426</v>
      </c>
      <c r="C485" t="s">
        <v>873</v>
      </c>
      <c r="D485" s="59">
        <v>6</v>
      </c>
      <c r="E485" s="59"/>
      <c r="F485" s="59">
        <v>0</v>
      </c>
      <c r="G485" s="59"/>
      <c r="H485" s="59">
        <v>1</v>
      </c>
      <c r="I485" s="59"/>
      <c r="J485" s="59">
        <v>1</v>
      </c>
      <c r="K485" s="59"/>
      <c r="L485" s="59">
        <v>0</v>
      </c>
      <c r="M485" s="59"/>
      <c r="N485" s="59">
        <v>9</v>
      </c>
      <c r="O485" s="59"/>
      <c r="P485" s="59">
        <v>12</v>
      </c>
      <c r="Q485" s="59"/>
      <c r="R485" s="59">
        <v>4</v>
      </c>
      <c r="S485" s="59"/>
      <c r="T485" s="59">
        <v>0</v>
      </c>
      <c r="U485" s="59"/>
      <c r="V485" s="59">
        <v>0</v>
      </c>
      <c r="W485" s="59"/>
      <c r="X485" s="59" t="s">
        <v>852</v>
      </c>
      <c r="Y485" s="59"/>
      <c r="Z485" s="59">
        <v>0</v>
      </c>
      <c r="AA485" s="59"/>
      <c r="AB485" s="59">
        <v>0</v>
      </c>
      <c r="AC485" s="59"/>
      <c r="AD485" s="59">
        <v>0</v>
      </c>
      <c r="AE485" s="59"/>
      <c r="AF485" s="59">
        <v>0</v>
      </c>
      <c r="AG485" s="59"/>
      <c r="AH485" s="59">
        <v>0</v>
      </c>
      <c r="AI485" s="59"/>
      <c r="AJ485" s="59">
        <v>5</v>
      </c>
      <c r="AK485" s="59"/>
      <c r="AL485" s="59">
        <v>0</v>
      </c>
      <c r="AM485" s="59"/>
      <c r="AP485" s="57" t="e">
        <f>VLOOKUP(B485,[1]PlayersList!$B$4:$J$1000,9,FALSE)</f>
        <v>#N/A</v>
      </c>
      <c r="AR485" t="str">
        <f t="shared" si="7"/>
        <v>Yannick Weber</v>
      </c>
    </row>
    <row r="486" spans="1:44" x14ac:dyDescent="0.25">
      <c r="A486" s="55">
        <v>483</v>
      </c>
      <c r="B486" t="s">
        <v>584</v>
      </c>
      <c r="C486" t="s">
        <v>857</v>
      </c>
      <c r="D486" s="59">
        <v>5</v>
      </c>
      <c r="E486" s="59"/>
      <c r="F486" s="59">
        <v>0</v>
      </c>
      <c r="G486" s="59"/>
      <c r="H486" s="59">
        <v>1</v>
      </c>
      <c r="I486" s="59"/>
      <c r="J486" s="59">
        <v>1</v>
      </c>
      <c r="K486" s="59"/>
      <c r="L486" s="59">
        <v>1</v>
      </c>
      <c r="M486" s="59"/>
      <c r="N486" s="59">
        <v>2</v>
      </c>
      <c r="O486" s="59"/>
      <c r="P486" s="59">
        <v>6</v>
      </c>
      <c r="Q486" s="59"/>
      <c r="R486" s="59">
        <v>0</v>
      </c>
      <c r="S486" s="59"/>
      <c r="T486" s="59">
        <v>0</v>
      </c>
      <c r="U486" s="59"/>
      <c r="V486" s="59">
        <v>0</v>
      </c>
      <c r="W486" s="59"/>
      <c r="X486" s="59" t="s">
        <v>852</v>
      </c>
      <c r="Y486" s="59"/>
      <c r="Z486" s="59">
        <v>0</v>
      </c>
      <c r="AA486" s="59"/>
      <c r="AB486" s="59">
        <v>0</v>
      </c>
      <c r="AC486" s="59"/>
      <c r="AD486" s="59">
        <v>0</v>
      </c>
      <c r="AE486" s="59"/>
      <c r="AF486" s="59">
        <v>0</v>
      </c>
      <c r="AG486" s="59"/>
      <c r="AH486" s="59">
        <v>0</v>
      </c>
      <c r="AI486" s="59"/>
      <c r="AJ486" s="59">
        <v>1</v>
      </c>
      <c r="AK486" s="59"/>
      <c r="AL486" s="59">
        <v>0</v>
      </c>
      <c r="AM486" s="59"/>
      <c r="AP486" s="57" t="e">
        <f>VLOOKUP(B486,[1]PlayersList!$B$4:$J$1000,9,FALSE)</f>
        <v>#N/A</v>
      </c>
      <c r="AR486" t="str">
        <f t="shared" si="7"/>
        <v>Dale Weise</v>
      </c>
    </row>
    <row r="487" spans="1:44" x14ac:dyDescent="0.25">
      <c r="A487" s="55">
        <v>484</v>
      </c>
      <c r="B487" t="s">
        <v>351</v>
      </c>
      <c r="C487" t="s">
        <v>876</v>
      </c>
      <c r="D487" s="59">
        <v>7</v>
      </c>
      <c r="E487" s="59"/>
      <c r="F487" s="59">
        <v>0</v>
      </c>
      <c r="G487" s="59"/>
      <c r="H487" s="59">
        <v>1</v>
      </c>
      <c r="I487" s="59"/>
      <c r="J487" s="59">
        <v>1</v>
      </c>
      <c r="K487" s="59"/>
      <c r="L487" s="59">
        <v>-2</v>
      </c>
      <c r="M487" s="59"/>
      <c r="N487" s="59">
        <v>0</v>
      </c>
      <c r="O487" s="59"/>
      <c r="P487" s="59">
        <v>6</v>
      </c>
      <c r="Q487" s="59"/>
      <c r="R487" s="59">
        <v>2</v>
      </c>
      <c r="S487" s="59"/>
      <c r="T487" s="59">
        <v>1</v>
      </c>
      <c r="U487" s="59"/>
      <c r="V487" s="59">
        <v>0</v>
      </c>
      <c r="W487" s="59"/>
      <c r="X487" s="59">
        <v>1</v>
      </c>
      <c r="Y487" s="59"/>
      <c r="Z487" s="59">
        <v>0</v>
      </c>
      <c r="AA487" s="59"/>
      <c r="AB487" s="59">
        <v>0</v>
      </c>
      <c r="AC487" s="59"/>
      <c r="AD487" s="59">
        <v>0</v>
      </c>
      <c r="AE487" s="59"/>
      <c r="AF487" s="59">
        <v>0</v>
      </c>
      <c r="AG487" s="59"/>
      <c r="AH487" s="59">
        <v>0</v>
      </c>
      <c r="AI487" s="59"/>
      <c r="AJ487" s="59">
        <v>10</v>
      </c>
      <c r="AK487" s="59"/>
      <c r="AL487" s="59">
        <v>0</v>
      </c>
      <c r="AM487" s="59"/>
      <c r="AP487" s="57" t="e">
        <f>VLOOKUP(B487,[1]PlayersList!$B$4:$J$1000,9,FALSE)</f>
        <v>#N/A</v>
      </c>
      <c r="AR487" t="str">
        <f t="shared" si="7"/>
        <v>Sven Baertschi</v>
      </c>
    </row>
    <row r="488" spans="1:44" x14ac:dyDescent="0.25">
      <c r="A488" s="55">
        <v>485</v>
      </c>
      <c r="B488" t="s">
        <v>398</v>
      </c>
      <c r="C488" t="s">
        <v>864</v>
      </c>
      <c r="D488" s="59">
        <v>5</v>
      </c>
      <c r="E488" s="59"/>
      <c r="F488" s="59">
        <v>0</v>
      </c>
      <c r="G488" s="59"/>
      <c r="H488" s="59">
        <v>1</v>
      </c>
      <c r="I488" s="59"/>
      <c r="J488" s="59">
        <v>1</v>
      </c>
      <c r="K488" s="59"/>
      <c r="L488" s="59">
        <v>3</v>
      </c>
      <c r="M488" s="59"/>
      <c r="N488" s="59">
        <v>2</v>
      </c>
      <c r="O488" s="59"/>
      <c r="P488" s="59">
        <v>1</v>
      </c>
      <c r="Q488" s="59"/>
      <c r="R488" s="59">
        <v>2</v>
      </c>
      <c r="S488" s="59"/>
      <c r="T488" s="59">
        <v>0</v>
      </c>
      <c r="U488" s="59"/>
      <c r="V488" s="59">
        <v>0</v>
      </c>
      <c r="W488" s="59"/>
      <c r="X488" s="59" t="s">
        <v>852</v>
      </c>
      <c r="Y488" s="59"/>
      <c r="Z488" s="59">
        <v>0</v>
      </c>
      <c r="AA488" s="59"/>
      <c r="AB488" s="59">
        <v>0</v>
      </c>
      <c r="AC488" s="59"/>
      <c r="AD488" s="59">
        <v>0</v>
      </c>
      <c r="AE488" s="59"/>
      <c r="AF488" s="59">
        <v>0</v>
      </c>
      <c r="AG488" s="59"/>
      <c r="AH488" s="59">
        <v>0</v>
      </c>
      <c r="AI488" s="59"/>
      <c r="AJ488" s="59">
        <v>4</v>
      </c>
      <c r="AK488" s="59"/>
      <c r="AL488" s="59">
        <v>0</v>
      </c>
      <c r="AM488" s="59"/>
      <c r="AP488" s="57" t="e">
        <f>VLOOKUP(B488,[1]PlayersList!$B$4:$J$1000,9,FALSE)</f>
        <v>#N/A</v>
      </c>
      <c r="AR488" t="str">
        <f t="shared" si="7"/>
        <v>Adam Clendening</v>
      </c>
    </row>
    <row r="489" spans="1:44" x14ac:dyDescent="0.25">
      <c r="A489" s="55">
        <v>486</v>
      </c>
      <c r="B489" t="s">
        <v>394</v>
      </c>
      <c r="C489" t="s">
        <v>874</v>
      </c>
      <c r="D489" s="59">
        <v>6</v>
      </c>
      <c r="E489" s="59"/>
      <c r="F489" s="59">
        <v>0</v>
      </c>
      <c r="G489" s="59"/>
      <c r="H489" s="59">
        <v>1</v>
      </c>
      <c r="I489" s="59"/>
      <c r="J489" s="59">
        <v>1</v>
      </c>
      <c r="K489" s="59"/>
      <c r="L489" s="59">
        <v>-6</v>
      </c>
      <c r="M489" s="59"/>
      <c r="N489" s="59">
        <v>2</v>
      </c>
      <c r="O489" s="59"/>
      <c r="P489" s="59">
        <v>17</v>
      </c>
      <c r="Q489" s="59"/>
      <c r="R489" s="59">
        <v>7</v>
      </c>
      <c r="S489" s="59"/>
      <c r="T489" s="59">
        <v>7</v>
      </c>
      <c r="U489" s="59"/>
      <c r="V489" s="59">
        <v>4</v>
      </c>
      <c r="W489" s="59"/>
      <c r="X489" s="59">
        <v>0.63600000000000001</v>
      </c>
      <c r="Y489" s="59"/>
      <c r="Z489" s="59">
        <v>0</v>
      </c>
      <c r="AA489" s="59"/>
      <c r="AB489" s="59">
        <v>0</v>
      </c>
      <c r="AC489" s="59"/>
      <c r="AD489" s="59">
        <v>0</v>
      </c>
      <c r="AE489" s="59"/>
      <c r="AF489" s="59">
        <v>0</v>
      </c>
      <c r="AG489" s="59"/>
      <c r="AH489" s="59">
        <v>0</v>
      </c>
      <c r="AI489" s="59"/>
      <c r="AJ489" s="59">
        <v>12</v>
      </c>
      <c r="AK489" s="59"/>
      <c r="AL489" s="59">
        <v>0</v>
      </c>
      <c r="AM489" s="59"/>
      <c r="AP489" s="57" t="e">
        <f>VLOOKUP(B489,[1]PlayersList!$B$4:$J$1000,9,FALSE)</f>
        <v>#N/A</v>
      </c>
      <c r="AR489" t="str">
        <f t="shared" si="7"/>
        <v>Boone Jenner</v>
      </c>
    </row>
    <row r="490" spans="1:44" x14ac:dyDescent="0.25">
      <c r="A490" s="55">
        <v>487</v>
      </c>
      <c r="B490" t="s">
        <v>456</v>
      </c>
      <c r="C490" t="s">
        <v>875</v>
      </c>
      <c r="D490" s="59">
        <v>3</v>
      </c>
      <c r="E490" s="59"/>
      <c r="F490" s="59">
        <v>0</v>
      </c>
      <c r="G490" s="59"/>
      <c r="H490" s="59">
        <v>1</v>
      </c>
      <c r="I490" s="59"/>
      <c r="J490" s="59">
        <v>1</v>
      </c>
      <c r="K490" s="59"/>
      <c r="L490" s="59">
        <v>0</v>
      </c>
      <c r="M490" s="59"/>
      <c r="N490" s="59">
        <v>4</v>
      </c>
      <c r="O490" s="59"/>
      <c r="P490" s="59">
        <v>10</v>
      </c>
      <c r="Q490" s="59"/>
      <c r="R490" s="59">
        <v>1</v>
      </c>
      <c r="S490" s="59"/>
      <c r="T490" s="59">
        <v>0</v>
      </c>
      <c r="U490" s="59"/>
      <c r="V490" s="59">
        <v>2</v>
      </c>
      <c r="W490" s="59"/>
      <c r="X490" s="59">
        <v>0</v>
      </c>
      <c r="Y490" s="59"/>
      <c r="Z490" s="59">
        <v>0</v>
      </c>
      <c r="AA490" s="59"/>
      <c r="AB490" s="59">
        <v>0</v>
      </c>
      <c r="AC490" s="59"/>
      <c r="AD490" s="59">
        <v>0</v>
      </c>
      <c r="AE490" s="59"/>
      <c r="AF490" s="59">
        <v>0</v>
      </c>
      <c r="AG490" s="59"/>
      <c r="AH490" s="59">
        <v>0</v>
      </c>
      <c r="AI490" s="59"/>
      <c r="AJ490" s="59">
        <v>5</v>
      </c>
      <c r="AK490" s="59"/>
      <c r="AL490" s="59">
        <v>0</v>
      </c>
      <c r="AM490" s="59"/>
      <c r="AP490" s="57" t="e">
        <f>VLOOKUP(B490,[1]PlayersList!$B$4:$J$1000,9,FALSE)</f>
        <v>#N/A</v>
      </c>
      <c r="AR490" t="str">
        <f t="shared" si="7"/>
        <v>Rene Bourque</v>
      </c>
    </row>
    <row r="491" spans="1:44" x14ac:dyDescent="0.25">
      <c r="A491" s="55">
        <v>488</v>
      </c>
      <c r="B491" t="s">
        <v>412</v>
      </c>
      <c r="C491" t="s">
        <v>877</v>
      </c>
      <c r="D491" s="59">
        <v>6</v>
      </c>
      <c r="E491" s="59"/>
      <c r="F491" s="59">
        <v>0</v>
      </c>
      <c r="G491" s="59"/>
      <c r="H491" s="59">
        <v>1</v>
      </c>
      <c r="I491" s="59"/>
      <c r="J491" s="59">
        <v>1</v>
      </c>
      <c r="K491" s="59"/>
      <c r="L491" s="59">
        <v>2</v>
      </c>
      <c r="M491" s="59"/>
      <c r="N491" s="59">
        <v>2</v>
      </c>
      <c r="O491" s="59"/>
      <c r="P491" s="59">
        <v>1</v>
      </c>
      <c r="Q491" s="59"/>
      <c r="R491" s="59">
        <v>4</v>
      </c>
      <c r="S491" s="59"/>
      <c r="T491" s="59">
        <v>36</v>
      </c>
      <c r="U491" s="59"/>
      <c r="V491" s="59">
        <v>25</v>
      </c>
      <c r="W491" s="59"/>
      <c r="X491" s="59">
        <v>0.59</v>
      </c>
      <c r="Y491" s="59"/>
      <c r="Z491" s="59">
        <v>0</v>
      </c>
      <c r="AA491" s="59"/>
      <c r="AB491" s="59">
        <v>0</v>
      </c>
      <c r="AC491" s="59"/>
      <c r="AD491" s="59">
        <v>0</v>
      </c>
      <c r="AE491" s="59"/>
      <c r="AF491" s="59">
        <v>0</v>
      </c>
      <c r="AG491" s="59"/>
      <c r="AH491" s="59">
        <v>0</v>
      </c>
      <c r="AI491" s="59"/>
      <c r="AJ491" s="59">
        <v>9</v>
      </c>
      <c r="AK491" s="59"/>
      <c r="AL491" s="59">
        <v>0</v>
      </c>
      <c r="AM491" s="59"/>
      <c r="AP491" s="57" t="e">
        <f>VLOOKUP(B491,[1]PlayersList!$B$4:$J$1000,9,FALSE)</f>
        <v>#N/A</v>
      </c>
      <c r="AR491" t="str">
        <f t="shared" si="7"/>
        <v>Jay Beagle</v>
      </c>
    </row>
    <row r="492" spans="1:44" x14ac:dyDescent="0.25">
      <c r="A492" s="55">
        <v>489</v>
      </c>
      <c r="B492" t="s">
        <v>381</v>
      </c>
      <c r="C492" t="s">
        <v>859</v>
      </c>
      <c r="D492" s="59">
        <v>8</v>
      </c>
      <c r="E492" s="59"/>
      <c r="F492" s="59">
        <v>0</v>
      </c>
      <c r="G492" s="59"/>
      <c r="H492" s="59">
        <v>1</v>
      </c>
      <c r="I492" s="59"/>
      <c r="J492" s="59">
        <v>1</v>
      </c>
      <c r="K492" s="59"/>
      <c r="L492" s="59">
        <v>0</v>
      </c>
      <c r="M492" s="59"/>
      <c r="N492" s="59">
        <v>2</v>
      </c>
      <c r="O492" s="59"/>
      <c r="P492" s="59">
        <v>17</v>
      </c>
      <c r="Q492" s="59"/>
      <c r="R492" s="59">
        <v>8</v>
      </c>
      <c r="S492" s="59"/>
      <c r="T492" s="59">
        <v>0</v>
      </c>
      <c r="U492" s="59"/>
      <c r="V492" s="59">
        <v>0</v>
      </c>
      <c r="W492" s="59"/>
      <c r="X492" s="59" t="s">
        <v>852</v>
      </c>
      <c r="Y492" s="59"/>
      <c r="Z492" s="59">
        <v>0</v>
      </c>
      <c r="AA492" s="59"/>
      <c r="AB492" s="59">
        <v>0</v>
      </c>
      <c r="AC492" s="59"/>
      <c r="AD492" s="59">
        <v>0</v>
      </c>
      <c r="AE492" s="59"/>
      <c r="AF492" s="59">
        <v>0</v>
      </c>
      <c r="AG492" s="59"/>
      <c r="AH492" s="59">
        <v>0</v>
      </c>
      <c r="AI492" s="59"/>
      <c r="AJ492" s="59">
        <v>5</v>
      </c>
      <c r="AK492" s="59"/>
      <c r="AL492" s="59">
        <v>0</v>
      </c>
      <c r="AM492" s="59"/>
      <c r="AP492" s="57" t="e">
        <f>VLOOKUP(B492,[1]PlayersList!$B$4:$J$1000,9,FALSE)</f>
        <v>#N/A</v>
      </c>
      <c r="AR492" t="str">
        <f t="shared" si="7"/>
        <v>Joel Edmundson</v>
      </c>
    </row>
    <row r="493" spans="1:44" x14ac:dyDescent="0.25">
      <c r="A493" s="55">
        <v>490</v>
      </c>
      <c r="B493" t="s">
        <v>411</v>
      </c>
      <c r="C493" t="s">
        <v>858</v>
      </c>
      <c r="D493" s="59">
        <v>6</v>
      </c>
      <c r="E493" s="59"/>
      <c r="F493" s="59">
        <v>1</v>
      </c>
      <c r="G493" s="59"/>
      <c r="H493" s="59">
        <v>0</v>
      </c>
      <c r="I493" s="59"/>
      <c r="J493" s="59">
        <v>1</v>
      </c>
      <c r="K493" s="59"/>
      <c r="L493" s="59">
        <v>-2</v>
      </c>
      <c r="M493" s="59"/>
      <c r="N493" s="59">
        <v>7</v>
      </c>
      <c r="O493" s="59"/>
      <c r="P493" s="59">
        <v>15</v>
      </c>
      <c r="Q493" s="59"/>
      <c r="R493" s="59">
        <v>3</v>
      </c>
      <c r="S493" s="59"/>
      <c r="T493" s="59">
        <v>0</v>
      </c>
      <c r="U493" s="59"/>
      <c r="V493" s="59">
        <v>0</v>
      </c>
      <c r="W493" s="59"/>
      <c r="X493" s="59" t="s">
        <v>852</v>
      </c>
      <c r="Y493" s="59"/>
      <c r="Z493" s="59">
        <v>1</v>
      </c>
      <c r="AA493" s="59"/>
      <c r="AB493" s="59">
        <v>0</v>
      </c>
      <c r="AC493" s="59"/>
      <c r="AD493" s="59">
        <v>0</v>
      </c>
      <c r="AE493" s="59"/>
      <c r="AF493" s="59">
        <v>0</v>
      </c>
      <c r="AG493" s="59"/>
      <c r="AH493" s="59">
        <v>0</v>
      </c>
      <c r="AI493" s="59"/>
      <c r="AJ493" s="59">
        <v>5</v>
      </c>
      <c r="AK493" s="59"/>
      <c r="AL493" s="59">
        <v>0.2</v>
      </c>
      <c r="AM493" s="59"/>
      <c r="AP493" s="57" t="e">
        <f>VLOOKUP(B493,[1]PlayersList!$B$4:$J$1000,9,FALSE)</f>
        <v>#N/A</v>
      </c>
      <c r="AR493" t="str">
        <f t="shared" si="7"/>
        <v>Justin Abdelkader</v>
      </c>
    </row>
    <row r="494" spans="1:44" x14ac:dyDescent="0.25">
      <c r="A494" s="55">
        <v>491</v>
      </c>
      <c r="B494" t="s">
        <v>395</v>
      </c>
      <c r="C494" t="s">
        <v>859</v>
      </c>
      <c r="D494" s="59">
        <v>6</v>
      </c>
      <c r="E494" s="59"/>
      <c r="F494" s="59">
        <v>0</v>
      </c>
      <c r="G494" s="59"/>
      <c r="H494" s="59">
        <v>1</v>
      </c>
      <c r="I494" s="59"/>
      <c r="J494" s="59">
        <v>1</v>
      </c>
      <c r="K494" s="59"/>
      <c r="L494" s="59">
        <v>1</v>
      </c>
      <c r="M494" s="59"/>
      <c r="N494" s="59">
        <v>2</v>
      </c>
      <c r="O494" s="59"/>
      <c r="P494" s="59">
        <v>8</v>
      </c>
      <c r="Q494" s="59"/>
      <c r="R494" s="59">
        <v>2</v>
      </c>
      <c r="S494" s="59"/>
      <c r="T494" s="59">
        <v>3</v>
      </c>
      <c r="U494" s="59"/>
      <c r="V494" s="59">
        <v>4</v>
      </c>
      <c r="W494" s="59"/>
      <c r="X494" s="59">
        <v>0.42899999999999999</v>
      </c>
      <c r="Y494" s="59"/>
      <c r="Z494" s="59">
        <v>0</v>
      </c>
      <c r="AA494" s="59"/>
      <c r="AB494" s="59">
        <v>0</v>
      </c>
      <c r="AC494" s="59"/>
      <c r="AD494" s="59">
        <v>0</v>
      </c>
      <c r="AE494" s="59"/>
      <c r="AF494" s="59">
        <v>0</v>
      </c>
      <c r="AG494" s="59"/>
      <c r="AH494" s="59">
        <v>0</v>
      </c>
      <c r="AI494" s="59"/>
      <c r="AJ494" s="59">
        <v>5</v>
      </c>
      <c r="AK494" s="59"/>
      <c r="AL494" s="59">
        <v>0</v>
      </c>
      <c r="AM494" s="59"/>
      <c r="AP494" s="57" t="e">
        <f>VLOOKUP(B494,[1]PlayersList!$B$4:$J$1000,9,FALSE)</f>
        <v>#N/A</v>
      </c>
      <c r="AR494" t="str">
        <f t="shared" si="7"/>
        <v>Dmitrij Jaskin</v>
      </c>
    </row>
    <row r="495" spans="1:44" x14ac:dyDescent="0.25">
      <c r="A495" s="55">
        <v>492</v>
      </c>
      <c r="B495" t="s">
        <v>443</v>
      </c>
      <c r="C495" t="s">
        <v>857</v>
      </c>
      <c r="D495" s="59">
        <v>7</v>
      </c>
      <c r="E495" s="59"/>
      <c r="F495" s="59">
        <v>1</v>
      </c>
      <c r="G495" s="59"/>
      <c r="H495" s="59">
        <v>0</v>
      </c>
      <c r="I495" s="59"/>
      <c r="J495" s="59">
        <v>1</v>
      </c>
      <c r="K495" s="59"/>
      <c r="L495" s="59">
        <v>0</v>
      </c>
      <c r="M495" s="59"/>
      <c r="N495" s="59">
        <v>2</v>
      </c>
      <c r="O495" s="59"/>
      <c r="P495" s="59">
        <v>3</v>
      </c>
      <c r="Q495" s="59"/>
      <c r="R495" s="59">
        <v>3</v>
      </c>
      <c r="S495" s="59"/>
      <c r="T495" s="59">
        <v>29</v>
      </c>
      <c r="U495" s="59"/>
      <c r="V495" s="59">
        <v>26</v>
      </c>
      <c r="W495" s="59"/>
      <c r="X495" s="59">
        <v>0.52700000000000002</v>
      </c>
      <c r="Y495" s="59"/>
      <c r="Z495" s="59">
        <v>0</v>
      </c>
      <c r="AA495" s="59"/>
      <c r="AB495" s="59">
        <v>0</v>
      </c>
      <c r="AC495" s="59"/>
      <c r="AD495" s="59">
        <v>0</v>
      </c>
      <c r="AE495" s="59"/>
      <c r="AF495" s="59">
        <v>0</v>
      </c>
      <c r="AG495" s="59"/>
      <c r="AH495" s="59">
        <v>0</v>
      </c>
      <c r="AI495" s="59"/>
      <c r="AJ495" s="59">
        <v>6</v>
      </c>
      <c r="AK495" s="59"/>
      <c r="AL495" s="59">
        <v>0.16700000000000001</v>
      </c>
      <c r="AM495" s="59"/>
      <c r="AP495" s="57" t="e">
        <f>VLOOKUP(B495,[1]PlayersList!$B$4:$J$1000,9,FALSE)</f>
        <v>#N/A</v>
      </c>
      <c r="AR495" t="str">
        <f t="shared" si="7"/>
        <v>Boyd Gordon</v>
      </c>
    </row>
    <row r="496" spans="1:44" x14ac:dyDescent="0.25">
      <c r="A496" s="55">
        <v>493</v>
      </c>
      <c r="B496" t="s">
        <v>436</v>
      </c>
      <c r="C496" t="s">
        <v>868</v>
      </c>
      <c r="D496" s="59">
        <v>7</v>
      </c>
      <c r="E496" s="59"/>
      <c r="F496" s="59">
        <v>0</v>
      </c>
      <c r="G496" s="59"/>
      <c r="H496" s="59">
        <v>1</v>
      </c>
      <c r="I496" s="59"/>
      <c r="J496" s="59">
        <v>1</v>
      </c>
      <c r="K496" s="59"/>
      <c r="L496" s="59">
        <v>0</v>
      </c>
      <c r="M496" s="59"/>
      <c r="N496" s="59">
        <v>2</v>
      </c>
      <c r="O496" s="59"/>
      <c r="P496" s="59">
        <v>16</v>
      </c>
      <c r="Q496" s="59"/>
      <c r="R496" s="59">
        <v>2</v>
      </c>
      <c r="S496" s="59"/>
      <c r="T496" s="59">
        <v>2</v>
      </c>
      <c r="U496" s="59"/>
      <c r="V496" s="59">
        <v>2</v>
      </c>
      <c r="W496" s="59"/>
      <c r="X496" s="59">
        <v>0.5</v>
      </c>
      <c r="Y496" s="59"/>
      <c r="Z496" s="59">
        <v>0</v>
      </c>
      <c r="AA496" s="59"/>
      <c r="AB496" s="59">
        <v>0</v>
      </c>
      <c r="AC496" s="59"/>
      <c r="AD496" s="59">
        <v>0</v>
      </c>
      <c r="AE496" s="59"/>
      <c r="AF496" s="59">
        <v>0</v>
      </c>
      <c r="AG496" s="59"/>
      <c r="AH496" s="59">
        <v>0</v>
      </c>
      <c r="AI496" s="59"/>
      <c r="AJ496" s="59">
        <v>9</v>
      </c>
      <c r="AK496" s="59"/>
      <c r="AL496" s="59">
        <v>0</v>
      </c>
      <c r="AM496" s="59"/>
      <c r="AP496" s="57" t="e">
        <f>VLOOKUP(B496,[1]PlayersList!$B$4:$J$1000,9,FALSE)</f>
        <v>#N/A</v>
      </c>
      <c r="AR496" t="str">
        <f t="shared" si="7"/>
        <v>Dwight King</v>
      </c>
    </row>
    <row r="497" spans="1:44" x14ac:dyDescent="0.25">
      <c r="A497" s="55">
        <v>494</v>
      </c>
      <c r="B497" t="s">
        <v>368</v>
      </c>
      <c r="C497" t="s">
        <v>856</v>
      </c>
      <c r="D497" s="59">
        <v>7</v>
      </c>
      <c r="E497" s="59"/>
      <c r="F497" s="59">
        <v>0</v>
      </c>
      <c r="G497" s="59"/>
      <c r="H497" s="59">
        <v>1</v>
      </c>
      <c r="I497" s="59"/>
      <c r="J497" s="59">
        <v>1</v>
      </c>
      <c r="K497" s="59"/>
      <c r="L497" s="59">
        <v>0</v>
      </c>
      <c r="M497" s="59"/>
      <c r="N497" s="59">
        <v>0</v>
      </c>
      <c r="O497" s="59"/>
      <c r="P497" s="59">
        <v>5</v>
      </c>
      <c r="Q497" s="59"/>
      <c r="R497" s="59">
        <v>3</v>
      </c>
      <c r="S497" s="59"/>
      <c r="T497" s="59">
        <v>0</v>
      </c>
      <c r="U497" s="59"/>
      <c r="V497" s="59">
        <v>0</v>
      </c>
      <c r="W497" s="59"/>
      <c r="X497" s="59" t="s">
        <v>852</v>
      </c>
      <c r="Y497" s="59"/>
      <c r="Z497" s="59">
        <v>0</v>
      </c>
      <c r="AA497" s="59"/>
      <c r="AB497" s="59">
        <v>0</v>
      </c>
      <c r="AC497" s="59"/>
      <c r="AD497" s="59">
        <v>0</v>
      </c>
      <c r="AE497" s="59"/>
      <c r="AF497" s="59">
        <v>0</v>
      </c>
      <c r="AG497" s="59"/>
      <c r="AH497" s="59">
        <v>0</v>
      </c>
      <c r="AI497" s="59"/>
      <c r="AJ497" s="59">
        <v>9</v>
      </c>
      <c r="AK497" s="59"/>
      <c r="AL497" s="59">
        <v>0</v>
      </c>
      <c r="AM497" s="59"/>
      <c r="AP497" s="57" t="e">
        <f>VLOOKUP(B497,[1]PlayersList!$B$4:$J$1000,9,FALSE)</f>
        <v>#N/A</v>
      </c>
      <c r="AR497" t="str">
        <f t="shared" si="7"/>
        <v>Gustav Forsling</v>
      </c>
    </row>
    <row r="498" spans="1:44" x14ac:dyDescent="0.25">
      <c r="A498" s="55">
        <v>495</v>
      </c>
      <c r="B498" t="s">
        <v>575</v>
      </c>
      <c r="C498" t="s">
        <v>851</v>
      </c>
      <c r="D498" s="59">
        <v>7</v>
      </c>
      <c r="E498" s="59"/>
      <c r="F498" s="59">
        <v>0</v>
      </c>
      <c r="G498" s="59"/>
      <c r="H498" s="59">
        <v>1</v>
      </c>
      <c r="I498" s="59"/>
      <c r="J498" s="59">
        <v>1</v>
      </c>
      <c r="K498" s="59"/>
      <c r="L498" s="59">
        <v>-6</v>
      </c>
      <c r="M498" s="59"/>
      <c r="N498" s="59">
        <v>0</v>
      </c>
      <c r="O498" s="59"/>
      <c r="P498" s="59">
        <v>4</v>
      </c>
      <c r="Q498" s="59"/>
      <c r="R498" s="59">
        <v>6</v>
      </c>
      <c r="S498" s="59"/>
      <c r="T498" s="59">
        <v>0</v>
      </c>
      <c r="U498" s="59"/>
      <c r="V498" s="59">
        <v>0</v>
      </c>
      <c r="W498" s="59"/>
      <c r="X498" s="59" t="s">
        <v>852</v>
      </c>
      <c r="Y498" s="59"/>
      <c r="Z498" s="59">
        <v>0</v>
      </c>
      <c r="AA498" s="59"/>
      <c r="AB498" s="59">
        <v>0</v>
      </c>
      <c r="AC498" s="59"/>
      <c r="AD498" s="59">
        <v>0</v>
      </c>
      <c r="AE498" s="59"/>
      <c r="AF498" s="59">
        <v>0</v>
      </c>
      <c r="AG498" s="59"/>
      <c r="AH498" s="59">
        <v>0</v>
      </c>
      <c r="AI498" s="59"/>
      <c r="AJ498" s="59">
        <v>8</v>
      </c>
      <c r="AK498" s="59"/>
      <c r="AL498" s="59">
        <v>0</v>
      </c>
      <c r="AM498" s="59"/>
      <c r="AP498" s="57" t="e">
        <f>VLOOKUP(B498,[1]PlayersList!$B$4:$J$1000,9,FALSE)</f>
        <v>#N/A</v>
      </c>
      <c r="AR498" t="str">
        <f t="shared" si="7"/>
        <v>Marco Scandella</v>
      </c>
    </row>
    <row r="499" spans="1:44" x14ac:dyDescent="0.25">
      <c r="A499" s="55">
        <v>496</v>
      </c>
      <c r="B499" t="s">
        <v>370</v>
      </c>
      <c r="C499" t="s">
        <v>847</v>
      </c>
      <c r="D499" s="59">
        <v>7</v>
      </c>
      <c r="E499" s="59"/>
      <c r="F499" s="59">
        <v>0</v>
      </c>
      <c r="G499" s="59"/>
      <c r="H499" s="59">
        <v>1</v>
      </c>
      <c r="I499" s="59"/>
      <c r="J499" s="59">
        <v>1</v>
      </c>
      <c r="K499" s="59"/>
      <c r="L499" s="59">
        <v>3</v>
      </c>
      <c r="M499" s="59"/>
      <c r="N499" s="59">
        <v>4</v>
      </c>
      <c r="O499" s="59"/>
      <c r="P499" s="59">
        <v>19</v>
      </c>
      <c r="Q499" s="59"/>
      <c r="R499" s="59">
        <v>11</v>
      </c>
      <c r="S499" s="59"/>
      <c r="T499" s="59">
        <v>0</v>
      </c>
      <c r="U499" s="59"/>
      <c r="V499" s="59">
        <v>0</v>
      </c>
      <c r="W499" s="59"/>
      <c r="X499" s="59" t="s">
        <v>852</v>
      </c>
      <c r="Y499" s="59"/>
      <c r="Z499" s="59">
        <v>0</v>
      </c>
      <c r="AA499" s="59"/>
      <c r="AB499" s="59">
        <v>0</v>
      </c>
      <c r="AC499" s="59"/>
      <c r="AD499" s="59">
        <v>0</v>
      </c>
      <c r="AE499" s="59"/>
      <c r="AF499" s="59">
        <v>0</v>
      </c>
      <c r="AG499" s="59"/>
      <c r="AH499" s="59">
        <v>0</v>
      </c>
      <c r="AI499" s="59"/>
      <c r="AJ499" s="59">
        <v>6</v>
      </c>
      <c r="AK499" s="59"/>
      <c r="AL499" s="59">
        <v>0</v>
      </c>
      <c r="AM499" s="59"/>
      <c r="AP499" s="57" t="e">
        <f>VLOOKUP(B499,[1]PlayersList!$B$4:$J$1000,9,FALSE)</f>
        <v>#N/A</v>
      </c>
      <c r="AR499" t="str">
        <f t="shared" si="7"/>
        <v>Adam Larsson</v>
      </c>
    </row>
    <row r="500" spans="1:44" x14ac:dyDescent="0.25">
      <c r="A500" s="55">
        <v>497</v>
      </c>
      <c r="B500" t="s">
        <v>437</v>
      </c>
      <c r="C500" t="s">
        <v>849</v>
      </c>
      <c r="D500" s="59">
        <v>7</v>
      </c>
      <c r="E500" s="59"/>
      <c r="F500" s="59">
        <v>0</v>
      </c>
      <c r="G500" s="59"/>
      <c r="H500" s="59">
        <v>1</v>
      </c>
      <c r="I500" s="59"/>
      <c r="J500" s="59">
        <v>1</v>
      </c>
      <c r="K500" s="59"/>
      <c r="L500" s="59">
        <v>-3</v>
      </c>
      <c r="M500" s="59"/>
      <c r="N500" s="59">
        <v>4</v>
      </c>
      <c r="O500" s="59"/>
      <c r="P500" s="59">
        <v>3</v>
      </c>
      <c r="Q500" s="59"/>
      <c r="R500" s="59">
        <v>5</v>
      </c>
      <c r="S500" s="59"/>
      <c r="T500" s="59">
        <v>0</v>
      </c>
      <c r="U500" s="59"/>
      <c r="V500" s="59">
        <v>0</v>
      </c>
      <c r="W500" s="59"/>
      <c r="X500" s="59" t="s">
        <v>852</v>
      </c>
      <c r="Y500" s="59"/>
      <c r="Z500" s="59">
        <v>0</v>
      </c>
      <c r="AA500" s="59"/>
      <c r="AB500" s="59">
        <v>0</v>
      </c>
      <c r="AC500" s="59"/>
      <c r="AD500" s="59">
        <v>0</v>
      </c>
      <c r="AE500" s="59"/>
      <c r="AF500" s="59">
        <v>0</v>
      </c>
      <c r="AG500" s="59"/>
      <c r="AH500" s="59">
        <v>0</v>
      </c>
      <c r="AI500" s="59"/>
      <c r="AJ500" s="59">
        <v>8</v>
      </c>
      <c r="AK500" s="59"/>
      <c r="AL500" s="59">
        <v>0</v>
      </c>
      <c r="AM500" s="59"/>
      <c r="AP500" s="57" t="e">
        <f>VLOOKUP(B500,[1]PlayersList!$B$4:$J$1000,9,FALSE)</f>
        <v>#N/A</v>
      </c>
      <c r="AR500" t="str">
        <f t="shared" si="7"/>
        <v>Jason Demers</v>
      </c>
    </row>
    <row r="501" spans="1:44" x14ac:dyDescent="0.25">
      <c r="A501" s="55">
        <v>498</v>
      </c>
      <c r="B501" t="s">
        <v>528</v>
      </c>
      <c r="C501" t="s">
        <v>850</v>
      </c>
      <c r="D501" s="59">
        <v>3</v>
      </c>
      <c r="E501" s="59"/>
      <c r="F501" s="59">
        <v>1</v>
      </c>
      <c r="G501" s="59"/>
      <c r="H501" s="59">
        <v>0</v>
      </c>
      <c r="I501" s="59"/>
      <c r="J501" s="59">
        <v>1</v>
      </c>
      <c r="K501" s="59"/>
      <c r="L501" s="59">
        <v>-2</v>
      </c>
      <c r="M501" s="59"/>
      <c r="N501" s="59">
        <v>4</v>
      </c>
      <c r="O501" s="59"/>
      <c r="P501" s="59">
        <v>1</v>
      </c>
      <c r="Q501" s="59"/>
      <c r="R501" s="59">
        <v>1</v>
      </c>
      <c r="S501" s="59"/>
      <c r="T501" s="59">
        <v>2</v>
      </c>
      <c r="U501" s="59"/>
      <c r="V501" s="59">
        <v>8</v>
      </c>
      <c r="W501" s="59"/>
      <c r="X501" s="59">
        <v>0.2</v>
      </c>
      <c r="Y501" s="59"/>
      <c r="Z501" s="59">
        <v>0</v>
      </c>
      <c r="AA501" s="59"/>
      <c r="AB501" s="59">
        <v>0</v>
      </c>
      <c r="AC501" s="59"/>
      <c r="AD501" s="59">
        <v>0</v>
      </c>
      <c r="AE501" s="59"/>
      <c r="AF501" s="59">
        <v>0</v>
      </c>
      <c r="AG501" s="59"/>
      <c r="AH501" s="59">
        <v>0</v>
      </c>
      <c r="AI501" s="59"/>
      <c r="AJ501" s="59">
        <v>3</v>
      </c>
      <c r="AK501" s="59"/>
      <c r="AL501" s="59">
        <v>0.33300000000000002</v>
      </c>
      <c r="AM501" s="59"/>
      <c r="AP501" s="57" t="e">
        <f>VLOOKUP(B501,[1]PlayersList!$B$4:$J$1000,9,FALSE)</f>
        <v>#N/A</v>
      </c>
      <c r="AR501" t="str">
        <f t="shared" si="7"/>
        <v>Austin Czarnik</v>
      </c>
    </row>
    <row r="502" spans="1:44" x14ac:dyDescent="0.25">
      <c r="A502" s="55">
        <v>499</v>
      </c>
      <c r="B502" t="s">
        <v>537</v>
      </c>
      <c r="C502" t="s">
        <v>865</v>
      </c>
      <c r="D502" s="59">
        <v>3</v>
      </c>
      <c r="E502" s="59"/>
      <c r="F502" s="59">
        <v>0</v>
      </c>
      <c r="G502" s="59"/>
      <c r="H502" s="59">
        <v>1</v>
      </c>
      <c r="I502" s="59"/>
      <c r="J502" s="59">
        <v>1</v>
      </c>
      <c r="K502" s="59"/>
      <c r="L502" s="59">
        <v>-3</v>
      </c>
      <c r="M502" s="59"/>
      <c r="N502" s="59">
        <v>0</v>
      </c>
      <c r="O502" s="59"/>
      <c r="P502" s="59">
        <v>4</v>
      </c>
      <c r="Q502" s="59"/>
      <c r="R502" s="59">
        <v>2</v>
      </c>
      <c r="S502" s="59"/>
      <c r="T502" s="59">
        <v>0</v>
      </c>
      <c r="U502" s="59"/>
      <c r="V502" s="59">
        <v>2</v>
      </c>
      <c r="W502" s="59"/>
      <c r="X502" s="59">
        <v>0</v>
      </c>
      <c r="Y502" s="59"/>
      <c r="Z502" s="59">
        <v>0</v>
      </c>
      <c r="AA502" s="59"/>
      <c r="AB502" s="59">
        <v>0</v>
      </c>
      <c r="AC502" s="59"/>
      <c r="AD502" s="59">
        <v>0</v>
      </c>
      <c r="AE502" s="59"/>
      <c r="AF502" s="59">
        <v>0</v>
      </c>
      <c r="AG502" s="59"/>
      <c r="AH502" s="59">
        <v>0</v>
      </c>
      <c r="AI502" s="59"/>
      <c r="AJ502" s="59">
        <v>4</v>
      </c>
      <c r="AK502" s="59"/>
      <c r="AL502" s="59">
        <v>0</v>
      </c>
      <c r="AM502" s="59"/>
      <c r="AP502" s="57" t="e">
        <f>VLOOKUP(B502,[1]PlayersList!$B$4:$J$1000,9,FALSE)</f>
        <v>#N/A</v>
      </c>
      <c r="AR502" t="str">
        <f t="shared" si="7"/>
        <v>Andrej Nestrasil</v>
      </c>
    </row>
    <row r="503" spans="1:44" x14ac:dyDescent="0.25">
      <c r="A503" s="55">
        <v>500</v>
      </c>
      <c r="B503" t="s">
        <v>363</v>
      </c>
      <c r="C503" t="s">
        <v>875</v>
      </c>
      <c r="D503" s="59">
        <v>5</v>
      </c>
      <c r="E503" s="59"/>
      <c r="F503" s="59">
        <v>1</v>
      </c>
      <c r="G503" s="59"/>
      <c r="H503" s="59">
        <v>0</v>
      </c>
      <c r="I503" s="59"/>
      <c r="J503" s="59">
        <v>1</v>
      </c>
      <c r="K503" s="59"/>
      <c r="L503" s="59">
        <v>1</v>
      </c>
      <c r="M503" s="59"/>
      <c r="N503" s="59">
        <v>4</v>
      </c>
      <c r="O503" s="59"/>
      <c r="P503" s="59">
        <v>12</v>
      </c>
      <c r="Q503" s="59"/>
      <c r="R503" s="59">
        <v>3</v>
      </c>
      <c r="S503" s="59"/>
      <c r="T503" s="59">
        <v>1</v>
      </c>
      <c r="U503" s="59"/>
      <c r="V503" s="59">
        <v>0</v>
      </c>
      <c r="W503" s="59"/>
      <c r="X503" s="59">
        <v>1</v>
      </c>
      <c r="Y503" s="59"/>
      <c r="Z503" s="59">
        <v>0</v>
      </c>
      <c r="AA503" s="59"/>
      <c r="AB503" s="59">
        <v>0</v>
      </c>
      <c r="AC503" s="59"/>
      <c r="AD503" s="59">
        <v>0</v>
      </c>
      <c r="AE503" s="59"/>
      <c r="AF503" s="59">
        <v>0</v>
      </c>
      <c r="AG503" s="59"/>
      <c r="AH503" s="59">
        <v>0</v>
      </c>
      <c r="AI503" s="59"/>
      <c r="AJ503" s="59">
        <v>5</v>
      </c>
      <c r="AK503" s="59"/>
      <c r="AL503" s="59">
        <v>0.2</v>
      </c>
      <c r="AM503" s="59"/>
      <c r="AP503" s="57" t="e">
        <f>VLOOKUP(B503,[1]PlayersList!$B$4:$J$1000,9,FALSE)</f>
        <v>#N/A</v>
      </c>
      <c r="AR503" t="str">
        <f t="shared" si="7"/>
        <v>Andreas Martinsen</v>
      </c>
    </row>
    <row r="504" spans="1:44" x14ac:dyDescent="0.25">
      <c r="A504" s="55">
        <v>501</v>
      </c>
      <c r="B504" t="s">
        <v>449</v>
      </c>
      <c r="C504" t="s">
        <v>859</v>
      </c>
      <c r="D504" s="59">
        <v>8</v>
      </c>
      <c r="E504" s="59"/>
      <c r="F504" s="59">
        <v>0</v>
      </c>
      <c r="G504" s="59"/>
      <c r="H504" s="59">
        <v>1</v>
      </c>
      <c r="I504" s="59"/>
      <c r="J504" s="59">
        <v>1</v>
      </c>
      <c r="K504" s="59"/>
      <c r="L504" s="59">
        <v>1</v>
      </c>
      <c r="M504" s="59"/>
      <c r="N504" s="59">
        <v>4</v>
      </c>
      <c r="O504" s="59"/>
      <c r="P504" s="59">
        <v>7</v>
      </c>
      <c r="Q504" s="59"/>
      <c r="R504" s="59">
        <v>13</v>
      </c>
      <c r="S504" s="59"/>
      <c r="T504" s="59">
        <v>0</v>
      </c>
      <c r="U504" s="59"/>
      <c r="V504" s="59">
        <v>0</v>
      </c>
      <c r="W504" s="59"/>
      <c r="X504" s="59" t="s">
        <v>852</v>
      </c>
      <c r="Y504" s="59"/>
      <c r="Z504" s="59">
        <v>0</v>
      </c>
      <c r="AA504" s="59"/>
      <c r="AB504" s="59">
        <v>0</v>
      </c>
      <c r="AC504" s="59"/>
      <c r="AD504" s="59">
        <v>0</v>
      </c>
      <c r="AE504" s="59"/>
      <c r="AF504" s="59">
        <v>0</v>
      </c>
      <c r="AG504" s="59"/>
      <c r="AH504" s="59">
        <v>0</v>
      </c>
      <c r="AI504" s="59"/>
      <c r="AJ504" s="59">
        <v>8</v>
      </c>
      <c r="AK504" s="59"/>
      <c r="AL504" s="59">
        <v>0</v>
      </c>
      <c r="AM504" s="59"/>
      <c r="AP504" s="57" t="e">
        <f>VLOOKUP(B504,[1]PlayersList!$B$4:$J$1000,9,FALSE)</f>
        <v>#N/A</v>
      </c>
      <c r="AR504" t="str">
        <f t="shared" si="7"/>
        <v>Jay Bouwmeester</v>
      </c>
    </row>
    <row r="505" spans="1:44" x14ac:dyDescent="0.25">
      <c r="A505" s="55">
        <v>502</v>
      </c>
      <c r="B505" t="s">
        <v>435</v>
      </c>
      <c r="C505" t="s">
        <v>855</v>
      </c>
      <c r="D505" s="59">
        <v>3</v>
      </c>
      <c r="E505" s="59"/>
      <c r="F505" s="59">
        <v>0</v>
      </c>
      <c r="G505" s="59"/>
      <c r="H505" s="59">
        <v>1</v>
      </c>
      <c r="I505" s="59"/>
      <c r="J505" s="59">
        <v>1</v>
      </c>
      <c r="K505" s="59"/>
      <c r="L505" s="59">
        <v>1</v>
      </c>
      <c r="M505" s="59"/>
      <c r="N505" s="59">
        <v>17</v>
      </c>
      <c r="O505" s="59"/>
      <c r="P505" s="59">
        <v>8</v>
      </c>
      <c r="Q505" s="59"/>
      <c r="R505" s="59">
        <v>0</v>
      </c>
      <c r="S505" s="59"/>
      <c r="T505" s="59">
        <v>0</v>
      </c>
      <c r="U505" s="59"/>
      <c r="V505" s="59">
        <v>0</v>
      </c>
      <c r="W505" s="59"/>
      <c r="X505" s="59" t="s">
        <v>852</v>
      </c>
      <c r="Y505" s="59"/>
      <c r="Z505" s="59">
        <v>0</v>
      </c>
      <c r="AA505" s="59"/>
      <c r="AB505" s="59">
        <v>0</v>
      </c>
      <c r="AC505" s="59"/>
      <c r="AD505" s="59">
        <v>0</v>
      </c>
      <c r="AE505" s="59"/>
      <c r="AF505" s="59">
        <v>0</v>
      </c>
      <c r="AG505" s="59"/>
      <c r="AH505" s="59">
        <v>0</v>
      </c>
      <c r="AI505" s="59"/>
      <c r="AJ505" s="59">
        <v>2</v>
      </c>
      <c r="AK505" s="59"/>
      <c r="AL505" s="59">
        <v>0</v>
      </c>
      <c r="AM505" s="59"/>
      <c r="AP505" s="57" t="e">
        <f>VLOOKUP(B505,[1]PlayersList!$B$4:$J$1000,9,FALSE)</f>
        <v>#N/A</v>
      </c>
      <c r="AR505" t="str">
        <f t="shared" si="7"/>
        <v>Micheal Haley</v>
      </c>
    </row>
    <row r="506" spans="1:44" x14ac:dyDescent="0.25">
      <c r="A506" s="55">
        <v>503</v>
      </c>
      <c r="B506" t="s">
        <v>438</v>
      </c>
      <c r="C506" t="s">
        <v>865</v>
      </c>
      <c r="D506" s="59">
        <v>5</v>
      </c>
      <c r="E506" s="59"/>
      <c r="F506" s="59">
        <v>1</v>
      </c>
      <c r="G506" s="59"/>
      <c r="H506" s="59">
        <v>0</v>
      </c>
      <c r="I506" s="59"/>
      <c r="J506" s="59">
        <v>1</v>
      </c>
      <c r="K506" s="59"/>
      <c r="L506" s="59">
        <v>-1</v>
      </c>
      <c r="M506" s="59"/>
      <c r="N506" s="59">
        <v>4</v>
      </c>
      <c r="O506" s="59"/>
      <c r="P506" s="59">
        <v>10</v>
      </c>
      <c r="Q506" s="59"/>
      <c r="R506" s="59">
        <v>1</v>
      </c>
      <c r="S506" s="59"/>
      <c r="T506" s="59">
        <v>0</v>
      </c>
      <c r="U506" s="59"/>
      <c r="V506" s="59">
        <v>1</v>
      </c>
      <c r="W506" s="59"/>
      <c r="X506" s="59">
        <v>0</v>
      </c>
      <c r="Y506" s="59"/>
      <c r="Z506" s="59">
        <v>0</v>
      </c>
      <c r="AA506" s="59"/>
      <c r="AB506" s="59">
        <v>0</v>
      </c>
      <c r="AC506" s="59"/>
      <c r="AD506" s="59">
        <v>0</v>
      </c>
      <c r="AE506" s="59"/>
      <c r="AF506" s="59">
        <v>0</v>
      </c>
      <c r="AG506" s="59"/>
      <c r="AH506" s="59">
        <v>1</v>
      </c>
      <c r="AI506" s="59"/>
      <c r="AJ506" s="59">
        <v>8</v>
      </c>
      <c r="AK506" s="59"/>
      <c r="AL506" s="59">
        <v>0.125</v>
      </c>
      <c r="AM506" s="59"/>
      <c r="AP506" s="57" t="e">
        <f>VLOOKUP(B506,[1]PlayersList!$B$4:$J$1000,9,FALSE)</f>
        <v>#N/A</v>
      </c>
      <c r="AR506" t="str">
        <f t="shared" si="7"/>
        <v>Viktor Stalberg</v>
      </c>
    </row>
    <row r="507" spans="1:44" x14ac:dyDescent="0.25">
      <c r="A507" s="55">
        <v>504</v>
      </c>
      <c r="B507" t="s">
        <v>563</v>
      </c>
      <c r="C507" t="s">
        <v>871</v>
      </c>
      <c r="D507" s="59">
        <v>5</v>
      </c>
      <c r="E507" s="59"/>
      <c r="F507" s="59">
        <v>0</v>
      </c>
      <c r="G507" s="59"/>
      <c r="H507" s="59">
        <v>0</v>
      </c>
      <c r="I507" s="59"/>
      <c r="J507" s="59">
        <v>0</v>
      </c>
      <c r="K507" s="59"/>
      <c r="L507" s="59">
        <v>-3</v>
      </c>
      <c r="M507" s="59"/>
      <c r="N507" s="59">
        <v>2</v>
      </c>
      <c r="O507" s="59"/>
      <c r="P507" s="59">
        <v>8</v>
      </c>
      <c r="Q507" s="59"/>
      <c r="R507" s="59">
        <v>0</v>
      </c>
      <c r="S507" s="59"/>
      <c r="T507" s="59">
        <v>0</v>
      </c>
      <c r="U507" s="59"/>
      <c r="V507" s="59">
        <v>0</v>
      </c>
      <c r="W507" s="59"/>
      <c r="X507" s="59" t="s">
        <v>852</v>
      </c>
      <c r="Y507" s="59"/>
      <c r="Z507" s="59">
        <v>0</v>
      </c>
      <c r="AA507" s="59"/>
      <c r="AB507" s="59">
        <v>0</v>
      </c>
      <c r="AC507" s="59"/>
      <c r="AD507" s="59">
        <v>0</v>
      </c>
      <c r="AE507" s="59"/>
      <c r="AF507" s="59">
        <v>0</v>
      </c>
      <c r="AG507" s="59"/>
      <c r="AH507" s="59">
        <v>0</v>
      </c>
      <c r="AI507" s="59"/>
      <c r="AJ507" s="59">
        <v>5</v>
      </c>
      <c r="AK507" s="59"/>
      <c r="AL507" s="59">
        <v>0</v>
      </c>
      <c r="AM507" s="59"/>
      <c r="AP507" s="57" t="e">
        <f>VLOOKUP(B507,[1]PlayersList!$B$4:$J$1000,9,FALSE)</f>
        <v>#N/A</v>
      </c>
      <c r="AR507" t="str">
        <f t="shared" si="7"/>
        <v>Lawson Crouse</v>
      </c>
    </row>
    <row r="508" spans="1:44" x14ac:dyDescent="0.25">
      <c r="A508" s="55">
        <v>505</v>
      </c>
      <c r="B508" t="s">
        <v>558</v>
      </c>
      <c r="C508" t="s">
        <v>866</v>
      </c>
      <c r="D508" s="59">
        <v>2</v>
      </c>
      <c r="E508" s="59"/>
      <c r="F508" s="59">
        <v>0</v>
      </c>
      <c r="G508" s="59"/>
      <c r="H508" s="59">
        <v>0</v>
      </c>
      <c r="I508" s="59"/>
      <c r="J508" s="59">
        <v>0</v>
      </c>
      <c r="K508" s="59"/>
      <c r="L508" s="59">
        <v>-3</v>
      </c>
      <c r="M508" s="59"/>
      <c r="N508" s="59">
        <v>0</v>
      </c>
      <c r="O508" s="59"/>
      <c r="P508" s="59">
        <v>0</v>
      </c>
      <c r="Q508" s="59"/>
      <c r="R508" s="59">
        <v>0</v>
      </c>
      <c r="S508" s="59"/>
      <c r="T508" s="59">
        <v>0</v>
      </c>
      <c r="U508" s="59"/>
      <c r="V508" s="59">
        <v>0</v>
      </c>
      <c r="W508" s="59"/>
      <c r="X508" s="59" t="s">
        <v>852</v>
      </c>
      <c r="Y508" s="59"/>
      <c r="Z508" s="59">
        <v>0</v>
      </c>
      <c r="AA508" s="59"/>
      <c r="AB508" s="59">
        <v>0</v>
      </c>
      <c r="AC508" s="59"/>
      <c r="AD508" s="59">
        <v>0</v>
      </c>
      <c r="AE508" s="59"/>
      <c r="AF508" s="59">
        <v>0</v>
      </c>
      <c r="AG508" s="59"/>
      <c r="AH508" s="59">
        <v>0</v>
      </c>
      <c r="AI508" s="59"/>
      <c r="AJ508" s="59">
        <v>0</v>
      </c>
      <c r="AK508" s="59"/>
      <c r="AL508" s="59" t="s">
        <v>852</v>
      </c>
      <c r="AM508" s="59"/>
      <c r="AP508" s="57" t="e">
        <f>VLOOKUP(B508,[1]PlayersList!$B$4:$J$1000,9,FALSE)</f>
        <v>#N/A</v>
      </c>
      <c r="AR508" t="str">
        <f t="shared" si="7"/>
        <v>Jiri Hudler</v>
      </c>
    </row>
    <row r="509" spans="1:44" x14ac:dyDescent="0.25">
      <c r="A509" s="55">
        <v>506</v>
      </c>
      <c r="B509" t="s">
        <v>525</v>
      </c>
      <c r="C509" t="s">
        <v>856</v>
      </c>
      <c r="D509" s="59">
        <v>2</v>
      </c>
      <c r="E509" s="59"/>
      <c r="F509" s="59">
        <v>0</v>
      </c>
      <c r="G509" s="59"/>
      <c r="H509" s="59">
        <v>0</v>
      </c>
      <c r="I509" s="59"/>
      <c r="J509" s="59">
        <v>0</v>
      </c>
      <c r="K509" s="59"/>
      <c r="L509" s="59">
        <v>0</v>
      </c>
      <c r="M509" s="59"/>
      <c r="N509" s="59">
        <v>4</v>
      </c>
      <c r="O509" s="59"/>
      <c r="P509" s="59">
        <v>2</v>
      </c>
      <c r="Q509" s="59"/>
      <c r="R509" s="59">
        <v>3</v>
      </c>
      <c r="S509" s="59"/>
      <c r="T509" s="59">
        <v>0</v>
      </c>
      <c r="U509" s="59"/>
      <c r="V509" s="59">
        <v>0</v>
      </c>
      <c r="W509" s="59"/>
      <c r="X509" s="59" t="s">
        <v>852</v>
      </c>
      <c r="Y509" s="59"/>
      <c r="Z509" s="59">
        <v>0</v>
      </c>
      <c r="AA509" s="59"/>
      <c r="AB509" s="59">
        <v>0</v>
      </c>
      <c r="AC509" s="59"/>
      <c r="AD509" s="59">
        <v>0</v>
      </c>
      <c r="AE509" s="59"/>
      <c r="AF509" s="59">
        <v>0</v>
      </c>
      <c r="AG509" s="59"/>
      <c r="AH509" s="59">
        <v>0</v>
      </c>
      <c r="AI509" s="59"/>
      <c r="AJ509" s="59">
        <v>0</v>
      </c>
      <c r="AK509" s="59"/>
      <c r="AL509" s="59" t="s">
        <v>852</v>
      </c>
      <c r="AM509" s="59"/>
      <c r="AP509" s="57" t="e">
        <f>VLOOKUP(B509,[1]PlayersList!$B$4:$J$1000,9,FALSE)</f>
        <v>#N/A</v>
      </c>
      <c r="AR509" t="str">
        <f t="shared" si="7"/>
        <v>Trevor van Riemsdyk</v>
      </c>
    </row>
    <row r="510" spans="1:44" x14ac:dyDescent="0.25">
      <c r="A510" s="55">
        <v>507</v>
      </c>
      <c r="B510" t="s">
        <v>550</v>
      </c>
      <c r="C510" t="s">
        <v>867</v>
      </c>
      <c r="D510" s="59">
        <v>6</v>
      </c>
      <c r="E510" s="59"/>
      <c r="F510" s="59">
        <v>0</v>
      </c>
      <c r="G510" s="59"/>
      <c r="H510" s="59">
        <v>0</v>
      </c>
      <c r="I510" s="59"/>
      <c r="J510" s="59">
        <v>0</v>
      </c>
      <c r="K510" s="59"/>
      <c r="L510" s="59">
        <v>-5</v>
      </c>
      <c r="M510" s="59"/>
      <c r="N510" s="59">
        <v>15</v>
      </c>
      <c r="O510" s="59"/>
      <c r="P510" s="59">
        <v>17</v>
      </c>
      <c r="Q510" s="59"/>
      <c r="R510" s="59">
        <v>14</v>
      </c>
      <c r="S510" s="59"/>
      <c r="T510" s="59">
        <v>0</v>
      </c>
      <c r="U510" s="59"/>
      <c r="V510" s="59">
        <v>0</v>
      </c>
      <c r="W510" s="59"/>
      <c r="X510" s="59" t="s">
        <v>852</v>
      </c>
      <c r="Y510" s="59"/>
      <c r="Z510" s="59">
        <v>0</v>
      </c>
      <c r="AA510" s="59"/>
      <c r="AB510" s="59">
        <v>0</v>
      </c>
      <c r="AC510" s="59"/>
      <c r="AD510" s="59">
        <v>0</v>
      </c>
      <c r="AE510" s="59"/>
      <c r="AF510" s="59">
        <v>0</v>
      </c>
      <c r="AG510" s="59"/>
      <c r="AH510" s="59">
        <v>0</v>
      </c>
      <c r="AI510" s="59"/>
      <c r="AJ510" s="59">
        <v>16</v>
      </c>
      <c r="AK510" s="59"/>
      <c r="AL510" s="59">
        <v>0</v>
      </c>
      <c r="AM510" s="59"/>
      <c r="AP510" s="57" t="e">
        <f>VLOOKUP(B510,[1]PlayersList!$B$4:$J$1000,9,FALSE)</f>
        <v>#N/A</v>
      </c>
      <c r="AR510" t="str">
        <f t="shared" si="7"/>
        <v>Dion Phaneuf</v>
      </c>
    </row>
    <row r="511" spans="1:44" x14ac:dyDescent="0.25">
      <c r="A511" s="55">
        <v>508</v>
      </c>
      <c r="B511" t="s">
        <v>507</v>
      </c>
      <c r="C511" t="s">
        <v>869</v>
      </c>
      <c r="D511" s="59">
        <v>6</v>
      </c>
      <c r="E511" s="59"/>
      <c r="F511" s="59">
        <v>0</v>
      </c>
      <c r="G511" s="59"/>
      <c r="H511" s="59">
        <v>0</v>
      </c>
      <c r="I511" s="59"/>
      <c r="J511" s="59">
        <v>0</v>
      </c>
      <c r="K511" s="59"/>
      <c r="L511" s="59">
        <v>-3</v>
      </c>
      <c r="M511" s="59"/>
      <c r="N511" s="59">
        <v>8</v>
      </c>
      <c r="O511" s="59"/>
      <c r="P511" s="59">
        <v>12</v>
      </c>
      <c r="Q511" s="59"/>
      <c r="R511" s="59">
        <v>12</v>
      </c>
      <c r="S511" s="59"/>
      <c r="T511" s="59">
        <v>0</v>
      </c>
      <c r="U511" s="59"/>
      <c r="V511" s="59">
        <v>0</v>
      </c>
      <c r="W511" s="59"/>
      <c r="X511" s="59" t="s">
        <v>852</v>
      </c>
      <c r="Y511" s="59"/>
      <c r="Z511" s="59">
        <v>0</v>
      </c>
      <c r="AA511" s="59"/>
      <c r="AB511" s="59">
        <v>0</v>
      </c>
      <c r="AC511" s="59"/>
      <c r="AD511" s="59">
        <v>0</v>
      </c>
      <c r="AE511" s="59"/>
      <c r="AF511" s="59">
        <v>0</v>
      </c>
      <c r="AG511" s="59"/>
      <c r="AH511" s="59">
        <v>0</v>
      </c>
      <c r="AI511" s="59"/>
      <c r="AJ511" s="59">
        <v>3</v>
      </c>
      <c r="AK511" s="59"/>
      <c r="AL511" s="59">
        <v>0</v>
      </c>
      <c r="AM511" s="59"/>
      <c r="AP511" s="57" t="e">
        <f>VLOOKUP(B511,[1]PlayersList!$B$4:$J$1000,9,FALSE)</f>
        <v>#N/A</v>
      </c>
      <c r="AR511" t="str">
        <f t="shared" si="7"/>
        <v>Josh Gorges</v>
      </c>
    </row>
    <row r="512" spans="1:44" x14ac:dyDescent="0.25">
      <c r="A512" s="55">
        <v>509</v>
      </c>
      <c r="B512" t="s">
        <v>538</v>
      </c>
      <c r="C512" t="s">
        <v>856</v>
      </c>
      <c r="D512" s="59">
        <v>6</v>
      </c>
      <c r="E512" s="59"/>
      <c r="F512" s="59">
        <v>0</v>
      </c>
      <c r="G512" s="59"/>
      <c r="H512" s="59">
        <v>0</v>
      </c>
      <c r="I512" s="59"/>
      <c r="J512" s="59">
        <v>0</v>
      </c>
      <c r="K512" s="59"/>
      <c r="L512" s="59">
        <v>3</v>
      </c>
      <c r="M512" s="59"/>
      <c r="N512" s="59">
        <v>4</v>
      </c>
      <c r="O512" s="59"/>
      <c r="P512" s="59">
        <v>10</v>
      </c>
      <c r="Q512" s="59"/>
      <c r="R512" s="59">
        <v>7</v>
      </c>
      <c r="S512" s="59"/>
      <c r="T512" s="59">
        <v>0</v>
      </c>
      <c r="U512" s="59"/>
      <c r="V512" s="59">
        <v>0</v>
      </c>
      <c r="W512" s="59"/>
      <c r="X512" s="59" t="s">
        <v>852</v>
      </c>
      <c r="Y512" s="59"/>
      <c r="Z512" s="59">
        <v>0</v>
      </c>
      <c r="AA512" s="59"/>
      <c r="AB512" s="59">
        <v>0</v>
      </c>
      <c r="AC512" s="59"/>
      <c r="AD512" s="59">
        <v>0</v>
      </c>
      <c r="AE512" s="59"/>
      <c r="AF512" s="59">
        <v>0</v>
      </c>
      <c r="AG512" s="59"/>
      <c r="AH512" s="59">
        <v>0</v>
      </c>
      <c r="AI512" s="59"/>
      <c r="AJ512" s="59">
        <v>5</v>
      </c>
      <c r="AK512" s="59"/>
      <c r="AL512" s="59">
        <v>0</v>
      </c>
      <c r="AM512" s="59"/>
      <c r="AP512" s="57" t="e">
        <f>VLOOKUP(B512,[1]PlayersList!$B$4:$J$1000,9,FALSE)</f>
        <v>#N/A</v>
      </c>
      <c r="AR512" t="str">
        <f t="shared" si="7"/>
        <v>Michal Kempny</v>
      </c>
    </row>
    <row r="513" spans="1:44" x14ac:dyDescent="0.25">
      <c r="A513" s="55">
        <v>510</v>
      </c>
      <c r="B513" t="s">
        <v>562</v>
      </c>
      <c r="C513" t="s">
        <v>863</v>
      </c>
      <c r="D513" s="59">
        <v>2</v>
      </c>
      <c r="E513" s="59"/>
      <c r="F513" s="59">
        <v>0</v>
      </c>
      <c r="G513" s="59"/>
      <c r="H513" s="59">
        <v>0</v>
      </c>
      <c r="I513" s="59"/>
      <c r="J513" s="59">
        <v>0</v>
      </c>
      <c r="K513" s="59"/>
      <c r="L513" s="59">
        <v>-2</v>
      </c>
      <c r="M513" s="59"/>
      <c r="N513" s="59">
        <v>6</v>
      </c>
      <c r="O513" s="59"/>
      <c r="P513" s="59">
        <v>1</v>
      </c>
      <c r="Q513" s="59"/>
      <c r="R513" s="59">
        <v>0</v>
      </c>
      <c r="S513" s="59"/>
      <c r="T513" s="59">
        <v>6</v>
      </c>
      <c r="U513" s="59"/>
      <c r="V513" s="59">
        <v>7</v>
      </c>
      <c r="W513" s="59"/>
      <c r="X513" s="59">
        <v>0.46200000000000002</v>
      </c>
      <c r="Y513" s="59"/>
      <c r="Z513" s="59">
        <v>0</v>
      </c>
      <c r="AA513" s="59"/>
      <c r="AB513" s="59">
        <v>0</v>
      </c>
      <c r="AC513" s="59"/>
      <c r="AD513" s="59">
        <v>0</v>
      </c>
      <c r="AE513" s="59"/>
      <c r="AF513" s="59">
        <v>0</v>
      </c>
      <c r="AG513" s="59"/>
      <c r="AH513" s="59">
        <v>0</v>
      </c>
      <c r="AI513" s="59"/>
      <c r="AJ513" s="59">
        <v>0</v>
      </c>
      <c r="AK513" s="59"/>
      <c r="AL513" s="59" t="s">
        <v>852</v>
      </c>
      <c r="AM513" s="59"/>
      <c r="AP513" s="57" t="e">
        <f>VLOOKUP(B513,[1]PlayersList!$B$4:$J$1000,9,FALSE)</f>
        <v>#N/A</v>
      </c>
      <c r="AR513" t="str">
        <f t="shared" si="7"/>
        <v>Mathew Barzal</v>
      </c>
    </row>
    <row r="514" spans="1:44" x14ac:dyDescent="0.25">
      <c r="A514" s="55">
        <v>511</v>
      </c>
      <c r="B514" t="s">
        <v>565</v>
      </c>
      <c r="C514" t="s">
        <v>856</v>
      </c>
      <c r="D514" s="59">
        <v>7</v>
      </c>
      <c r="E514" s="59"/>
      <c r="F514" s="59">
        <v>0</v>
      </c>
      <c r="G514" s="59"/>
      <c r="H514" s="59">
        <v>0</v>
      </c>
      <c r="I514" s="59"/>
      <c r="J514" s="59">
        <v>0</v>
      </c>
      <c r="K514" s="59"/>
      <c r="L514" s="59">
        <v>1</v>
      </c>
      <c r="M514" s="59"/>
      <c r="N514" s="59">
        <v>7</v>
      </c>
      <c r="O514" s="59"/>
      <c r="P514" s="59">
        <v>8</v>
      </c>
      <c r="Q514" s="59"/>
      <c r="R514" s="59">
        <v>1</v>
      </c>
      <c r="S514" s="59"/>
      <c r="T514" s="59">
        <v>0</v>
      </c>
      <c r="U514" s="59"/>
      <c r="V514" s="59">
        <v>0</v>
      </c>
      <c r="W514" s="59"/>
      <c r="X514" s="59" t="s">
        <v>852</v>
      </c>
      <c r="Y514" s="59"/>
      <c r="Z514" s="59">
        <v>0</v>
      </c>
      <c r="AA514" s="59"/>
      <c r="AB514" s="59">
        <v>0</v>
      </c>
      <c r="AC514" s="59"/>
      <c r="AD514" s="59">
        <v>0</v>
      </c>
      <c r="AE514" s="59"/>
      <c r="AF514" s="59">
        <v>0</v>
      </c>
      <c r="AG514" s="59"/>
      <c r="AH514" s="59">
        <v>0</v>
      </c>
      <c r="AI514" s="59"/>
      <c r="AJ514" s="59">
        <v>9</v>
      </c>
      <c r="AK514" s="59"/>
      <c r="AL514" s="59">
        <v>0</v>
      </c>
      <c r="AM514" s="59"/>
      <c r="AP514" s="57" t="e">
        <f>VLOOKUP(B514,[1]PlayersList!$B$4:$J$1000,9,FALSE)</f>
        <v>#N/A</v>
      </c>
      <c r="AR514" t="str">
        <f t="shared" si="7"/>
        <v>Jordin Tootoo</v>
      </c>
    </row>
    <row r="515" spans="1:44" x14ac:dyDescent="0.25">
      <c r="A515" s="55">
        <v>512</v>
      </c>
      <c r="B515" t="s">
        <v>548</v>
      </c>
      <c r="C515" t="s">
        <v>872</v>
      </c>
      <c r="D515" s="59">
        <v>6</v>
      </c>
      <c r="E515" s="59"/>
      <c r="F515" s="59">
        <v>0</v>
      </c>
      <c r="G515" s="59"/>
      <c r="H515" s="59">
        <v>0</v>
      </c>
      <c r="I515" s="59"/>
      <c r="J515" s="59">
        <v>0</v>
      </c>
      <c r="K515" s="59"/>
      <c r="L515" s="59">
        <v>-1</v>
      </c>
      <c r="M515" s="59"/>
      <c r="N515" s="59">
        <v>7</v>
      </c>
      <c r="O515" s="59"/>
      <c r="P515" s="59">
        <v>4</v>
      </c>
      <c r="Q515" s="59"/>
      <c r="R515" s="59">
        <v>2</v>
      </c>
      <c r="S515" s="59"/>
      <c r="T515" s="59">
        <v>42</v>
      </c>
      <c r="U515" s="59"/>
      <c r="V515" s="59">
        <v>37</v>
      </c>
      <c r="W515" s="59"/>
      <c r="X515" s="59">
        <v>0.53200000000000003</v>
      </c>
      <c r="Y515" s="59"/>
      <c r="Z515" s="59">
        <v>0</v>
      </c>
      <c r="AA515" s="59"/>
      <c r="AB515" s="59">
        <v>0</v>
      </c>
      <c r="AC515" s="59"/>
      <c r="AD515" s="59">
        <v>0</v>
      </c>
      <c r="AE515" s="59"/>
      <c r="AF515" s="59">
        <v>0</v>
      </c>
      <c r="AG515" s="59"/>
      <c r="AH515" s="59">
        <v>0</v>
      </c>
      <c r="AI515" s="59"/>
      <c r="AJ515" s="59">
        <v>4</v>
      </c>
      <c r="AK515" s="59"/>
      <c r="AL515" s="59">
        <v>0</v>
      </c>
      <c r="AM515" s="59"/>
      <c r="AP515" s="57" t="e">
        <f>VLOOKUP(B515,[1]PlayersList!$B$4:$J$1000,9,FALSE)</f>
        <v>#N/A</v>
      </c>
      <c r="AR515" t="str">
        <f t="shared" si="7"/>
        <v>Vernon Fiddler</v>
      </c>
    </row>
    <row r="516" spans="1:44" x14ac:dyDescent="0.25">
      <c r="A516" s="55">
        <v>513</v>
      </c>
      <c r="B516" t="s">
        <v>557</v>
      </c>
      <c r="C516" t="s">
        <v>868</v>
      </c>
      <c r="D516" s="59">
        <v>2</v>
      </c>
      <c r="E516" s="59"/>
      <c r="F516" s="59">
        <v>0</v>
      </c>
      <c r="G516" s="59"/>
      <c r="H516" s="59">
        <v>0</v>
      </c>
      <c r="I516" s="59"/>
      <c r="J516" s="59">
        <v>0</v>
      </c>
      <c r="K516" s="59"/>
      <c r="L516" s="59">
        <v>-3</v>
      </c>
      <c r="M516" s="59"/>
      <c r="N516" s="59">
        <v>2</v>
      </c>
      <c r="O516" s="59"/>
      <c r="P516" s="59">
        <v>7</v>
      </c>
      <c r="Q516" s="59"/>
      <c r="R516" s="59">
        <v>1</v>
      </c>
      <c r="S516" s="59"/>
      <c r="T516" s="59">
        <v>0</v>
      </c>
      <c r="U516" s="59"/>
      <c r="V516" s="59">
        <v>0</v>
      </c>
      <c r="W516" s="59"/>
      <c r="X516" s="59" t="s">
        <v>852</v>
      </c>
      <c r="Y516" s="59"/>
      <c r="Z516" s="59">
        <v>0</v>
      </c>
      <c r="AA516" s="59"/>
      <c r="AB516" s="59">
        <v>0</v>
      </c>
      <c r="AC516" s="59"/>
      <c r="AD516" s="59">
        <v>0</v>
      </c>
      <c r="AE516" s="59"/>
      <c r="AF516" s="59">
        <v>0</v>
      </c>
      <c r="AG516" s="59"/>
      <c r="AH516" s="59">
        <v>0</v>
      </c>
      <c r="AI516" s="59"/>
      <c r="AJ516" s="59">
        <v>1</v>
      </c>
      <c r="AK516" s="59"/>
      <c r="AL516" s="59">
        <v>0</v>
      </c>
      <c r="AM516" s="59"/>
      <c r="AP516" s="57" t="e">
        <f>VLOOKUP(B516,[1]PlayersList!$B$4:$J$1000,9,FALSE)</f>
        <v>#N/A</v>
      </c>
      <c r="AR516" t="str">
        <f t="shared" si="7"/>
        <v>Matt Greene</v>
      </c>
    </row>
    <row r="517" spans="1:44" x14ac:dyDescent="0.25">
      <c r="A517" s="55">
        <v>514</v>
      </c>
      <c r="B517" t="s">
        <v>553</v>
      </c>
      <c r="C517" t="s">
        <v>872</v>
      </c>
      <c r="D517" s="59">
        <v>2</v>
      </c>
      <c r="E517" s="59"/>
      <c r="F517" s="59">
        <v>0</v>
      </c>
      <c r="G517" s="59"/>
      <c r="H517" s="59">
        <v>0</v>
      </c>
      <c r="I517" s="59"/>
      <c r="J517" s="59">
        <v>0</v>
      </c>
      <c r="K517" s="59"/>
      <c r="L517" s="59">
        <v>0</v>
      </c>
      <c r="M517" s="59"/>
      <c r="N517" s="59">
        <v>2</v>
      </c>
      <c r="O517" s="59"/>
      <c r="P517" s="59">
        <v>2</v>
      </c>
      <c r="Q517" s="59"/>
      <c r="R517" s="59">
        <v>0</v>
      </c>
      <c r="S517" s="59"/>
      <c r="T517" s="59">
        <v>1</v>
      </c>
      <c r="U517" s="59"/>
      <c r="V517" s="59">
        <v>2</v>
      </c>
      <c r="W517" s="59"/>
      <c r="X517" s="59">
        <v>0.33300000000000002</v>
      </c>
      <c r="Y517" s="59"/>
      <c r="Z517" s="59">
        <v>0</v>
      </c>
      <c r="AA517" s="59"/>
      <c r="AB517" s="59">
        <v>0</v>
      </c>
      <c r="AC517" s="59"/>
      <c r="AD517" s="59">
        <v>0</v>
      </c>
      <c r="AE517" s="59"/>
      <c r="AF517" s="59">
        <v>0</v>
      </c>
      <c r="AG517" s="59"/>
      <c r="AH517" s="59">
        <v>0</v>
      </c>
      <c r="AI517" s="59"/>
      <c r="AJ517" s="59">
        <v>0</v>
      </c>
      <c r="AK517" s="59"/>
      <c r="AL517" s="59" t="s">
        <v>852</v>
      </c>
      <c r="AM517" s="59"/>
      <c r="AP517" s="57" t="e">
        <f>VLOOKUP(B517,[1]PlayersList!$B$4:$J$1000,9,FALSE)</f>
        <v>#N/A</v>
      </c>
      <c r="AR517" t="str">
        <f t="shared" si="7"/>
        <v>Sergey Kalinin</v>
      </c>
    </row>
    <row r="518" spans="1:44" x14ac:dyDescent="0.25">
      <c r="A518" s="55">
        <v>515</v>
      </c>
      <c r="B518" t="s">
        <v>511</v>
      </c>
      <c r="C518" t="s">
        <v>872</v>
      </c>
      <c r="D518" s="59">
        <v>2</v>
      </c>
      <c r="E518" s="59"/>
      <c r="F518" s="59">
        <v>0</v>
      </c>
      <c r="G518" s="59"/>
      <c r="H518" s="59">
        <v>0</v>
      </c>
      <c r="I518" s="59"/>
      <c r="J518" s="59">
        <v>0</v>
      </c>
      <c r="K518" s="59"/>
      <c r="L518" s="59">
        <v>0</v>
      </c>
      <c r="M518" s="59"/>
      <c r="N518" s="59">
        <v>4</v>
      </c>
      <c r="O518" s="59"/>
      <c r="P518" s="59">
        <v>2</v>
      </c>
      <c r="Q518" s="59"/>
      <c r="R518" s="59">
        <v>2</v>
      </c>
      <c r="S518" s="59"/>
      <c r="T518" s="59">
        <v>0</v>
      </c>
      <c r="U518" s="59"/>
      <c r="V518" s="59">
        <v>0</v>
      </c>
      <c r="W518" s="59"/>
      <c r="X518" s="59" t="s">
        <v>852</v>
      </c>
      <c r="Y518" s="59"/>
      <c r="Z518" s="59">
        <v>0</v>
      </c>
      <c r="AA518" s="59"/>
      <c r="AB518" s="59">
        <v>0</v>
      </c>
      <c r="AC518" s="59"/>
      <c r="AD518" s="59">
        <v>0</v>
      </c>
      <c r="AE518" s="59"/>
      <c r="AF518" s="59">
        <v>0</v>
      </c>
      <c r="AG518" s="59"/>
      <c r="AH518" s="59">
        <v>0</v>
      </c>
      <c r="AI518" s="59"/>
      <c r="AJ518" s="59">
        <v>1</v>
      </c>
      <c r="AK518" s="59"/>
      <c r="AL518" s="59">
        <v>0</v>
      </c>
      <c r="AM518" s="59"/>
      <c r="AP518" s="57" t="e">
        <f>VLOOKUP(B518,[1]PlayersList!$B$4:$J$1000,9,FALSE)</f>
        <v>#N/A</v>
      </c>
      <c r="AR518" t="str">
        <f t="shared" ref="AR518:AR581" si="8">SUBSTITUTE(B518," ","")</f>
        <v>Miles Wood</v>
      </c>
    </row>
    <row r="519" spans="1:44" x14ac:dyDescent="0.25">
      <c r="A519" s="55">
        <v>516</v>
      </c>
      <c r="B519" t="s">
        <v>541</v>
      </c>
      <c r="C519" t="s">
        <v>857</v>
      </c>
      <c r="D519" s="59">
        <v>5</v>
      </c>
      <c r="E519" s="59"/>
      <c r="F519" s="59">
        <v>0</v>
      </c>
      <c r="G519" s="59"/>
      <c r="H519" s="59">
        <v>0</v>
      </c>
      <c r="I519" s="59"/>
      <c r="J519" s="59">
        <v>0</v>
      </c>
      <c r="K519" s="59"/>
      <c r="L519" s="59">
        <v>-1</v>
      </c>
      <c r="M519" s="59"/>
      <c r="N519" s="59">
        <v>0</v>
      </c>
      <c r="O519" s="59"/>
      <c r="P519" s="59">
        <v>5</v>
      </c>
      <c r="Q519" s="59"/>
      <c r="R519" s="59">
        <v>2</v>
      </c>
      <c r="S519" s="59"/>
      <c r="T519" s="59">
        <v>0</v>
      </c>
      <c r="U519" s="59"/>
      <c r="V519" s="59">
        <v>0</v>
      </c>
      <c r="W519" s="59"/>
      <c r="X519" s="59" t="s">
        <v>852</v>
      </c>
      <c r="Y519" s="59"/>
      <c r="Z519" s="59">
        <v>0</v>
      </c>
      <c r="AA519" s="59"/>
      <c r="AB519" s="59">
        <v>0</v>
      </c>
      <c r="AC519" s="59"/>
      <c r="AD519" s="59">
        <v>0</v>
      </c>
      <c r="AE519" s="59"/>
      <c r="AF519" s="59">
        <v>0</v>
      </c>
      <c r="AG519" s="59"/>
      <c r="AH519" s="59">
        <v>0</v>
      </c>
      <c r="AI519" s="59"/>
      <c r="AJ519" s="59">
        <v>5</v>
      </c>
      <c r="AK519" s="59"/>
      <c r="AL519" s="59">
        <v>0</v>
      </c>
      <c r="AM519" s="59"/>
      <c r="AP519" s="57" t="e">
        <f>VLOOKUP(B519,[1]PlayersList!$B$4:$J$1000,9,FALSE)</f>
        <v>#N/A</v>
      </c>
      <c r="AR519" t="str">
        <f t="shared" si="8"/>
        <v>Roman Lyubimov</v>
      </c>
    </row>
    <row r="520" spans="1:44" x14ac:dyDescent="0.25">
      <c r="A520" s="55">
        <v>517</v>
      </c>
      <c r="B520" t="s">
        <v>539</v>
      </c>
      <c r="C520" t="s">
        <v>854</v>
      </c>
      <c r="D520" s="59">
        <v>3</v>
      </c>
      <c r="E520" s="59"/>
      <c r="F520" s="59">
        <v>0</v>
      </c>
      <c r="G520" s="59"/>
      <c r="H520" s="59">
        <v>0</v>
      </c>
      <c r="I520" s="59"/>
      <c r="J520" s="59">
        <v>0</v>
      </c>
      <c r="K520" s="59"/>
      <c r="L520" s="59">
        <v>1</v>
      </c>
      <c r="M520" s="59"/>
      <c r="N520" s="59">
        <v>0</v>
      </c>
      <c r="O520" s="59"/>
      <c r="P520" s="59">
        <v>7</v>
      </c>
      <c r="Q520" s="59"/>
      <c r="R520" s="59">
        <v>2</v>
      </c>
      <c r="S520" s="59"/>
      <c r="T520" s="59">
        <v>0</v>
      </c>
      <c r="U520" s="59"/>
      <c r="V520" s="59">
        <v>0</v>
      </c>
      <c r="W520" s="59"/>
      <c r="X520" s="59" t="s">
        <v>852</v>
      </c>
      <c r="Y520" s="59"/>
      <c r="Z520" s="59">
        <v>0</v>
      </c>
      <c r="AA520" s="59"/>
      <c r="AB520" s="59">
        <v>0</v>
      </c>
      <c r="AC520" s="59"/>
      <c r="AD520" s="59">
        <v>0</v>
      </c>
      <c r="AE520" s="59"/>
      <c r="AF520" s="59">
        <v>0</v>
      </c>
      <c r="AG520" s="59"/>
      <c r="AH520" s="59">
        <v>0</v>
      </c>
      <c r="AI520" s="59"/>
      <c r="AJ520" s="59">
        <v>2</v>
      </c>
      <c r="AK520" s="59"/>
      <c r="AL520" s="59">
        <v>0</v>
      </c>
      <c r="AM520" s="59"/>
      <c r="AP520" s="57" t="e">
        <f>VLOOKUP(B520,[1]PlayersList!$B$4:$J$1000,9,FALSE)</f>
        <v>#N/A</v>
      </c>
      <c r="AR520" t="str">
        <f t="shared" si="8"/>
        <v>Mikhail Sergachev</v>
      </c>
    </row>
    <row r="521" spans="1:44" x14ac:dyDescent="0.25">
      <c r="A521" s="55">
        <v>518</v>
      </c>
      <c r="B521" t="s">
        <v>542</v>
      </c>
      <c r="C521" t="s">
        <v>856</v>
      </c>
      <c r="D521" s="59">
        <v>1</v>
      </c>
      <c r="E521" s="59"/>
      <c r="F521" s="59">
        <v>0</v>
      </c>
      <c r="G521" s="59"/>
      <c r="H521" s="59">
        <v>0</v>
      </c>
      <c r="I521" s="59"/>
      <c r="J521" s="59">
        <v>0</v>
      </c>
      <c r="K521" s="59"/>
      <c r="L521" s="59">
        <v>0</v>
      </c>
      <c r="M521" s="59"/>
      <c r="N521" s="59">
        <v>0</v>
      </c>
      <c r="O521" s="59"/>
      <c r="P521" s="59">
        <v>3</v>
      </c>
      <c r="Q521" s="59"/>
      <c r="R521" s="59">
        <v>2</v>
      </c>
      <c r="S521" s="59"/>
      <c r="T521" s="59">
        <v>0</v>
      </c>
      <c r="U521" s="59"/>
      <c r="V521" s="59">
        <v>0</v>
      </c>
      <c r="W521" s="59"/>
      <c r="X521" s="59" t="s">
        <v>852</v>
      </c>
      <c r="Y521" s="59"/>
      <c r="Z521" s="59">
        <v>0</v>
      </c>
      <c r="AA521" s="59"/>
      <c r="AB521" s="59">
        <v>0</v>
      </c>
      <c r="AC521" s="59"/>
      <c r="AD521" s="59">
        <v>0</v>
      </c>
      <c r="AE521" s="59"/>
      <c r="AF521" s="59">
        <v>0</v>
      </c>
      <c r="AG521" s="59"/>
      <c r="AH521" s="59">
        <v>0</v>
      </c>
      <c r="AI521" s="59"/>
      <c r="AJ521" s="59">
        <v>1</v>
      </c>
      <c r="AK521" s="59"/>
      <c r="AL521" s="59">
        <v>0</v>
      </c>
      <c r="AM521" s="59"/>
      <c r="AP521" s="57" t="e">
        <f>VLOOKUP(B521,[1]PlayersList!$B$4:$J$1000,9,FALSE)</f>
        <v>#N/A</v>
      </c>
      <c r="AR521" t="str">
        <f t="shared" si="8"/>
        <v>Michal Rozsival</v>
      </c>
    </row>
    <row r="522" spans="1:44" x14ac:dyDescent="0.25">
      <c r="A522" s="55">
        <v>519</v>
      </c>
      <c r="B522" t="s">
        <v>505</v>
      </c>
      <c r="C522" t="s">
        <v>849</v>
      </c>
      <c r="D522" s="59">
        <v>7</v>
      </c>
      <c r="E522" s="59"/>
      <c r="F522" s="59">
        <v>0</v>
      </c>
      <c r="G522" s="59"/>
      <c r="H522" s="59">
        <v>0</v>
      </c>
      <c r="I522" s="59"/>
      <c r="J522" s="59">
        <v>0</v>
      </c>
      <c r="K522" s="59"/>
      <c r="L522" s="59">
        <v>-1</v>
      </c>
      <c r="M522" s="59"/>
      <c r="N522" s="59">
        <v>0</v>
      </c>
      <c r="O522" s="59"/>
      <c r="P522" s="59">
        <v>7</v>
      </c>
      <c r="Q522" s="59"/>
      <c r="R522" s="59">
        <v>1</v>
      </c>
      <c r="S522" s="59"/>
      <c r="T522" s="59">
        <v>7</v>
      </c>
      <c r="U522" s="59"/>
      <c r="V522" s="59">
        <v>9</v>
      </c>
      <c r="W522" s="59"/>
      <c r="X522" s="59">
        <v>0.438</v>
      </c>
      <c r="Y522" s="59"/>
      <c r="Z522" s="59">
        <v>0</v>
      </c>
      <c r="AA522" s="59"/>
      <c r="AB522" s="59">
        <v>0</v>
      </c>
      <c r="AC522" s="59"/>
      <c r="AD522" s="59">
        <v>0</v>
      </c>
      <c r="AE522" s="59"/>
      <c r="AF522" s="59">
        <v>0</v>
      </c>
      <c r="AG522" s="59"/>
      <c r="AH522" s="59">
        <v>0</v>
      </c>
      <c r="AI522" s="59"/>
      <c r="AJ522" s="59">
        <v>8</v>
      </c>
      <c r="AK522" s="59"/>
      <c r="AL522" s="59">
        <v>0</v>
      </c>
      <c r="AM522" s="59"/>
      <c r="AP522" s="57" t="e">
        <f>VLOOKUP(B522,[1]PlayersList!$B$4:$J$1000,9,FALSE)</f>
        <v>#N/A</v>
      </c>
      <c r="AR522" t="str">
        <f t="shared" si="8"/>
        <v>Jared McCann</v>
      </c>
    </row>
    <row r="523" spans="1:44" x14ac:dyDescent="0.25">
      <c r="A523" s="55">
        <v>520</v>
      </c>
      <c r="B523" t="s">
        <v>622</v>
      </c>
      <c r="C523" t="s">
        <v>863</v>
      </c>
      <c r="D523" s="59">
        <v>1</v>
      </c>
      <c r="E523" s="59"/>
      <c r="F523" s="59">
        <v>0</v>
      </c>
      <c r="G523" s="59"/>
      <c r="H523" s="59">
        <v>0</v>
      </c>
      <c r="I523" s="59"/>
      <c r="J523" s="59">
        <v>0</v>
      </c>
      <c r="K523" s="59"/>
      <c r="L523" s="59">
        <v>1</v>
      </c>
      <c r="M523" s="59"/>
      <c r="N523" s="59">
        <v>0</v>
      </c>
      <c r="O523" s="59"/>
      <c r="P523" s="59">
        <v>1</v>
      </c>
      <c r="Q523" s="59"/>
      <c r="R523" s="59">
        <v>1</v>
      </c>
      <c r="S523" s="59"/>
      <c r="T523" s="59">
        <v>0</v>
      </c>
      <c r="U523" s="59"/>
      <c r="V523" s="59">
        <v>0</v>
      </c>
      <c r="W523" s="59"/>
      <c r="X523" s="59" t="s">
        <v>852</v>
      </c>
      <c r="Y523" s="59"/>
      <c r="Z523" s="59">
        <v>0</v>
      </c>
      <c r="AA523" s="59"/>
      <c r="AB523" s="59">
        <v>0</v>
      </c>
      <c r="AC523" s="59"/>
      <c r="AD523" s="59">
        <v>0</v>
      </c>
      <c r="AE523" s="59"/>
      <c r="AF523" s="59">
        <v>0</v>
      </c>
      <c r="AG523" s="59"/>
      <c r="AH523" s="59">
        <v>0</v>
      </c>
      <c r="AI523" s="59"/>
      <c r="AJ523" s="59">
        <v>0</v>
      </c>
      <c r="AK523" s="59"/>
      <c r="AL523" s="59" t="s">
        <v>852</v>
      </c>
      <c r="AM523" s="59"/>
      <c r="AP523" s="57" t="e">
        <f>VLOOKUP(B523,[1]PlayersList!$B$4:$J$1000,9,FALSE)</f>
        <v>#N/A</v>
      </c>
      <c r="AR523" t="str">
        <f t="shared" si="8"/>
        <v>Ryan Pulock</v>
      </c>
    </row>
    <row r="524" spans="1:44" x14ac:dyDescent="0.25">
      <c r="A524" s="55">
        <v>521</v>
      </c>
      <c r="B524" t="s">
        <v>499</v>
      </c>
      <c r="C524" t="s">
        <v>859</v>
      </c>
      <c r="D524" s="59">
        <v>7</v>
      </c>
      <c r="E524" s="59"/>
      <c r="F524" s="59">
        <v>0</v>
      </c>
      <c r="G524" s="59"/>
      <c r="H524" s="59">
        <v>0</v>
      </c>
      <c r="I524" s="59"/>
      <c r="J524" s="59">
        <v>0</v>
      </c>
      <c r="K524" s="59"/>
      <c r="L524" s="59">
        <v>-2</v>
      </c>
      <c r="M524" s="59"/>
      <c r="N524" s="59">
        <v>6</v>
      </c>
      <c r="O524" s="59"/>
      <c r="P524" s="59">
        <v>7</v>
      </c>
      <c r="Q524" s="59"/>
      <c r="R524" s="59">
        <v>2</v>
      </c>
      <c r="S524" s="59"/>
      <c r="T524" s="59">
        <v>11</v>
      </c>
      <c r="U524" s="59"/>
      <c r="V524" s="59">
        <v>24</v>
      </c>
      <c r="W524" s="59"/>
      <c r="X524" s="59">
        <v>0.314</v>
      </c>
      <c r="Y524" s="59"/>
      <c r="Z524" s="59">
        <v>0</v>
      </c>
      <c r="AA524" s="59"/>
      <c r="AB524" s="59">
        <v>0</v>
      </c>
      <c r="AC524" s="59"/>
      <c r="AD524" s="59">
        <v>0</v>
      </c>
      <c r="AE524" s="59"/>
      <c r="AF524" s="59">
        <v>0</v>
      </c>
      <c r="AG524" s="59"/>
      <c r="AH524" s="59">
        <v>0</v>
      </c>
      <c r="AI524" s="59"/>
      <c r="AJ524" s="59">
        <v>5</v>
      </c>
      <c r="AK524" s="59"/>
      <c r="AL524" s="59">
        <v>0</v>
      </c>
      <c r="AM524" s="59"/>
      <c r="AP524" s="57" t="e">
        <f>VLOOKUP(B524,[1]PlayersList!$B$4:$J$1000,9,FALSE)</f>
        <v>#N/A</v>
      </c>
      <c r="AR524" t="str">
        <f t="shared" si="8"/>
        <v>Kyle Brodziak</v>
      </c>
    </row>
    <row r="525" spans="1:44" x14ac:dyDescent="0.25">
      <c r="A525" s="55">
        <v>522</v>
      </c>
      <c r="B525" t="s">
        <v>545</v>
      </c>
      <c r="C525" t="s">
        <v>865</v>
      </c>
      <c r="D525" s="59">
        <v>6</v>
      </c>
      <c r="E525" s="59"/>
      <c r="F525" s="59">
        <v>0</v>
      </c>
      <c r="G525" s="59"/>
      <c r="H525" s="59">
        <v>0</v>
      </c>
      <c r="I525" s="59"/>
      <c r="J525" s="59">
        <v>0</v>
      </c>
      <c r="K525" s="59"/>
      <c r="L525" s="59">
        <v>-3</v>
      </c>
      <c r="M525" s="59"/>
      <c r="N525" s="59">
        <v>4</v>
      </c>
      <c r="O525" s="59"/>
      <c r="P525" s="59">
        <v>6</v>
      </c>
      <c r="Q525" s="59"/>
      <c r="R525" s="59">
        <v>1</v>
      </c>
      <c r="S525" s="59"/>
      <c r="T525" s="59">
        <v>0</v>
      </c>
      <c r="U525" s="59"/>
      <c r="V525" s="59">
        <v>0</v>
      </c>
      <c r="W525" s="59"/>
      <c r="X525" s="59" t="s">
        <v>852</v>
      </c>
      <c r="Y525" s="59"/>
      <c r="Z525" s="59">
        <v>0</v>
      </c>
      <c r="AA525" s="59"/>
      <c r="AB525" s="59">
        <v>0</v>
      </c>
      <c r="AC525" s="59"/>
      <c r="AD525" s="59">
        <v>0</v>
      </c>
      <c r="AE525" s="59"/>
      <c r="AF525" s="59">
        <v>0</v>
      </c>
      <c r="AG525" s="59"/>
      <c r="AH525" s="59">
        <v>0</v>
      </c>
      <c r="AI525" s="59"/>
      <c r="AJ525" s="59">
        <v>4</v>
      </c>
      <c r="AK525" s="59"/>
      <c r="AL525" s="59">
        <v>0</v>
      </c>
      <c r="AM525" s="59"/>
      <c r="AP525" s="57" t="e">
        <f>VLOOKUP(B525,[1]PlayersList!$B$4:$J$1000,9,FALSE)</f>
        <v>#N/A</v>
      </c>
      <c r="AR525" t="str">
        <f t="shared" si="8"/>
        <v>Ron Hainsey</v>
      </c>
    </row>
    <row r="526" spans="1:44" x14ac:dyDescent="0.25">
      <c r="A526" s="55">
        <v>523</v>
      </c>
      <c r="B526" t="s">
        <v>881</v>
      </c>
      <c r="C526" t="s">
        <v>876</v>
      </c>
      <c r="D526" s="59">
        <v>1</v>
      </c>
      <c r="E526" s="59"/>
      <c r="F526" s="59">
        <v>0</v>
      </c>
      <c r="G526" s="59"/>
      <c r="H526" s="59">
        <v>0</v>
      </c>
      <c r="I526" s="59"/>
      <c r="J526" s="59">
        <v>0</v>
      </c>
      <c r="K526" s="59"/>
      <c r="L526" s="59">
        <v>-1</v>
      </c>
      <c r="M526" s="59"/>
      <c r="N526" s="59">
        <v>0</v>
      </c>
      <c r="O526" s="59"/>
      <c r="P526" s="59">
        <v>0</v>
      </c>
      <c r="Q526" s="59"/>
      <c r="R526" s="59">
        <v>1</v>
      </c>
      <c r="S526" s="59"/>
      <c r="T526" s="59">
        <v>0</v>
      </c>
      <c r="U526" s="59"/>
      <c r="V526" s="59">
        <v>0</v>
      </c>
      <c r="W526" s="59"/>
      <c r="X526" s="59" t="s">
        <v>852</v>
      </c>
      <c r="Y526" s="59"/>
      <c r="Z526" s="59">
        <v>0</v>
      </c>
      <c r="AA526" s="59"/>
      <c r="AB526" s="59">
        <v>0</v>
      </c>
      <c r="AC526" s="59"/>
      <c r="AD526" s="59">
        <v>0</v>
      </c>
      <c r="AE526" s="59"/>
      <c r="AF526" s="59">
        <v>0</v>
      </c>
      <c r="AG526" s="59"/>
      <c r="AH526" s="59">
        <v>0</v>
      </c>
      <c r="AI526" s="59"/>
      <c r="AJ526" s="59">
        <v>0</v>
      </c>
      <c r="AK526" s="59"/>
      <c r="AL526" s="59" t="s">
        <v>852</v>
      </c>
      <c r="AM526" s="59"/>
      <c r="AP526" s="57" t="e">
        <f>VLOOKUP(B526,[1]PlayersList!$B$4:$J$1000,9,FALSE)</f>
        <v>#N/A</v>
      </c>
      <c r="AR526" t="str">
        <f t="shared" si="8"/>
        <v>Troy Stecher</v>
      </c>
    </row>
    <row r="527" spans="1:44" x14ac:dyDescent="0.25">
      <c r="A527" s="55">
        <v>524</v>
      </c>
      <c r="B527" t="s">
        <v>500</v>
      </c>
      <c r="C527" t="s">
        <v>850</v>
      </c>
      <c r="D527" s="59">
        <v>5</v>
      </c>
      <c r="E527" s="59"/>
      <c r="F527" s="59">
        <v>0</v>
      </c>
      <c r="G527" s="59"/>
      <c r="H527" s="59">
        <v>0</v>
      </c>
      <c r="I527" s="59"/>
      <c r="J527" s="59">
        <v>0</v>
      </c>
      <c r="K527" s="59"/>
      <c r="L527" s="59">
        <v>-1</v>
      </c>
      <c r="M527" s="59"/>
      <c r="N527" s="59">
        <v>2</v>
      </c>
      <c r="O527" s="59"/>
      <c r="P527" s="59">
        <v>4</v>
      </c>
      <c r="Q527" s="59"/>
      <c r="R527" s="59">
        <v>2</v>
      </c>
      <c r="S527" s="59"/>
      <c r="T527" s="59">
        <v>0</v>
      </c>
      <c r="U527" s="59"/>
      <c r="V527" s="59">
        <v>0</v>
      </c>
      <c r="W527" s="59"/>
      <c r="X527" s="59" t="s">
        <v>852</v>
      </c>
      <c r="Y527" s="59"/>
      <c r="Z527" s="59">
        <v>0</v>
      </c>
      <c r="AA527" s="59"/>
      <c r="AB527" s="59">
        <v>0</v>
      </c>
      <c r="AC527" s="59"/>
      <c r="AD527" s="59">
        <v>0</v>
      </c>
      <c r="AE527" s="59"/>
      <c r="AF527" s="59">
        <v>0</v>
      </c>
      <c r="AG527" s="59"/>
      <c r="AH527" s="59">
        <v>0</v>
      </c>
      <c r="AI527" s="59"/>
      <c r="AJ527" s="59">
        <v>3</v>
      </c>
      <c r="AK527" s="59"/>
      <c r="AL527" s="59">
        <v>0</v>
      </c>
      <c r="AM527" s="59"/>
      <c r="AP527" s="57" t="e">
        <f>VLOOKUP(B527,[1]PlayersList!$B$4:$J$1000,9,FALSE)</f>
        <v>#N/A</v>
      </c>
      <c r="AR527" t="str">
        <f t="shared" si="8"/>
        <v>Danton Heinen</v>
      </c>
    </row>
    <row r="528" spans="1:44" x14ac:dyDescent="0.25">
      <c r="A528" s="55">
        <v>525</v>
      </c>
      <c r="B528" t="s">
        <v>566</v>
      </c>
      <c r="C528" t="s">
        <v>877</v>
      </c>
      <c r="D528" s="59">
        <v>4</v>
      </c>
      <c r="E528" s="59"/>
      <c r="F528" s="59">
        <v>0</v>
      </c>
      <c r="G528" s="59"/>
      <c r="H528" s="59">
        <v>0</v>
      </c>
      <c r="I528" s="59"/>
      <c r="J528" s="59">
        <v>0</v>
      </c>
      <c r="K528" s="59"/>
      <c r="L528" s="59">
        <v>0</v>
      </c>
      <c r="M528" s="59"/>
      <c r="N528" s="59">
        <v>2</v>
      </c>
      <c r="O528" s="59"/>
      <c r="P528" s="59">
        <v>3</v>
      </c>
      <c r="Q528" s="59"/>
      <c r="R528" s="59">
        <v>0</v>
      </c>
      <c r="S528" s="59"/>
      <c r="T528" s="59">
        <v>4</v>
      </c>
      <c r="U528" s="59"/>
      <c r="V528" s="59">
        <v>0</v>
      </c>
      <c r="W528" s="59"/>
      <c r="X528" s="59">
        <v>1</v>
      </c>
      <c r="Y528" s="59"/>
      <c r="Z528" s="59">
        <v>0</v>
      </c>
      <c r="AA528" s="59"/>
      <c r="AB528" s="59">
        <v>0</v>
      </c>
      <c r="AC528" s="59"/>
      <c r="AD528" s="59">
        <v>0</v>
      </c>
      <c r="AE528" s="59"/>
      <c r="AF528" s="59">
        <v>0</v>
      </c>
      <c r="AG528" s="59"/>
      <c r="AH528" s="59">
        <v>0</v>
      </c>
      <c r="AI528" s="59"/>
      <c r="AJ528" s="59">
        <v>5</v>
      </c>
      <c r="AK528" s="59"/>
      <c r="AL528" s="59">
        <v>0</v>
      </c>
      <c r="AM528" s="59"/>
      <c r="AP528" s="57" t="e">
        <f>VLOOKUP(B528,[1]PlayersList!$B$4:$J$1000,9,FALSE)</f>
        <v>#N/A</v>
      </c>
      <c r="AR528" t="str">
        <f t="shared" si="8"/>
        <v>Zachary Sanford</v>
      </c>
    </row>
    <row r="529" spans="1:44" x14ac:dyDescent="0.25">
      <c r="A529" s="55">
        <v>526</v>
      </c>
      <c r="B529" t="s">
        <v>532</v>
      </c>
      <c r="C529" t="s">
        <v>866</v>
      </c>
      <c r="D529" s="59">
        <v>1</v>
      </c>
      <c r="E529" s="59"/>
      <c r="F529" s="59">
        <v>0</v>
      </c>
      <c r="G529" s="59"/>
      <c r="H529" s="59">
        <v>0</v>
      </c>
      <c r="I529" s="59"/>
      <c r="J529" s="59">
        <v>0</v>
      </c>
      <c r="K529" s="59"/>
      <c r="L529" s="59">
        <v>0</v>
      </c>
      <c r="M529" s="59"/>
      <c r="N529" s="59">
        <v>0</v>
      </c>
      <c r="O529" s="59"/>
      <c r="P529" s="59">
        <v>0</v>
      </c>
      <c r="Q529" s="59"/>
      <c r="R529" s="59">
        <v>0</v>
      </c>
      <c r="S529" s="59"/>
      <c r="T529" s="59">
        <v>0</v>
      </c>
      <c r="U529" s="59"/>
      <c r="V529" s="59">
        <v>0</v>
      </c>
      <c r="W529" s="59"/>
      <c r="X529" s="59" t="s">
        <v>852</v>
      </c>
      <c r="Y529" s="59"/>
      <c r="Z529" s="59">
        <v>0</v>
      </c>
      <c r="AA529" s="59"/>
      <c r="AB529" s="59">
        <v>0</v>
      </c>
      <c r="AC529" s="59"/>
      <c r="AD529" s="59">
        <v>0</v>
      </c>
      <c r="AE529" s="59"/>
      <c r="AF529" s="59">
        <v>0</v>
      </c>
      <c r="AG529" s="59"/>
      <c r="AH529" s="59">
        <v>0</v>
      </c>
      <c r="AI529" s="59"/>
      <c r="AJ529" s="59">
        <v>1</v>
      </c>
      <c r="AK529" s="59"/>
      <c r="AL529" s="59">
        <v>0</v>
      </c>
      <c r="AM529" s="59"/>
      <c r="AP529" s="57" t="e">
        <f>VLOOKUP(B529,[1]PlayersList!$B$4:$J$1000,9,FALSE)</f>
        <v>#N/A</v>
      </c>
      <c r="AR529" t="str">
        <f t="shared" si="8"/>
        <v>Ales Hemsky</v>
      </c>
    </row>
    <row r="530" spans="1:44" x14ac:dyDescent="0.25">
      <c r="A530" s="55">
        <v>527</v>
      </c>
      <c r="B530" t="s">
        <v>556</v>
      </c>
      <c r="C530" t="s">
        <v>865</v>
      </c>
      <c r="D530" s="59">
        <v>2</v>
      </c>
      <c r="E530" s="59"/>
      <c r="F530" s="59">
        <v>0</v>
      </c>
      <c r="G530" s="59"/>
      <c r="H530" s="59">
        <v>0</v>
      </c>
      <c r="I530" s="59"/>
      <c r="J530" s="59">
        <v>0</v>
      </c>
      <c r="K530" s="59"/>
      <c r="L530" s="59">
        <v>-3</v>
      </c>
      <c r="M530" s="59"/>
      <c r="N530" s="59">
        <v>0</v>
      </c>
      <c r="O530" s="59"/>
      <c r="P530" s="59">
        <v>2</v>
      </c>
      <c r="Q530" s="59"/>
      <c r="R530" s="59">
        <v>4</v>
      </c>
      <c r="S530" s="59"/>
      <c r="T530" s="59">
        <v>0</v>
      </c>
      <c r="U530" s="59"/>
      <c r="V530" s="59">
        <v>0</v>
      </c>
      <c r="W530" s="59"/>
      <c r="X530" s="59" t="s">
        <v>852</v>
      </c>
      <c r="Y530" s="59"/>
      <c r="Z530" s="59">
        <v>0</v>
      </c>
      <c r="AA530" s="59"/>
      <c r="AB530" s="59">
        <v>0</v>
      </c>
      <c r="AC530" s="59"/>
      <c r="AD530" s="59">
        <v>0</v>
      </c>
      <c r="AE530" s="59"/>
      <c r="AF530" s="59">
        <v>0</v>
      </c>
      <c r="AG530" s="59"/>
      <c r="AH530" s="59">
        <v>0</v>
      </c>
      <c r="AI530" s="59"/>
      <c r="AJ530" s="59">
        <v>1</v>
      </c>
      <c r="AK530" s="59"/>
      <c r="AL530" s="59">
        <v>0</v>
      </c>
      <c r="AM530" s="59"/>
      <c r="AP530" s="57" t="e">
        <f>VLOOKUP(B530,[1]PlayersList!$B$4:$J$1000,9,FALSE)</f>
        <v>#N/A</v>
      </c>
      <c r="AR530" t="str">
        <f t="shared" si="8"/>
        <v>Jakub Nakladal</v>
      </c>
    </row>
    <row r="531" spans="1:44" x14ac:dyDescent="0.25">
      <c r="A531" s="55">
        <v>528</v>
      </c>
      <c r="B531" t="s">
        <v>547</v>
      </c>
      <c r="C531" t="s">
        <v>861</v>
      </c>
      <c r="D531" s="59">
        <v>4</v>
      </c>
      <c r="E531" s="59"/>
      <c r="F531" s="59">
        <v>0</v>
      </c>
      <c r="G531" s="59"/>
      <c r="H531" s="59">
        <v>0</v>
      </c>
      <c r="I531" s="59"/>
      <c r="J531" s="59">
        <v>0</v>
      </c>
      <c r="K531" s="59"/>
      <c r="L531" s="59">
        <v>-1</v>
      </c>
      <c r="M531" s="59"/>
      <c r="N531" s="59">
        <v>2</v>
      </c>
      <c r="O531" s="59"/>
      <c r="P531" s="59">
        <v>1</v>
      </c>
      <c r="Q531" s="59"/>
      <c r="R531" s="59">
        <v>1</v>
      </c>
      <c r="S531" s="59"/>
      <c r="T531" s="59">
        <v>0</v>
      </c>
      <c r="U531" s="59"/>
      <c r="V531" s="59">
        <v>0</v>
      </c>
      <c r="W531" s="59"/>
      <c r="X531" s="59" t="s">
        <v>852</v>
      </c>
      <c r="Y531" s="59"/>
      <c r="Z531" s="59">
        <v>0</v>
      </c>
      <c r="AA531" s="59"/>
      <c r="AB531" s="59">
        <v>0</v>
      </c>
      <c r="AC531" s="59"/>
      <c r="AD531" s="59">
        <v>0</v>
      </c>
      <c r="AE531" s="59"/>
      <c r="AF531" s="59">
        <v>0</v>
      </c>
      <c r="AG531" s="59"/>
      <c r="AH531" s="59">
        <v>0</v>
      </c>
      <c r="AI531" s="59"/>
      <c r="AJ531" s="59">
        <v>2</v>
      </c>
      <c r="AK531" s="59"/>
      <c r="AL531" s="59">
        <v>0</v>
      </c>
      <c r="AM531" s="59"/>
      <c r="AP531" s="57" t="e">
        <f>VLOOKUP(B531,[1]PlayersList!$B$4:$J$1000,9,FALSE)</f>
        <v>#N/A</v>
      </c>
      <c r="AR531" t="str">
        <f t="shared" si="8"/>
        <v>Jacob Larsson</v>
      </c>
    </row>
    <row r="532" spans="1:44" x14ac:dyDescent="0.25">
      <c r="A532" s="55">
        <v>529</v>
      </c>
      <c r="B532" t="s">
        <v>554</v>
      </c>
      <c r="C532" t="s">
        <v>864</v>
      </c>
      <c r="D532" s="59">
        <v>4</v>
      </c>
      <c r="E532" s="59"/>
      <c r="F532" s="59">
        <v>0</v>
      </c>
      <c r="G532" s="59"/>
      <c r="H532" s="59">
        <v>0</v>
      </c>
      <c r="I532" s="59"/>
      <c r="J532" s="59">
        <v>0</v>
      </c>
      <c r="K532" s="59"/>
      <c r="L532" s="59">
        <v>-1</v>
      </c>
      <c r="M532" s="59"/>
      <c r="N532" s="59">
        <v>0</v>
      </c>
      <c r="O532" s="59"/>
      <c r="P532" s="59">
        <v>5</v>
      </c>
      <c r="Q532" s="59"/>
      <c r="R532" s="59">
        <v>9</v>
      </c>
      <c r="S532" s="59"/>
      <c r="T532" s="59">
        <v>0</v>
      </c>
      <c r="U532" s="59"/>
      <c r="V532" s="59">
        <v>0</v>
      </c>
      <c r="W532" s="59"/>
      <c r="X532" s="59" t="s">
        <v>852</v>
      </c>
      <c r="Y532" s="59"/>
      <c r="Z532" s="59">
        <v>0</v>
      </c>
      <c r="AA532" s="59"/>
      <c r="AB532" s="59">
        <v>0</v>
      </c>
      <c r="AC532" s="59"/>
      <c r="AD532" s="59">
        <v>0</v>
      </c>
      <c r="AE532" s="59"/>
      <c r="AF532" s="59">
        <v>0</v>
      </c>
      <c r="AG532" s="59"/>
      <c r="AH532" s="59">
        <v>0</v>
      </c>
      <c r="AI532" s="59"/>
      <c r="AJ532" s="59">
        <v>7</v>
      </c>
      <c r="AK532" s="59"/>
      <c r="AL532" s="59">
        <v>0</v>
      </c>
      <c r="AM532" s="59"/>
      <c r="AP532" s="57" t="e">
        <f>VLOOKUP(B532,[1]PlayersList!$B$4:$J$1000,9,FALSE)</f>
        <v>#N/A</v>
      </c>
      <c r="AR532" t="str">
        <f t="shared" si="8"/>
        <v>Kevin Klein</v>
      </c>
    </row>
    <row r="533" spans="1:44" x14ac:dyDescent="0.25">
      <c r="A533" s="55">
        <v>530</v>
      </c>
      <c r="B533" t="s">
        <v>527</v>
      </c>
      <c r="C533" t="s">
        <v>873</v>
      </c>
      <c r="D533" s="59">
        <v>1</v>
      </c>
      <c r="E533" s="59"/>
      <c r="F533" s="59">
        <v>0</v>
      </c>
      <c r="G533" s="59"/>
      <c r="H533" s="59">
        <v>0</v>
      </c>
      <c r="I533" s="59"/>
      <c r="J533" s="59">
        <v>0</v>
      </c>
      <c r="K533" s="59"/>
      <c r="L533" s="59">
        <v>0</v>
      </c>
      <c r="M533" s="59"/>
      <c r="N533" s="59">
        <v>0</v>
      </c>
      <c r="O533" s="59"/>
      <c r="P533" s="59">
        <v>0</v>
      </c>
      <c r="Q533" s="59"/>
      <c r="R533" s="59">
        <v>3</v>
      </c>
      <c r="S533" s="59"/>
      <c r="T533" s="59">
        <v>1</v>
      </c>
      <c r="U533" s="59"/>
      <c r="V533" s="59">
        <v>2</v>
      </c>
      <c r="W533" s="59"/>
      <c r="X533" s="59">
        <v>0.33300000000000002</v>
      </c>
      <c r="Y533" s="59"/>
      <c r="Z533" s="59">
        <v>0</v>
      </c>
      <c r="AA533" s="59"/>
      <c r="AB533" s="59">
        <v>0</v>
      </c>
      <c r="AC533" s="59"/>
      <c r="AD533" s="59">
        <v>0</v>
      </c>
      <c r="AE533" s="59"/>
      <c r="AF533" s="59">
        <v>0</v>
      </c>
      <c r="AG533" s="59"/>
      <c r="AH533" s="59">
        <v>0</v>
      </c>
      <c r="AI533" s="59"/>
      <c r="AJ533" s="59">
        <v>0</v>
      </c>
      <c r="AK533" s="59"/>
      <c r="AL533" s="59" t="s">
        <v>852</v>
      </c>
      <c r="AM533" s="59"/>
      <c r="AP533" s="57" t="e">
        <f>VLOOKUP(B533,[1]PlayersList!$B$4:$J$1000,9,FALSE)</f>
        <v>#N/A</v>
      </c>
      <c r="AR533" t="str">
        <f t="shared" si="8"/>
        <v>Frederick Gaudreau</v>
      </c>
    </row>
    <row r="534" spans="1:44" x14ac:dyDescent="0.25">
      <c r="A534" s="55">
        <v>531</v>
      </c>
      <c r="B534" t="s">
        <v>560</v>
      </c>
      <c r="C534" t="s">
        <v>867</v>
      </c>
      <c r="D534" s="59">
        <v>1</v>
      </c>
      <c r="E534" s="59"/>
      <c r="F534" s="59">
        <v>0</v>
      </c>
      <c r="G534" s="59"/>
      <c r="H534" s="59">
        <v>0</v>
      </c>
      <c r="I534" s="59"/>
      <c r="J534" s="59">
        <v>0</v>
      </c>
      <c r="K534" s="59"/>
      <c r="L534" s="59">
        <v>-2</v>
      </c>
      <c r="M534" s="59"/>
      <c r="N534" s="59">
        <v>0</v>
      </c>
      <c r="O534" s="59"/>
      <c r="P534" s="59">
        <v>1</v>
      </c>
      <c r="Q534" s="59"/>
      <c r="R534" s="59">
        <v>0</v>
      </c>
      <c r="S534" s="59"/>
      <c r="T534" s="59">
        <v>0</v>
      </c>
      <c r="U534" s="59"/>
      <c r="V534" s="59">
        <v>0</v>
      </c>
      <c r="W534" s="59"/>
      <c r="X534" s="59" t="s">
        <v>852</v>
      </c>
      <c r="Y534" s="59"/>
      <c r="Z534" s="59">
        <v>0</v>
      </c>
      <c r="AA534" s="59"/>
      <c r="AB534" s="59">
        <v>0</v>
      </c>
      <c r="AC534" s="59"/>
      <c r="AD534" s="59">
        <v>0</v>
      </c>
      <c r="AE534" s="59"/>
      <c r="AF534" s="59">
        <v>0</v>
      </c>
      <c r="AG534" s="59"/>
      <c r="AH534" s="59">
        <v>0</v>
      </c>
      <c r="AI534" s="59"/>
      <c r="AJ534" s="59">
        <v>1</v>
      </c>
      <c r="AK534" s="59"/>
      <c r="AL534" s="59">
        <v>0</v>
      </c>
      <c r="AM534" s="59"/>
      <c r="AP534" s="57" t="e">
        <f>VLOOKUP(B534,[1]PlayersList!$B$4:$J$1000,9,FALSE)</f>
        <v>#N/A</v>
      </c>
      <c r="AR534" t="str">
        <f t="shared" si="8"/>
        <v>Thomas Chabot</v>
      </c>
    </row>
    <row r="535" spans="1:44" x14ac:dyDescent="0.25">
      <c r="A535" s="55">
        <v>532</v>
      </c>
      <c r="B535" t="s">
        <v>503</v>
      </c>
      <c r="C535" t="s">
        <v>862</v>
      </c>
      <c r="D535" s="59">
        <v>3</v>
      </c>
      <c r="E535" s="59"/>
      <c r="F535" s="59">
        <v>0</v>
      </c>
      <c r="G535" s="59"/>
      <c r="H535" s="59">
        <v>0</v>
      </c>
      <c r="I535" s="59"/>
      <c r="J535" s="59">
        <v>0</v>
      </c>
      <c r="K535" s="59"/>
      <c r="L535" s="59">
        <v>-1</v>
      </c>
      <c r="M535" s="59"/>
      <c r="N535" s="59">
        <v>9</v>
      </c>
      <c r="O535" s="59"/>
      <c r="P535" s="59">
        <v>3</v>
      </c>
      <c r="Q535" s="59"/>
      <c r="R535" s="59">
        <v>1</v>
      </c>
      <c r="S535" s="59"/>
      <c r="T535" s="59">
        <v>3</v>
      </c>
      <c r="U535" s="59"/>
      <c r="V535" s="59">
        <v>2</v>
      </c>
      <c r="W535" s="59"/>
      <c r="X535" s="59">
        <v>0.6</v>
      </c>
      <c r="Y535" s="59"/>
      <c r="Z535" s="59">
        <v>0</v>
      </c>
      <c r="AA535" s="59"/>
      <c r="AB535" s="59">
        <v>0</v>
      </c>
      <c r="AC535" s="59"/>
      <c r="AD535" s="59">
        <v>0</v>
      </c>
      <c r="AE535" s="59"/>
      <c r="AF535" s="59">
        <v>0</v>
      </c>
      <c r="AG535" s="59"/>
      <c r="AH535" s="59">
        <v>0</v>
      </c>
      <c r="AI535" s="59"/>
      <c r="AJ535" s="59">
        <v>0</v>
      </c>
      <c r="AK535" s="59"/>
      <c r="AL535" s="59" t="s">
        <v>852</v>
      </c>
      <c r="AM535" s="59"/>
      <c r="AP535" s="57" t="e">
        <f>VLOOKUP(B535,[1]PlayersList!$B$4:$J$1000,9,FALSE)</f>
        <v>#N/A</v>
      </c>
      <c r="AR535" t="str">
        <f t="shared" si="8"/>
        <v>Chris Thorburn</v>
      </c>
    </row>
    <row r="536" spans="1:44" x14ac:dyDescent="0.25">
      <c r="A536" s="55">
        <v>533</v>
      </c>
      <c r="B536" t="s">
        <v>552</v>
      </c>
      <c r="C536" t="s">
        <v>862</v>
      </c>
      <c r="D536" s="59">
        <v>3</v>
      </c>
      <c r="E536" s="59"/>
      <c r="F536" s="59">
        <v>0</v>
      </c>
      <c r="G536" s="59"/>
      <c r="H536" s="59">
        <v>0</v>
      </c>
      <c r="I536" s="59"/>
      <c r="J536" s="59">
        <v>0</v>
      </c>
      <c r="K536" s="59"/>
      <c r="L536" s="59">
        <v>1</v>
      </c>
      <c r="M536" s="59"/>
      <c r="N536" s="59">
        <v>0</v>
      </c>
      <c r="O536" s="59"/>
      <c r="P536" s="59">
        <v>3</v>
      </c>
      <c r="Q536" s="59"/>
      <c r="R536" s="59">
        <v>9</v>
      </c>
      <c r="S536" s="59"/>
      <c r="T536" s="59">
        <v>0</v>
      </c>
      <c r="U536" s="59"/>
      <c r="V536" s="59">
        <v>0</v>
      </c>
      <c r="W536" s="59"/>
      <c r="X536" s="59" t="s">
        <v>852</v>
      </c>
      <c r="Y536" s="59"/>
      <c r="Z536" s="59">
        <v>0</v>
      </c>
      <c r="AA536" s="59"/>
      <c r="AB536" s="59">
        <v>0</v>
      </c>
      <c r="AC536" s="59"/>
      <c r="AD536" s="59">
        <v>0</v>
      </c>
      <c r="AE536" s="59"/>
      <c r="AF536" s="59">
        <v>0</v>
      </c>
      <c r="AG536" s="59"/>
      <c r="AH536" s="59">
        <v>0</v>
      </c>
      <c r="AI536" s="59"/>
      <c r="AJ536" s="59">
        <v>3</v>
      </c>
      <c r="AK536" s="59"/>
      <c r="AL536" s="59">
        <v>0</v>
      </c>
      <c r="AM536" s="59"/>
      <c r="AP536" s="57" t="e">
        <f>VLOOKUP(B536,[1]PlayersList!$B$4:$J$1000,9,FALSE)</f>
        <v>#N/A</v>
      </c>
      <c r="AR536" t="str">
        <f t="shared" si="8"/>
        <v>Mark Stuart</v>
      </c>
    </row>
    <row r="537" spans="1:44" x14ac:dyDescent="0.25">
      <c r="A537" s="55">
        <v>534</v>
      </c>
      <c r="B537" t="s">
        <v>529</v>
      </c>
      <c r="C537" t="s">
        <v>874</v>
      </c>
      <c r="D537" s="59">
        <v>6</v>
      </c>
      <c r="E537" s="59"/>
      <c r="F537" s="59">
        <v>0</v>
      </c>
      <c r="G537" s="59"/>
      <c r="H537" s="59">
        <v>0</v>
      </c>
      <c r="I537" s="59"/>
      <c r="J537" s="59">
        <v>0</v>
      </c>
      <c r="K537" s="59"/>
      <c r="L537" s="59">
        <v>-2</v>
      </c>
      <c r="M537" s="59"/>
      <c r="N537" s="59">
        <v>2</v>
      </c>
      <c r="O537" s="59"/>
      <c r="P537" s="59">
        <v>4</v>
      </c>
      <c r="Q537" s="59"/>
      <c r="R537" s="59">
        <v>2</v>
      </c>
      <c r="S537" s="59"/>
      <c r="T537" s="59">
        <v>0</v>
      </c>
      <c r="U537" s="59"/>
      <c r="V537" s="59">
        <v>0</v>
      </c>
      <c r="W537" s="59"/>
      <c r="X537" s="59" t="s">
        <v>852</v>
      </c>
      <c r="Y537" s="59"/>
      <c r="Z537" s="59">
        <v>0</v>
      </c>
      <c r="AA537" s="59"/>
      <c r="AB537" s="59">
        <v>0</v>
      </c>
      <c r="AC537" s="59"/>
      <c r="AD537" s="59">
        <v>0</v>
      </c>
      <c r="AE537" s="59"/>
      <c r="AF537" s="59">
        <v>0</v>
      </c>
      <c r="AG537" s="59"/>
      <c r="AH537" s="59">
        <v>0</v>
      </c>
      <c r="AI537" s="59"/>
      <c r="AJ537" s="59">
        <v>2</v>
      </c>
      <c r="AK537" s="59"/>
      <c r="AL537" s="59">
        <v>0</v>
      </c>
      <c r="AM537" s="59"/>
      <c r="AP537" s="57" t="e">
        <f>VLOOKUP(B537,[1]PlayersList!$B$4:$J$1000,9,FALSE)</f>
        <v>#N/A</v>
      </c>
      <c r="AR537" t="str">
        <f t="shared" si="8"/>
        <v>Markus Nutivaara</v>
      </c>
    </row>
    <row r="538" spans="1:44" x14ac:dyDescent="0.25">
      <c r="A538" s="55">
        <v>535</v>
      </c>
      <c r="B538" t="s">
        <v>530</v>
      </c>
      <c r="C538" t="s">
        <v>869</v>
      </c>
      <c r="D538" s="59">
        <v>1</v>
      </c>
      <c r="E538" s="59"/>
      <c r="F538" s="59">
        <v>0</v>
      </c>
      <c r="G538" s="59"/>
      <c r="H538" s="59">
        <v>0</v>
      </c>
      <c r="I538" s="59"/>
      <c r="J538" s="59">
        <v>0</v>
      </c>
      <c r="K538" s="59"/>
      <c r="L538" s="59">
        <v>-1</v>
      </c>
      <c r="M538" s="59"/>
      <c r="N538" s="59">
        <v>0</v>
      </c>
      <c r="O538" s="59"/>
      <c r="P538" s="59">
        <v>0</v>
      </c>
      <c r="Q538" s="59"/>
      <c r="R538" s="59">
        <v>0</v>
      </c>
      <c r="S538" s="59"/>
      <c r="T538" s="59">
        <v>0</v>
      </c>
      <c r="U538" s="59"/>
      <c r="V538" s="59">
        <v>0</v>
      </c>
      <c r="W538" s="59"/>
      <c r="X538" s="59" t="s">
        <v>852</v>
      </c>
      <c r="Y538" s="59"/>
      <c r="Z538" s="59">
        <v>0</v>
      </c>
      <c r="AA538" s="59"/>
      <c r="AB538" s="59">
        <v>0</v>
      </c>
      <c r="AC538" s="59"/>
      <c r="AD538" s="59">
        <v>0</v>
      </c>
      <c r="AE538" s="59"/>
      <c r="AF538" s="59">
        <v>0</v>
      </c>
      <c r="AG538" s="59"/>
      <c r="AH538" s="59">
        <v>0</v>
      </c>
      <c r="AI538" s="59"/>
      <c r="AJ538" s="59">
        <v>0</v>
      </c>
      <c r="AK538" s="59"/>
      <c r="AL538" s="59" t="s">
        <v>852</v>
      </c>
      <c r="AM538" s="59"/>
      <c r="AP538" s="57" t="e">
        <f>VLOOKUP(B538,[1]PlayersList!$B$4:$J$1000,9,FALSE)</f>
        <v>#N/A</v>
      </c>
      <c r="AR538" t="str">
        <f t="shared" si="8"/>
        <v>Casey Nelson</v>
      </c>
    </row>
    <row r="539" spans="1:44" x14ac:dyDescent="0.25">
      <c r="A539" s="55">
        <v>536</v>
      </c>
      <c r="B539" t="s">
        <v>531</v>
      </c>
      <c r="C539" t="s">
        <v>862</v>
      </c>
      <c r="D539" s="59">
        <v>7</v>
      </c>
      <c r="E539" s="59"/>
      <c r="F539" s="59">
        <v>0</v>
      </c>
      <c r="G539" s="59"/>
      <c r="H539" s="59">
        <v>0</v>
      </c>
      <c r="I539" s="59"/>
      <c r="J539" s="59">
        <v>0</v>
      </c>
      <c r="K539" s="59"/>
      <c r="L539" s="59">
        <v>-2</v>
      </c>
      <c r="M539" s="59"/>
      <c r="N539" s="59">
        <v>2</v>
      </c>
      <c r="O539" s="59"/>
      <c r="P539" s="59">
        <v>12</v>
      </c>
      <c r="Q539" s="59"/>
      <c r="R539" s="59">
        <v>2</v>
      </c>
      <c r="S539" s="59"/>
      <c r="T539" s="59">
        <v>0</v>
      </c>
      <c r="U539" s="59"/>
      <c r="V539" s="59">
        <v>0</v>
      </c>
      <c r="W539" s="59"/>
      <c r="X539" s="59" t="s">
        <v>852</v>
      </c>
      <c r="Y539" s="59"/>
      <c r="Z539" s="59">
        <v>0</v>
      </c>
      <c r="AA539" s="59"/>
      <c r="AB539" s="59">
        <v>0</v>
      </c>
      <c r="AC539" s="59"/>
      <c r="AD539" s="59">
        <v>0</v>
      </c>
      <c r="AE539" s="59"/>
      <c r="AF539" s="59">
        <v>0</v>
      </c>
      <c r="AG539" s="59"/>
      <c r="AH539" s="59">
        <v>0</v>
      </c>
      <c r="AI539" s="59"/>
      <c r="AJ539" s="59">
        <v>8</v>
      </c>
      <c r="AK539" s="59"/>
      <c r="AL539" s="59">
        <v>0</v>
      </c>
      <c r="AM539" s="59"/>
      <c r="AP539" s="57" t="e">
        <f>VLOOKUP(B539,[1]PlayersList!$B$4:$J$1000,9,FALSE)</f>
        <v>#N/A</v>
      </c>
      <c r="AR539" t="str">
        <f t="shared" si="8"/>
        <v>Brandon Tanev</v>
      </c>
    </row>
    <row r="540" spans="1:44" x14ac:dyDescent="0.25">
      <c r="A540" s="55">
        <v>537</v>
      </c>
      <c r="B540" t="s">
        <v>536</v>
      </c>
      <c r="C540" t="s">
        <v>865</v>
      </c>
      <c r="D540" s="59">
        <v>6</v>
      </c>
      <c r="E540" s="59"/>
      <c r="F540" s="59">
        <v>0</v>
      </c>
      <c r="G540" s="59"/>
      <c r="H540" s="59">
        <v>0</v>
      </c>
      <c r="I540" s="59"/>
      <c r="J540" s="59">
        <v>0</v>
      </c>
      <c r="K540" s="59"/>
      <c r="L540" s="59">
        <v>-5</v>
      </c>
      <c r="M540" s="59"/>
      <c r="N540" s="59">
        <v>0</v>
      </c>
      <c r="O540" s="59"/>
      <c r="P540" s="59">
        <v>6</v>
      </c>
      <c r="Q540" s="59"/>
      <c r="R540" s="59">
        <v>2</v>
      </c>
      <c r="S540" s="59"/>
      <c r="T540" s="59">
        <v>25</v>
      </c>
      <c r="U540" s="59"/>
      <c r="V540" s="59">
        <v>18</v>
      </c>
      <c r="W540" s="59"/>
      <c r="X540" s="59">
        <v>0.58099999999999996</v>
      </c>
      <c r="Y540" s="59"/>
      <c r="Z540" s="59">
        <v>0</v>
      </c>
      <c r="AA540" s="59"/>
      <c r="AB540" s="59">
        <v>0</v>
      </c>
      <c r="AC540" s="59"/>
      <c r="AD540" s="59">
        <v>0</v>
      </c>
      <c r="AE540" s="59"/>
      <c r="AF540" s="59">
        <v>0</v>
      </c>
      <c r="AG540" s="59"/>
      <c r="AH540" s="59">
        <v>0</v>
      </c>
      <c r="AI540" s="59"/>
      <c r="AJ540" s="59">
        <v>4</v>
      </c>
      <c r="AK540" s="59"/>
      <c r="AL540" s="59">
        <v>0</v>
      </c>
      <c r="AM540" s="59"/>
      <c r="AP540" s="57" t="e">
        <f>VLOOKUP(B540,[1]PlayersList!$B$4:$J$1000,9,FALSE)</f>
        <v>#N/A</v>
      </c>
      <c r="AR540" t="str">
        <f t="shared" si="8"/>
        <v>Jay McClement</v>
      </c>
    </row>
    <row r="541" spans="1:44" x14ac:dyDescent="0.25">
      <c r="A541" s="55">
        <v>538</v>
      </c>
      <c r="B541" t="s">
        <v>510</v>
      </c>
      <c r="C541" t="s">
        <v>874</v>
      </c>
      <c r="D541" s="59">
        <v>3</v>
      </c>
      <c r="E541" s="59"/>
      <c r="F541" s="59">
        <v>0</v>
      </c>
      <c r="G541" s="59"/>
      <c r="H541" s="59">
        <v>0</v>
      </c>
      <c r="I541" s="59"/>
      <c r="J541" s="59">
        <v>0</v>
      </c>
      <c r="K541" s="59"/>
      <c r="L541" s="59">
        <v>-2</v>
      </c>
      <c r="M541" s="59"/>
      <c r="N541" s="59">
        <v>4</v>
      </c>
      <c r="O541" s="59"/>
      <c r="P541" s="59">
        <v>1</v>
      </c>
      <c r="Q541" s="59"/>
      <c r="R541" s="59">
        <v>1</v>
      </c>
      <c r="S541" s="59"/>
      <c r="T541" s="59">
        <v>1</v>
      </c>
      <c r="U541" s="59"/>
      <c r="V541" s="59">
        <v>0</v>
      </c>
      <c r="W541" s="59"/>
      <c r="X541" s="59">
        <v>1</v>
      </c>
      <c r="Y541" s="59"/>
      <c r="Z541" s="59">
        <v>0</v>
      </c>
      <c r="AA541" s="59"/>
      <c r="AB541" s="59">
        <v>0</v>
      </c>
      <c r="AC541" s="59"/>
      <c r="AD541" s="59">
        <v>0</v>
      </c>
      <c r="AE541" s="59"/>
      <c r="AF541" s="59">
        <v>0</v>
      </c>
      <c r="AG541" s="59"/>
      <c r="AH541" s="59">
        <v>0</v>
      </c>
      <c r="AI541" s="59"/>
      <c r="AJ541" s="59">
        <v>2</v>
      </c>
      <c r="AK541" s="59"/>
      <c r="AL541" s="59">
        <v>0</v>
      </c>
      <c r="AM541" s="59"/>
      <c r="AP541" s="57" t="e">
        <f>VLOOKUP(B541,[1]PlayersList!$B$4:$J$1000,9,FALSE)</f>
        <v>#N/A</v>
      </c>
      <c r="AR541" t="str">
        <f t="shared" si="8"/>
        <v>Oliver Bjorkstrand</v>
      </c>
    </row>
    <row r="542" spans="1:44" x14ac:dyDescent="0.25">
      <c r="A542" s="55">
        <v>539</v>
      </c>
      <c r="B542" t="s">
        <v>497</v>
      </c>
      <c r="C542" t="s">
        <v>876</v>
      </c>
      <c r="D542" s="59">
        <v>5</v>
      </c>
      <c r="E542" s="59"/>
      <c r="F542" s="59">
        <v>0</v>
      </c>
      <c r="G542" s="59"/>
      <c r="H542" s="59">
        <v>0</v>
      </c>
      <c r="I542" s="59"/>
      <c r="J542" s="59">
        <v>0</v>
      </c>
      <c r="K542" s="59"/>
      <c r="L542" s="59">
        <v>0</v>
      </c>
      <c r="M542" s="59"/>
      <c r="N542" s="59">
        <v>0</v>
      </c>
      <c r="O542" s="59"/>
      <c r="P542" s="59">
        <v>10</v>
      </c>
      <c r="Q542" s="59"/>
      <c r="R542" s="59">
        <v>3</v>
      </c>
      <c r="S542" s="59"/>
      <c r="T542" s="59">
        <v>1</v>
      </c>
      <c r="U542" s="59"/>
      <c r="V542" s="59">
        <v>0</v>
      </c>
      <c r="W542" s="59"/>
      <c r="X542" s="59">
        <v>1</v>
      </c>
      <c r="Y542" s="59"/>
      <c r="Z542" s="59">
        <v>0</v>
      </c>
      <c r="AA542" s="59"/>
      <c r="AB542" s="59">
        <v>0</v>
      </c>
      <c r="AC542" s="59"/>
      <c r="AD542" s="59">
        <v>0</v>
      </c>
      <c r="AE542" s="59"/>
      <c r="AF542" s="59">
        <v>0</v>
      </c>
      <c r="AG542" s="59"/>
      <c r="AH542" s="59">
        <v>0</v>
      </c>
      <c r="AI542" s="59"/>
      <c r="AJ542" s="59">
        <v>8</v>
      </c>
      <c r="AK542" s="59"/>
      <c r="AL542" s="59">
        <v>0</v>
      </c>
      <c r="AM542" s="59"/>
      <c r="AP542" s="57" t="e">
        <f>VLOOKUP(B542,[1]PlayersList!$B$4:$J$1000,9,FALSE)</f>
        <v>#N/A</v>
      </c>
      <c r="AR542" t="str">
        <f t="shared" si="8"/>
        <v>Jake Virtanen</v>
      </c>
    </row>
    <row r="543" spans="1:44" x14ac:dyDescent="0.25">
      <c r="A543" s="55">
        <v>540</v>
      </c>
      <c r="B543" t="s">
        <v>533</v>
      </c>
      <c r="C543" t="s">
        <v>872</v>
      </c>
      <c r="D543" s="59">
        <v>3</v>
      </c>
      <c r="E543" s="59"/>
      <c r="F543" s="59">
        <v>0</v>
      </c>
      <c r="G543" s="59"/>
      <c r="H543" s="59">
        <v>0</v>
      </c>
      <c r="I543" s="59"/>
      <c r="J543" s="59">
        <v>0</v>
      </c>
      <c r="K543" s="59"/>
      <c r="L543" s="59">
        <v>0</v>
      </c>
      <c r="M543" s="59"/>
      <c r="N543" s="59">
        <v>0</v>
      </c>
      <c r="O543" s="59"/>
      <c r="P543" s="59">
        <v>1</v>
      </c>
      <c r="Q543" s="59"/>
      <c r="R543" s="59">
        <v>1</v>
      </c>
      <c r="S543" s="59"/>
      <c r="T543" s="59">
        <v>0</v>
      </c>
      <c r="U543" s="59"/>
      <c r="V543" s="59">
        <v>2</v>
      </c>
      <c r="W543" s="59"/>
      <c r="X543" s="59">
        <v>0</v>
      </c>
      <c r="Y543" s="59"/>
      <c r="Z543" s="59">
        <v>0</v>
      </c>
      <c r="AA543" s="59"/>
      <c r="AB543" s="59">
        <v>0</v>
      </c>
      <c r="AC543" s="59"/>
      <c r="AD543" s="59">
        <v>0</v>
      </c>
      <c r="AE543" s="59"/>
      <c r="AF543" s="59">
        <v>0</v>
      </c>
      <c r="AG543" s="59"/>
      <c r="AH543" s="59">
        <v>0</v>
      </c>
      <c r="AI543" s="59"/>
      <c r="AJ543" s="59">
        <v>3</v>
      </c>
      <c r="AK543" s="59"/>
      <c r="AL543" s="59">
        <v>0</v>
      </c>
      <c r="AM543" s="59"/>
      <c r="AP543" s="57" t="e">
        <f>VLOOKUP(B543,[1]PlayersList!$B$4:$J$1000,9,FALSE)</f>
        <v>#N/A</v>
      </c>
      <c r="AR543" t="str">
        <f t="shared" si="8"/>
        <v>Blake Speers</v>
      </c>
    </row>
    <row r="544" spans="1:44" x14ac:dyDescent="0.25">
      <c r="A544" s="55">
        <v>541</v>
      </c>
      <c r="B544" t="s">
        <v>512</v>
      </c>
      <c r="C544" t="s">
        <v>869</v>
      </c>
      <c r="D544" s="59">
        <v>4</v>
      </c>
      <c r="E544" s="59"/>
      <c r="F544" s="59">
        <v>0</v>
      </c>
      <c r="G544" s="59"/>
      <c r="H544" s="59">
        <v>0</v>
      </c>
      <c r="I544" s="59"/>
      <c r="J544" s="59">
        <v>0</v>
      </c>
      <c r="K544" s="59"/>
      <c r="L544" s="59">
        <v>-2</v>
      </c>
      <c r="M544" s="59"/>
      <c r="N544" s="59">
        <v>2</v>
      </c>
      <c r="O544" s="59"/>
      <c r="P544" s="59">
        <v>9</v>
      </c>
      <c r="Q544" s="59"/>
      <c r="R544" s="59">
        <v>0</v>
      </c>
      <c r="S544" s="59"/>
      <c r="T544" s="59">
        <v>0</v>
      </c>
      <c r="U544" s="59"/>
      <c r="V544" s="59">
        <v>0</v>
      </c>
      <c r="W544" s="59"/>
      <c r="X544" s="59" t="s">
        <v>852</v>
      </c>
      <c r="Y544" s="59"/>
      <c r="Z544" s="59">
        <v>0</v>
      </c>
      <c r="AA544" s="59"/>
      <c r="AB544" s="59">
        <v>0</v>
      </c>
      <c r="AC544" s="59"/>
      <c r="AD544" s="59">
        <v>0</v>
      </c>
      <c r="AE544" s="59"/>
      <c r="AF544" s="59">
        <v>0</v>
      </c>
      <c r="AG544" s="59"/>
      <c r="AH544" s="59">
        <v>0</v>
      </c>
      <c r="AI544" s="59"/>
      <c r="AJ544" s="59">
        <v>3</v>
      </c>
      <c r="AK544" s="59"/>
      <c r="AL544" s="59">
        <v>0</v>
      </c>
      <c r="AM544" s="59"/>
      <c r="AP544" s="57" t="e">
        <f>VLOOKUP(B544,[1]PlayersList!$B$4:$J$1000,9,FALSE)</f>
        <v>#N/A</v>
      </c>
      <c r="AR544" t="str">
        <f t="shared" si="8"/>
        <v>Hudson Fasching</v>
      </c>
    </row>
    <row r="545" spans="1:44" x14ac:dyDescent="0.25">
      <c r="A545" s="55">
        <v>542</v>
      </c>
      <c r="B545" t="s">
        <v>609</v>
      </c>
      <c r="C545" t="s">
        <v>861</v>
      </c>
      <c r="D545" s="59">
        <v>4</v>
      </c>
      <c r="E545" s="59"/>
      <c r="F545" s="59">
        <v>0</v>
      </c>
      <c r="G545" s="59"/>
      <c r="H545" s="59">
        <v>0</v>
      </c>
      <c r="I545" s="59"/>
      <c r="J545" s="59">
        <v>0</v>
      </c>
      <c r="K545" s="59"/>
      <c r="L545" s="59">
        <v>-2</v>
      </c>
      <c r="M545" s="59"/>
      <c r="N545" s="59">
        <v>0</v>
      </c>
      <c r="O545" s="59"/>
      <c r="P545" s="59">
        <v>3</v>
      </c>
      <c r="Q545" s="59"/>
      <c r="R545" s="59">
        <v>0</v>
      </c>
      <c r="S545" s="59"/>
      <c r="T545" s="59">
        <v>0</v>
      </c>
      <c r="U545" s="59"/>
      <c r="V545" s="59">
        <v>1</v>
      </c>
      <c r="W545" s="59"/>
      <c r="X545" s="59">
        <v>0</v>
      </c>
      <c r="Y545" s="59"/>
      <c r="Z545" s="59">
        <v>0</v>
      </c>
      <c r="AA545" s="59"/>
      <c r="AB545" s="59">
        <v>0</v>
      </c>
      <c r="AC545" s="59"/>
      <c r="AD545" s="59">
        <v>0</v>
      </c>
      <c r="AE545" s="59"/>
      <c r="AF545" s="59">
        <v>0</v>
      </c>
      <c r="AG545" s="59"/>
      <c r="AH545" s="59">
        <v>0</v>
      </c>
      <c r="AI545" s="59"/>
      <c r="AJ545" s="59">
        <v>3</v>
      </c>
      <c r="AK545" s="59"/>
      <c r="AL545" s="59">
        <v>0</v>
      </c>
      <c r="AM545" s="59"/>
      <c r="AP545" s="57" t="e">
        <f>VLOOKUP(B545,[1]PlayersList!$B$4:$J$1000,9,FALSE)</f>
        <v>#N/A</v>
      </c>
      <c r="AR545" t="str">
        <f t="shared" si="8"/>
        <v>Mason Raymond</v>
      </c>
    </row>
    <row r="546" spans="1:44" x14ac:dyDescent="0.25">
      <c r="A546" s="55">
        <v>543</v>
      </c>
      <c r="B546" t="s">
        <v>559</v>
      </c>
      <c r="C546" t="s">
        <v>868</v>
      </c>
      <c r="D546" s="59">
        <v>3</v>
      </c>
      <c r="E546" s="59"/>
      <c r="F546" s="59">
        <v>0</v>
      </c>
      <c r="G546" s="59"/>
      <c r="H546" s="59">
        <v>0</v>
      </c>
      <c r="I546" s="59"/>
      <c r="J546" s="59">
        <v>0</v>
      </c>
      <c r="K546" s="59"/>
      <c r="L546" s="59">
        <v>-2</v>
      </c>
      <c r="M546" s="59"/>
      <c r="N546" s="59">
        <v>2</v>
      </c>
      <c r="O546" s="59"/>
      <c r="P546" s="59">
        <v>3</v>
      </c>
      <c r="Q546" s="59"/>
      <c r="R546" s="59">
        <v>0</v>
      </c>
      <c r="S546" s="59"/>
      <c r="T546" s="59">
        <v>0</v>
      </c>
      <c r="U546" s="59"/>
      <c r="V546" s="59">
        <v>0</v>
      </c>
      <c r="W546" s="59"/>
      <c r="X546" s="59" t="s">
        <v>852</v>
      </c>
      <c r="Y546" s="59"/>
      <c r="Z546" s="59">
        <v>0</v>
      </c>
      <c r="AA546" s="59"/>
      <c r="AB546" s="59">
        <v>0</v>
      </c>
      <c r="AC546" s="59"/>
      <c r="AD546" s="59">
        <v>0</v>
      </c>
      <c r="AE546" s="59"/>
      <c r="AF546" s="59">
        <v>0</v>
      </c>
      <c r="AG546" s="59"/>
      <c r="AH546" s="59">
        <v>0</v>
      </c>
      <c r="AI546" s="59"/>
      <c r="AJ546" s="59">
        <v>3</v>
      </c>
      <c r="AK546" s="59"/>
      <c r="AL546" s="59">
        <v>0</v>
      </c>
      <c r="AM546" s="59"/>
      <c r="AP546" s="57" t="e">
        <f>VLOOKUP(B546,[1]PlayersList!$B$4:$J$1000,9,FALSE)</f>
        <v>#N/A</v>
      </c>
      <c r="AR546" t="str">
        <f t="shared" si="8"/>
        <v>Jordan Nolan</v>
      </c>
    </row>
    <row r="547" spans="1:44" x14ac:dyDescent="0.25">
      <c r="A547" s="55">
        <v>544</v>
      </c>
      <c r="B547" t="s">
        <v>589</v>
      </c>
      <c r="C547" t="s">
        <v>861</v>
      </c>
      <c r="D547" s="59">
        <v>1</v>
      </c>
      <c r="E547" s="59"/>
      <c r="F547" s="59">
        <v>0</v>
      </c>
      <c r="G547" s="59"/>
      <c r="H547" s="59">
        <v>0</v>
      </c>
      <c r="I547" s="59"/>
      <c r="J547" s="59">
        <v>0</v>
      </c>
      <c r="K547" s="59"/>
      <c r="L547" s="59">
        <v>0</v>
      </c>
      <c r="M547" s="59"/>
      <c r="N547" s="59">
        <v>0</v>
      </c>
      <c r="O547" s="59"/>
      <c r="P547" s="59">
        <v>1</v>
      </c>
      <c r="Q547" s="59"/>
      <c r="R547" s="59">
        <v>1</v>
      </c>
      <c r="S547" s="59"/>
      <c r="T547" s="59">
        <v>0</v>
      </c>
      <c r="U547" s="59"/>
      <c r="V547" s="59">
        <v>0</v>
      </c>
      <c r="W547" s="59"/>
      <c r="X547" s="59" t="s">
        <v>852</v>
      </c>
      <c r="Y547" s="59"/>
      <c r="Z547" s="59">
        <v>0</v>
      </c>
      <c r="AA547" s="59"/>
      <c r="AB547" s="59">
        <v>0</v>
      </c>
      <c r="AC547" s="59"/>
      <c r="AD547" s="59">
        <v>0</v>
      </c>
      <c r="AE547" s="59"/>
      <c r="AF547" s="59">
        <v>0</v>
      </c>
      <c r="AG547" s="59"/>
      <c r="AH547" s="59">
        <v>0</v>
      </c>
      <c r="AI547" s="59"/>
      <c r="AJ547" s="59">
        <v>1</v>
      </c>
      <c r="AK547" s="59"/>
      <c r="AL547" s="59">
        <v>0</v>
      </c>
      <c r="AM547" s="59"/>
      <c r="AP547" s="57" t="e">
        <f>VLOOKUP(B547,[1]PlayersList!$B$4:$J$1000,9,FALSE)</f>
        <v>#N/A</v>
      </c>
      <c r="AR547" t="str">
        <f t="shared" si="8"/>
        <v>Simon Despres</v>
      </c>
    </row>
    <row r="548" spans="1:44" x14ac:dyDescent="0.25">
      <c r="A548" s="55">
        <v>545</v>
      </c>
      <c r="B548" t="s">
        <v>535</v>
      </c>
      <c r="C548" t="s">
        <v>873</v>
      </c>
      <c r="D548" s="59">
        <v>1</v>
      </c>
      <c r="E548" s="59"/>
      <c r="F548" s="59">
        <v>0</v>
      </c>
      <c r="G548" s="59"/>
      <c r="H548" s="59">
        <v>0</v>
      </c>
      <c r="I548" s="59"/>
      <c r="J548" s="59">
        <v>0</v>
      </c>
      <c r="K548" s="59"/>
      <c r="L548" s="59">
        <v>0</v>
      </c>
      <c r="M548" s="59"/>
      <c r="N548" s="59">
        <v>2</v>
      </c>
      <c r="O548" s="59"/>
      <c r="P548" s="59">
        <v>1</v>
      </c>
      <c r="Q548" s="59"/>
      <c r="R548" s="59">
        <v>1</v>
      </c>
      <c r="S548" s="59"/>
      <c r="T548" s="59">
        <v>0</v>
      </c>
      <c r="U548" s="59"/>
      <c r="V548" s="59">
        <v>0</v>
      </c>
      <c r="W548" s="59"/>
      <c r="X548" s="59" t="s">
        <v>852</v>
      </c>
      <c r="Y548" s="59"/>
      <c r="Z548" s="59">
        <v>0</v>
      </c>
      <c r="AA548" s="59"/>
      <c r="AB548" s="59">
        <v>0</v>
      </c>
      <c r="AC548" s="59"/>
      <c r="AD548" s="59">
        <v>0</v>
      </c>
      <c r="AE548" s="59"/>
      <c r="AF548" s="59">
        <v>0</v>
      </c>
      <c r="AG548" s="59"/>
      <c r="AH548" s="59">
        <v>0</v>
      </c>
      <c r="AI548" s="59"/>
      <c r="AJ548" s="59">
        <v>0</v>
      </c>
      <c r="AK548" s="59"/>
      <c r="AL548" s="59" t="s">
        <v>852</v>
      </c>
      <c r="AM548" s="59"/>
      <c r="AP548" s="57" t="e">
        <f>VLOOKUP(B548,[1]PlayersList!$B$4:$J$1000,9,FALSE)</f>
        <v>#N/A</v>
      </c>
      <c r="AR548" t="str">
        <f t="shared" si="8"/>
        <v>Harry Zolnierczyk</v>
      </c>
    </row>
    <row r="549" spans="1:44" x14ac:dyDescent="0.25">
      <c r="A549" s="55">
        <v>546</v>
      </c>
      <c r="B549" t="s">
        <v>546</v>
      </c>
      <c r="C549" t="s">
        <v>869</v>
      </c>
      <c r="D549" s="59">
        <v>6</v>
      </c>
      <c r="E549" s="59"/>
      <c r="F549" s="59">
        <v>0</v>
      </c>
      <c r="G549" s="59"/>
      <c r="H549" s="59">
        <v>0</v>
      </c>
      <c r="I549" s="59"/>
      <c r="J549" s="59">
        <v>0</v>
      </c>
      <c r="K549" s="59"/>
      <c r="L549" s="59">
        <v>-3</v>
      </c>
      <c r="M549" s="59"/>
      <c r="N549" s="59">
        <v>2</v>
      </c>
      <c r="O549" s="59"/>
      <c r="P549" s="59">
        <v>6</v>
      </c>
      <c r="Q549" s="59"/>
      <c r="R549" s="59">
        <v>2</v>
      </c>
      <c r="S549" s="59"/>
      <c r="T549" s="59">
        <v>36</v>
      </c>
      <c r="U549" s="59"/>
      <c r="V549" s="59">
        <v>29</v>
      </c>
      <c r="W549" s="59"/>
      <c r="X549" s="59">
        <v>0.55400000000000005</v>
      </c>
      <c r="Y549" s="59"/>
      <c r="Z549" s="59">
        <v>0</v>
      </c>
      <c r="AA549" s="59"/>
      <c r="AB549" s="59">
        <v>0</v>
      </c>
      <c r="AC549" s="59"/>
      <c r="AD549" s="59">
        <v>0</v>
      </c>
      <c r="AE549" s="59"/>
      <c r="AF549" s="59">
        <v>0</v>
      </c>
      <c r="AG549" s="59"/>
      <c r="AH549" s="59">
        <v>0</v>
      </c>
      <c r="AI549" s="59"/>
      <c r="AJ549" s="59">
        <v>4</v>
      </c>
      <c r="AK549" s="59"/>
      <c r="AL549" s="59">
        <v>0</v>
      </c>
      <c r="AM549" s="59"/>
      <c r="AP549" s="57" t="e">
        <f>VLOOKUP(B549,[1]PlayersList!$B$4:$J$1000,9,FALSE)</f>
        <v>#N/A</v>
      </c>
      <c r="AR549" t="str">
        <f t="shared" si="8"/>
        <v>Derek Grant</v>
      </c>
    </row>
    <row r="550" spans="1:44" x14ac:dyDescent="0.25">
      <c r="A550" s="55">
        <v>547</v>
      </c>
      <c r="B550" t="s">
        <v>592</v>
      </c>
      <c r="C550" t="s">
        <v>848</v>
      </c>
      <c r="D550" s="59">
        <v>7</v>
      </c>
      <c r="E550" s="59"/>
      <c r="F550" s="59">
        <v>0</v>
      </c>
      <c r="G550" s="59"/>
      <c r="H550" s="59">
        <v>0</v>
      </c>
      <c r="I550" s="59"/>
      <c r="J550" s="59">
        <v>0</v>
      </c>
      <c r="K550" s="59"/>
      <c r="L550" s="59">
        <v>-2</v>
      </c>
      <c r="M550" s="59"/>
      <c r="N550" s="59">
        <v>12</v>
      </c>
      <c r="O550" s="59"/>
      <c r="P550" s="59">
        <v>25</v>
      </c>
      <c r="Q550" s="59"/>
      <c r="R550" s="59">
        <v>2</v>
      </c>
      <c r="S550" s="59"/>
      <c r="T550" s="59">
        <v>0</v>
      </c>
      <c r="U550" s="59"/>
      <c r="V550" s="59">
        <v>4</v>
      </c>
      <c r="W550" s="59"/>
      <c r="X550" s="59">
        <v>0</v>
      </c>
      <c r="Y550" s="59"/>
      <c r="Z550" s="59">
        <v>0</v>
      </c>
      <c r="AA550" s="59"/>
      <c r="AB550" s="59">
        <v>0</v>
      </c>
      <c r="AC550" s="59"/>
      <c r="AD550" s="59">
        <v>0</v>
      </c>
      <c r="AE550" s="59"/>
      <c r="AF550" s="59">
        <v>0</v>
      </c>
      <c r="AG550" s="59"/>
      <c r="AH550" s="59">
        <v>0</v>
      </c>
      <c r="AI550" s="59"/>
      <c r="AJ550" s="59">
        <v>7</v>
      </c>
      <c r="AK550" s="59"/>
      <c r="AL550" s="59">
        <v>0</v>
      </c>
      <c r="AM550" s="59"/>
      <c r="AP550" s="57" t="e">
        <f>VLOOKUP(B550,[1]PlayersList!$B$4:$J$1000,9,FALSE)</f>
        <v>#N/A</v>
      </c>
      <c r="AR550" t="str">
        <f t="shared" si="8"/>
        <v>Matt Martin</v>
      </c>
    </row>
    <row r="551" spans="1:44" x14ac:dyDescent="0.25">
      <c r="A551" s="55">
        <v>548</v>
      </c>
      <c r="B551" t="s">
        <v>501</v>
      </c>
      <c r="C551" t="s">
        <v>873</v>
      </c>
      <c r="D551" s="59">
        <v>1</v>
      </c>
      <c r="E551" s="59"/>
      <c r="F551" s="59">
        <v>0</v>
      </c>
      <c r="G551" s="59"/>
      <c r="H551" s="59">
        <v>0</v>
      </c>
      <c r="I551" s="59"/>
      <c r="J551" s="59">
        <v>0</v>
      </c>
      <c r="K551" s="59"/>
      <c r="L551" s="59">
        <v>-1</v>
      </c>
      <c r="M551" s="59"/>
      <c r="N551" s="59">
        <v>5</v>
      </c>
      <c r="O551" s="59"/>
      <c r="P551" s="59">
        <v>1</v>
      </c>
      <c r="Q551" s="59"/>
      <c r="R551" s="59">
        <v>0</v>
      </c>
      <c r="S551" s="59"/>
      <c r="T551" s="59">
        <v>0</v>
      </c>
      <c r="U551" s="59"/>
      <c r="V551" s="59">
        <v>0</v>
      </c>
      <c r="W551" s="59"/>
      <c r="X551" s="59" t="s">
        <v>852</v>
      </c>
      <c r="Y551" s="59"/>
      <c r="Z551" s="59">
        <v>0</v>
      </c>
      <c r="AA551" s="59"/>
      <c r="AB551" s="59">
        <v>0</v>
      </c>
      <c r="AC551" s="59"/>
      <c r="AD551" s="59">
        <v>0</v>
      </c>
      <c r="AE551" s="59"/>
      <c r="AF551" s="59">
        <v>0</v>
      </c>
      <c r="AG551" s="59"/>
      <c r="AH551" s="59">
        <v>0</v>
      </c>
      <c r="AI551" s="59"/>
      <c r="AJ551" s="59">
        <v>0</v>
      </c>
      <c r="AK551" s="59"/>
      <c r="AL551" s="59" t="s">
        <v>852</v>
      </c>
      <c r="AM551" s="59"/>
      <c r="AP551" s="57" t="e">
        <f>VLOOKUP(B551,[1]PlayersList!$B$4:$J$1000,9,FALSE)</f>
        <v>#N/A</v>
      </c>
      <c r="AR551" t="str">
        <f t="shared" si="8"/>
        <v>Anthony Bitetto</v>
      </c>
    </row>
    <row r="552" spans="1:44" x14ac:dyDescent="0.25">
      <c r="A552" s="55">
        <v>549</v>
      </c>
      <c r="B552" t="s">
        <v>593</v>
      </c>
      <c r="C552" t="s">
        <v>868</v>
      </c>
      <c r="D552" s="59">
        <v>6</v>
      </c>
      <c r="E552" s="59"/>
      <c r="F552" s="59">
        <v>0</v>
      </c>
      <c r="G552" s="59"/>
      <c r="H552" s="59">
        <v>0</v>
      </c>
      <c r="I552" s="59"/>
      <c r="J552" s="59">
        <v>0</v>
      </c>
      <c r="K552" s="59"/>
      <c r="L552" s="59">
        <v>1</v>
      </c>
      <c r="M552" s="59"/>
      <c r="N552" s="59">
        <v>7</v>
      </c>
      <c r="O552" s="59"/>
      <c r="P552" s="59">
        <v>17</v>
      </c>
      <c r="Q552" s="59"/>
      <c r="R552" s="59">
        <v>1</v>
      </c>
      <c r="S552" s="59"/>
      <c r="T552" s="59">
        <v>0</v>
      </c>
      <c r="U552" s="59"/>
      <c r="V552" s="59">
        <v>0</v>
      </c>
      <c r="W552" s="59"/>
      <c r="X552" s="59" t="s">
        <v>852</v>
      </c>
      <c r="Y552" s="59"/>
      <c r="Z552" s="59">
        <v>0</v>
      </c>
      <c r="AA552" s="59"/>
      <c r="AB552" s="59">
        <v>0</v>
      </c>
      <c r="AC552" s="59"/>
      <c r="AD552" s="59">
        <v>0</v>
      </c>
      <c r="AE552" s="59"/>
      <c r="AF552" s="59">
        <v>0</v>
      </c>
      <c r="AG552" s="59"/>
      <c r="AH552" s="59">
        <v>0</v>
      </c>
      <c r="AI552" s="59"/>
      <c r="AJ552" s="59">
        <v>11</v>
      </c>
      <c r="AK552" s="59"/>
      <c r="AL552" s="59">
        <v>0</v>
      </c>
      <c r="AM552" s="59"/>
      <c r="AP552" s="57" t="e">
        <f>VLOOKUP(B552,[1]PlayersList!$B$4:$J$1000,9,FALSE)</f>
        <v>#N/A</v>
      </c>
      <c r="AR552" t="str">
        <f t="shared" si="8"/>
        <v>Kyle Clifford</v>
      </c>
    </row>
    <row r="553" spans="1:44" x14ac:dyDescent="0.25">
      <c r="A553" s="55">
        <v>550</v>
      </c>
      <c r="B553" t="s">
        <v>506</v>
      </c>
      <c r="C553" t="s">
        <v>874</v>
      </c>
      <c r="D553" s="59">
        <v>4</v>
      </c>
      <c r="E553" s="59"/>
      <c r="F553" s="59">
        <v>0</v>
      </c>
      <c r="G553" s="59"/>
      <c r="H553" s="59">
        <v>0</v>
      </c>
      <c r="I553" s="59"/>
      <c r="J553" s="59">
        <v>0</v>
      </c>
      <c r="K553" s="59"/>
      <c r="L553" s="59">
        <v>0</v>
      </c>
      <c r="M553" s="59"/>
      <c r="N553" s="59">
        <v>2</v>
      </c>
      <c r="O553" s="59"/>
      <c r="P553" s="59">
        <v>8</v>
      </c>
      <c r="Q553" s="59"/>
      <c r="R553" s="59">
        <v>5</v>
      </c>
      <c r="S553" s="59"/>
      <c r="T553" s="59">
        <v>0</v>
      </c>
      <c r="U553" s="59"/>
      <c r="V553" s="59">
        <v>0</v>
      </c>
      <c r="W553" s="59"/>
      <c r="X553" s="59" t="s">
        <v>852</v>
      </c>
      <c r="Y553" s="59"/>
      <c r="Z553" s="59">
        <v>0</v>
      </c>
      <c r="AA553" s="59"/>
      <c r="AB553" s="59">
        <v>0</v>
      </c>
      <c r="AC553" s="59"/>
      <c r="AD553" s="59">
        <v>0</v>
      </c>
      <c r="AE553" s="59"/>
      <c r="AF553" s="59">
        <v>0</v>
      </c>
      <c r="AG553" s="59"/>
      <c r="AH553" s="59">
        <v>0</v>
      </c>
      <c r="AI553" s="59"/>
      <c r="AJ553" s="59">
        <v>1</v>
      </c>
      <c r="AK553" s="59"/>
      <c r="AL553" s="59">
        <v>0</v>
      </c>
      <c r="AM553" s="59"/>
      <c r="AP553" s="57" t="e">
        <f>VLOOKUP(B553,[1]PlayersList!$B$4:$J$1000,9,FALSE)</f>
        <v>#N/A</v>
      </c>
      <c r="AR553" t="str">
        <f t="shared" si="8"/>
        <v>Dalton Prout</v>
      </c>
    </row>
    <row r="554" spans="1:44" x14ac:dyDescent="0.25">
      <c r="A554" s="55">
        <v>551</v>
      </c>
      <c r="B554" t="s">
        <v>595</v>
      </c>
      <c r="C554" t="s">
        <v>859</v>
      </c>
      <c r="D554" s="59">
        <v>4</v>
      </c>
      <c r="E554" s="59"/>
      <c r="F554" s="59">
        <v>0</v>
      </c>
      <c r="G554" s="59"/>
      <c r="H554" s="59">
        <v>0</v>
      </c>
      <c r="I554" s="59"/>
      <c r="J554" s="59">
        <v>0</v>
      </c>
      <c r="K554" s="59"/>
      <c r="L554" s="59">
        <v>1</v>
      </c>
      <c r="M554" s="59"/>
      <c r="N554" s="59">
        <v>2</v>
      </c>
      <c r="O554" s="59"/>
      <c r="P554" s="59">
        <v>13</v>
      </c>
      <c r="Q554" s="59"/>
      <c r="R554" s="59">
        <v>6</v>
      </c>
      <c r="S554" s="59"/>
      <c r="T554" s="59">
        <v>0</v>
      </c>
      <c r="U554" s="59"/>
      <c r="V554" s="59">
        <v>0</v>
      </c>
      <c r="W554" s="59"/>
      <c r="X554" s="59" t="s">
        <v>852</v>
      </c>
      <c r="Y554" s="59"/>
      <c r="Z554" s="59">
        <v>0</v>
      </c>
      <c r="AA554" s="59"/>
      <c r="AB554" s="59">
        <v>0</v>
      </c>
      <c r="AC554" s="59"/>
      <c r="AD554" s="59">
        <v>0</v>
      </c>
      <c r="AE554" s="59"/>
      <c r="AF554" s="59">
        <v>0</v>
      </c>
      <c r="AG554" s="59"/>
      <c r="AH554" s="59">
        <v>0</v>
      </c>
      <c r="AI554" s="59"/>
      <c r="AJ554" s="59">
        <v>4</v>
      </c>
      <c r="AK554" s="59"/>
      <c r="AL554" s="59">
        <v>0</v>
      </c>
      <c r="AM554" s="59"/>
      <c r="AP554" s="57" t="e">
        <f>VLOOKUP(B554,[1]PlayersList!$B$4:$J$1000,9,FALSE)</f>
        <v>#N/A</v>
      </c>
      <c r="AR554" t="str">
        <f t="shared" si="8"/>
        <v>Robert Bortuzzo</v>
      </c>
    </row>
    <row r="555" spans="1:44" x14ac:dyDescent="0.25">
      <c r="A555" s="55">
        <v>552</v>
      </c>
      <c r="B555" t="s">
        <v>504</v>
      </c>
      <c r="C555" t="s">
        <v>847</v>
      </c>
      <c r="D555" s="59">
        <v>1</v>
      </c>
      <c r="E555" s="59"/>
      <c r="F555" s="59">
        <v>0</v>
      </c>
      <c r="G555" s="59"/>
      <c r="H555" s="59">
        <v>0</v>
      </c>
      <c r="I555" s="59"/>
      <c r="J555" s="59">
        <v>0</v>
      </c>
      <c r="K555" s="59"/>
      <c r="L555" s="59">
        <v>-1</v>
      </c>
      <c r="M555" s="59"/>
      <c r="N555" s="59">
        <v>0</v>
      </c>
      <c r="O555" s="59"/>
      <c r="P555" s="59">
        <v>1</v>
      </c>
      <c r="Q555" s="59"/>
      <c r="R555" s="59">
        <v>1</v>
      </c>
      <c r="S555" s="59"/>
      <c r="T555" s="59">
        <v>0</v>
      </c>
      <c r="U555" s="59"/>
      <c r="V555" s="59">
        <v>0</v>
      </c>
      <c r="W555" s="59"/>
      <c r="X555" s="59" t="s">
        <v>852</v>
      </c>
      <c r="Y555" s="59"/>
      <c r="Z555" s="59">
        <v>0</v>
      </c>
      <c r="AA555" s="59"/>
      <c r="AB555" s="59">
        <v>0</v>
      </c>
      <c r="AC555" s="59"/>
      <c r="AD555" s="59">
        <v>0</v>
      </c>
      <c r="AE555" s="59"/>
      <c r="AF555" s="59">
        <v>0</v>
      </c>
      <c r="AG555" s="59"/>
      <c r="AH555" s="59">
        <v>0</v>
      </c>
      <c r="AI555" s="59"/>
      <c r="AJ555" s="59">
        <v>0</v>
      </c>
      <c r="AK555" s="59"/>
      <c r="AL555" s="59" t="s">
        <v>852</v>
      </c>
      <c r="AM555" s="59"/>
      <c r="AP555" s="57" t="e">
        <f>VLOOKUP(B555,[1]PlayersList!$B$4:$J$1000,9,FALSE)</f>
        <v>#N/A</v>
      </c>
      <c r="AR555" t="str">
        <f t="shared" si="8"/>
        <v>Brandon Davidson</v>
      </c>
    </row>
    <row r="556" spans="1:44" x14ac:dyDescent="0.25">
      <c r="A556" s="55">
        <v>553</v>
      </c>
      <c r="B556" t="s">
        <v>540</v>
      </c>
      <c r="C556" t="s">
        <v>867</v>
      </c>
      <c r="D556" s="59">
        <v>6</v>
      </c>
      <c r="E556" s="59"/>
      <c r="F556" s="59">
        <v>0</v>
      </c>
      <c r="G556" s="59"/>
      <c r="H556" s="59">
        <v>0</v>
      </c>
      <c r="I556" s="59"/>
      <c r="J556" s="59">
        <v>0</v>
      </c>
      <c r="K556" s="59"/>
      <c r="L556" s="59">
        <v>2</v>
      </c>
      <c r="M556" s="59"/>
      <c r="N556" s="59">
        <v>9</v>
      </c>
      <c r="O556" s="59"/>
      <c r="P556" s="59">
        <v>13</v>
      </c>
      <c r="Q556" s="59"/>
      <c r="R556" s="59">
        <v>10</v>
      </c>
      <c r="S556" s="59"/>
      <c r="T556" s="59">
        <v>0</v>
      </c>
      <c r="U556" s="59"/>
      <c r="V556" s="59">
        <v>0</v>
      </c>
      <c r="W556" s="59"/>
      <c r="X556" s="59" t="s">
        <v>852</v>
      </c>
      <c r="Y556" s="59"/>
      <c r="Z556" s="59">
        <v>0</v>
      </c>
      <c r="AA556" s="59"/>
      <c r="AB556" s="59">
        <v>0</v>
      </c>
      <c r="AC556" s="59"/>
      <c r="AD556" s="59">
        <v>0</v>
      </c>
      <c r="AE556" s="59"/>
      <c r="AF556" s="59">
        <v>0</v>
      </c>
      <c r="AG556" s="59"/>
      <c r="AH556" s="59">
        <v>0</v>
      </c>
      <c r="AI556" s="59"/>
      <c r="AJ556" s="59">
        <v>1</v>
      </c>
      <c r="AK556" s="59"/>
      <c r="AL556" s="59">
        <v>0</v>
      </c>
      <c r="AM556" s="59"/>
      <c r="AP556" s="57" t="e">
        <f>VLOOKUP(B556,[1]PlayersList!$B$4:$J$1000,9,FALSE)</f>
        <v>#N/A</v>
      </c>
      <c r="AR556" t="str">
        <f t="shared" si="8"/>
        <v>Mark Borowiecki</v>
      </c>
    </row>
    <row r="557" spans="1:44" x14ac:dyDescent="0.25">
      <c r="A557" s="55">
        <v>554</v>
      </c>
      <c r="B557" t="s">
        <v>580</v>
      </c>
      <c r="C557" t="s">
        <v>862</v>
      </c>
      <c r="D557" s="59">
        <v>6</v>
      </c>
      <c r="E557" s="59"/>
      <c r="F557" s="59">
        <v>0</v>
      </c>
      <c r="G557" s="59"/>
      <c r="H557" s="59">
        <v>0</v>
      </c>
      <c r="I557" s="59"/>
      <c r="J557" s="59">
        <v>0</v>
      </c>
      <c r="K557" s="59"/>
      <c r="L557" s="59">
        <v>-3</v>
      </c>
      <c r="M557" s="59"/>
      <c r="N557" s="59">
        <v>2</v>
      </c>
      <c r="O557" s="59"/>
      <c r="P557" s="59">
        <v>5</v>
      </c>
      <c r="Q557" s="59"/>
      <c r="R557" s="59">
        <v>3</v>
      </c>
      <c r="S557" s="59"/>
      <c r="T557" s="59">
        <v>0</v>
      </c>
      <c r="U557" s="59"/>
      <c r="V557" s="59">
        <v>0</v>
      </c>
      <c r="W557" s="59"/>
      <c r="X557" s="59" t="s">
        <v>852</v>
      </c>
      <c r="Y557" s="59"/>
      <c r="Z557" s="59">
        <v>0</v>
      </c>
      <c r="AA557" s="59"/>
      <c r="AB557" s="59">
        <v>0</v>
      </c>
      <c r="AC557" s="59"/>
      <c r="AD557" s="59">
        <v>0</v>
      </c>
      <c r="AE557" s="59"/>
      <c r="AF557" s="59">
        <v>0</v>
      </c>
      <c r="AG557" s="59"/>
      <c r="AH557" s="59">
        <v>0</v>
      </c>
      <c r="AI557" s="59"/>
      <c r="AJ557" s="59">
        <v>2</v>
      </c>
      <c r="AK557" s="59"/>
      <c r="AL557" s="59">
        <v>0</v>
      </c>
      <c r="AM557" s="59"/>
      <c r="AP557" s="57" t="e">
        <f>VLOOKUP(B557,[1]PlayersList!$B$4:$J$1000,9,FALSE)</f>
        <v>#N/A</v>
      </c>
      <c r="AR557" t="str">
        <f t="shared" si="8"/>
        <v>Ben Chiarot</v>
      </c>
    </row>
    <row r="558" spans="1:44" x14ac:dyDescent="0.25">
      <c r="A558" s="55">
        <v>555</v>
      </c>
      <c r="B558" t="s">
        <v>572</v>
      </c>
      <c r="C558" t="s">
        <v>871</v>
      </c>
      <c r="D558" s="59">
        <v>3</v>
      </c>
      <c r="E558" s="59"/>
      <c r="F558" s="59">
        <v>0</v>
      </c>
      <c r="G558" s="59"/>
      <c r="H558" s="59">
        <v>0</v>
      </c>
      <c r="I558" s="59"/>
      <c r="J558" s="59">
        <v>0</v>
      </c>
      <c r="K558" s="59"/>
      <c r="L558" s="59">
        <v>-1</v>
      </c>
      <c r="M558" s="59"/>
      <c r="N558" s="59">
        <v>0</v>
      </c>
      <c r="O558" s="59"/>
      <c r="P558" s="59">
        <v>0</v>
      </c>
      <c r="Q558" s="59"/>
      <c r="R558" s="59">
        <v>4</v>
      </c>
      <c r="S558" s="59"/>
      <c r="T558" s="59">
        <v>0</v>
      </c>
      <c r="U558" s="59"/>
      <c r="V558" s="59">
        <v>0</v>
      </c>
      <c r="W558" s="59"/>
      <c r="X558" s="59" t="s">
        <v>852</v>
      </c>
      <c r="Y558" s="59"/>
      <c r="Z558" s="59">
        <v>0</v>
      </c>
      <c r="AA558" s="59"/>
      <c r="AB558" s="59">
        <v>0</v>
      </c>
      <c r="AC558" s="59"/>
      <c r="AD558" s="59">
        <v>0</v>
      </c>
      <c r="AE558" s="59"/>
      <c r="AF558" s="59">
        <v>0</v>
      </c>
      <c r="AG558" s="59"/>
      <c r="AH558" s="59">
        <v>0</v>
      </c>
      <c r="AI558" s="59"/>
      <c r="AJ558" s="59">
        <v>3</v>
      </c>
      <c r="AK558" s="59"/>
      <c r="AL558" s="59">
        <v>0</v>
      </c>
      <c r="AM558" s="59"/>
      <c r="AP558" s="57" t="e">
        <f>VLOOKUP(B558,[1]PlayersList!$B$4:$J$1000,9,FALSE)</f>
        <v>#N/A</v>
      </c>
      <c r="AR558" t="str">
        <f t="shared" si="8"/>
        <v>Jamie McBain</v>
      </c>
    </row>
    <row r="559" spans="1:44" x14ac:dyDescent="0.25">
      <c r="A559" s="55">
        <v>556</v>
      </c>
      <c r="B559" t="s">
        <v>492</v>
      </c>
      <c r="C559" t="s">
        <v>866</v>
      </c>
      <c r="D559" s="59">
        <v>2</v>
      </c>
      <c r="E559" s="59"/>
      <c r="F559" s="59">
        <v>0</v>
      </c>
      <c r="G559" s="59"/>
      <c r="H559" s="59">
        <v>0</v>
      </c>
      <c r="I559" s="59"/>
      <c r="J559" s="59">
        <v>0</v>
      </c>
      <c r="K559" s="59"/>
      <c r="L559" s="59">
        <v>1</v>
      </c>
      <c r="M559" s="59"/>
      <c r="N559" s="59">
        <v>5</v>
      </c>
      <c r="O559" s="59"/>
      <c r="P559" s="59">
        <v>1</v>
      </c>
      <c r="Q559" s="59"/>
      <c r="R559" s="59">
        <v>0</v>
      </c>
      <c r="S559" s="59"/>
      <c r="T559" s="59">
        <v>0</v>
      </c>
      <c r="U559" s="59"/>
      <c r="V559" s="59">
        <v>0</v>
      </c>
      <c r="W559" s="59"/>
      <c r="X559" s="59" t="s">
        <v>852</v>
      </c>
      <c r="Y559" s="59"/>
      <c r="Z559" s="59">
        <v>0</v>
      </c>
      <c r="AA559" s="59"/>
      <c r="AB559" s="59">
        <v>0</v>
      </c>
      <c r="AC559" s="59"/>
      <c r="AD559" s="59">
        <v>0</v>
      </c>
      <c r="AE559" s="59"/>
      <c r="AF559" s="59">
        <v>0</v>
      </c>
      <c r="AG559" s="59"/>
      <c r="AH559" s="59">
        <v>0</v>
      </c>
      <c r="AI559" s="59"/>
      <c r="AJ559" s="59">
        <v>0</v>
      </c>
      <c r="AK559" s="59"/>
      <c r="AL559" s="59" t="s">
        <v>852</v>
      </c>
      <c r="AM559" s="59"/>
      <c r="AP559" s="57" t="e">
        <f>VLOOKUP(B559,[1]PlayersList!$B$4:$J$1000,9,FALSE)</f>
        <v>#N/A</v>
      </c>
      <c r="AR559" t="str">
        <f t="shared" si="8"/>
        <v>Jamie Oleksiak</v>
      </c>
    </row>
    <row r="560" spans="1:44" x14ac:dyDescent="0.25">
      <c r="A560" s="55">
        <v>557</v>
      </c>
      <c r="B560" t="s">
        <v>520</v>
      </c>
      <c r="C560" t="s">
        <v>850</v>
      </c>
      <c r="D560" s="59">
        <v>2</v>
      </c>
      <c r="E560" s="59"/>
      <c r="F560" s="59">
        <v>0</v>
      </c>
      <c r="G560" s="59"/>
      <c r="H560" s="59">
        <v>0</v>
      </c>
      <c r="I560" s="59"/>
      <c r="J560" s="59">
        <v>0</v>
      </c>
      <c r="K560" s="59"/>
      <c r="L560" s="59">
        <v>-1</v>
      </c>
      <c r="M560" s="59"/>
      <c r="N560" s="59">
        <v>4</v>
      </c>
      <c r="O560" s="59"/>
      <c r="P560" s="59">
        <v>4</v>
      </c>
      <c r="Q560" s="59"/>
      <c r="R560" s="59">
        <v>1</v>
      </c>
      <c r="S560" s="59"/>
      <c r="T560" s="59">
        <v>0</v>
      </c>
      <c r="U560" s="59"/>
      <c r="V560" s="59">
        <v>0</v>
      </c>
      <c r="W560" s="59"/>
      <c r="X560" s="59" t="s">
        <v>852</v>
      </c>
      <c r="Y560" s="59"/>
      <c r="Z560" s="59">
        <v>0</v>
      </c>
      <c r="AA560" s="59"/>
      <c r="AB560" s="59">
        <v>0</v>
      </c>
      <c r="AC560" s="59"/>
      <c r="AD560" s="59">
        <v>0</v>
      </c>
      <c r="AE560" s="59"/>
      <c r="AF560" s="59">
        <v>0</v>
      </c>
      <c r="AG560" s="59"/>
      <c r="AH560" s="59">
        <v>0</v>
      </c>
      <c r="AI560" s="59"/>
      <c r="AJ560" s="59">
        <v>1</v>
      </c>
      <c r="AK560" s="59"/>
      <c r="AL560" s="59">
        <v>0</v>
      </c>
      <c r="AM560" s="59"/>
      <c r="AP560" s="57" t="e">
        <f>VLOOKUP(B560,[1]PlayersList!$B$4:$J$1000,9,FALSE)</f>
        <v>#N/A</v>
      </c>
      <c r="AR560" t="str">
        <f t="shared" si="8"/>
        <v>Joe Morrow</v>
      </c>
    </row>
    <row r="561" spans="1:44" x14ac:dyDescent="0.25">
      <c r="A561" s="55">
        <v>558</v>
      </c>
      <c r="B561" t="s">
        <v>518</v>
      </c>
      <c r="C561" t="s">
        <v>867</v>
      </c>
      <c r="D561" s="59">
        <v>2</v>
      </c>
      <c r="E561" s="59"/>
      <c r="F561" s="59">
        <v>0</v>
      </c>
      <c r="G561" s="59"/>
      <c r="H561" s="59">
        <v>0</v>
      </c>
      <c r="I561" s="59"/>
      <c r="J561" s="59">
        <v>0</v>
      </c>
      <c r="K561" s="59"/>
      <c r="L561" s="59">
        <v>-1</v>
      </c>
      <c r="M561" s="59"/>
      <c r="N561" s="59">
        <v>0</v>
      </c>
      <c r="O561" s="59"/>
      <c r="P561" s="59">
        <v>1</v>
      </c>
      <c r="Q561" s="59"/>
      <c r="R561" s="59">
        <v>0</v>
      </c>
      <c r="S561" s="59"/>
      <c r="T561" s="59">
        <v>0</v>
      </c>
      <c r="U561" s="59"/>
      <c r="V561" s="59">
        <v>0</v>
      </c>
      <c r="W561" s="59"/>
      <c r="X561" s="59" t="s">
        <v>852</v>
      </c>
      <c r="Y561" s="59"/>
      <c r="Z561" s="59">
        <v>0</v>
      </c>
      <c r="AA561" s="59"/>
      <c r="AB561" s="59">
        <v>0</v>
      </c>
      <c r="AC561" s="59"/>
      <c r="AD561" s="59">
        <v>0</v>
      </c>
      <c r="AE561" s="59"/>
      <c r="AF561" s="59">
        <v>0</v>
      </c>
      <c r="AG561" s="59"/>
      <c r="AH561" s="59">
        <v>0</v>
      </c>
      <c r="AI561" s="59"/>
      <c r="AJ561" s="59">
        <v>1</v>
      </c>
      <c r="AK561" s="59"/>
      <c r="AL561" s="59">
        <v>0</v>
      </c>
      <c r="AM561" s="59"/>
      <c r="AP561" s="57" t="e">
        <f>VLOOKUP(B561,[1]PlayersList!$B$4:$J$1000,9,FALSE)</f>
        <v>#N/A</v>
      </c>
      <c r="AR561" t="str">
        <f t="shared" si="8"/>
        <v>Matt Puempel</v>
      </c>
    </row>
    <row r="562" spans="1:44" x14ac:dyDescent="0.25">
      <c r="A562" s="55">
        <v>559</v>
      </c>
      <c r="B562" t="s">
        <v>574</v>
      </c>
      <c r="C562" t="s">
        <v>862</v>
      </c>
      <c r="D562" s="59">
        <v>5</v>
      </c>
      <c r="E562" s="59"/>
      <c r="F562" s="59">
        <v>0</v>
      </c>
      <c r="G562" s="59"/>
      <c r="H562" s="59">
        <v>0</v>
      </c>
      <c r="I562" s="59"/>
      <c r="J562" s="59">
        <v>0</v>
      </c>
      <c r="K562" s="59"/>
      <c r="L562" s="59">
        <v>-2</v>
      </c>
      <c r="M562" s="59"/>
      <c r="N562" s="59">
        <v>0</v>
      </c>
      <c r="O562" s="59"/>
      <c r="P562" s="59">
        <v>1</v>
      </c>
      <c r="Q562" s="59"/>
      <c r="R562" s="59">
        <v>4</v>
      </c>
      <c r="S562" s="59"/>
      <c r="T562" s="59">
        <v>0</v>
      </c>
      <c r="U562" s="59"/>
      <c r="V562" s="59">
        <v>0</v>
      </c>
      <c r="W562" s="59"/>
      <c r="X562" s="59" t="s">
        <v>852</v>
      </c>
      <c r="Y562" s="59"/>
      <c r="Z562" s="59">
        <v>0</v>
      </c>
      <c r="AA562" s="59"/>
      <c r="AB562" s="59">
        <v>0</v>
      </c>
      <c r="AC562" s="59"/>
      <c r="AD562" s="59">
        <v>0</v>
      </c>
      <c r="AE562" s="59"/>
      <c r="AF562" s="59">
        <v>0</v>
      </c>
      <c r="AG562" s="59"/>
      <c r="AH562" s="59">
        <v>0</v>
      </c>
      <c r="AI562" s="59"/>
      <c r="AJ562" s="59">
        <v>3</v>
      </c>
      <c r="AK562" s="59"/>
      <c r="AL562" s="59">
        <v>0</v>
      </c>
      <c r="AM562" s="59"/>
      <c r="AP562" s="57" t="e">
        <f>VLOOKUP(B562,[1]PlayersList!$B$4:$J$1000,9,FALSE)</f>
        <v>#N/A</v>
      </c>
      <c r="AR562" t="str">
        <f t="shared" si="8"/>
        <v>Paul Postma</v>
      </c>
    </row>
    <row r="563" spans="1:44" x14ac:dyDescent="0.25">
      <c r="A563" s="55">
        <v>560</v>
      </c>
      <c r="B563" t="s">
        <v>586</v>
      </c>
      <c r="C563" t="s">
        <v>859</v>
      </c>
      <c r="D563" s="59">
        <v>4</v>
      </c>
      <c r="E563" s="59"/>
      <c r="F563" s="59">
        <v>0</v>
      </c>
      <c r="G563" s="59"/>
      <c r="H563" s="59">
        <v>0</v>
      </c>
      <c r="I563" s="59"/>
      <c r="J563" s="59">
        <v>0</v>
      </c>
      <c r="K563" s="59"/>
      <c r="L563" s="59">
        <v>-2</v>
      </c>
      <c r="M563" s="59"/>
      <c r="N563" s="59">
        <v>0</v>
      </c>
      <c r="O563" s="59"/>
      <c r="P563" s="59">
        <v>1</v>
      </c>
      <c r="Q563" s="59"/>
      <c r="R563" s="59">
        <v>4</v>
      </c>
      <c r="S563" s="59"/>
      <c r="T563" s="59">
        <v>0</v>
      </c>
      <c r="U563" s="59"/>
      <c r="V563" s="59">
        <v>0</v>
      </c>
      <c r="W563" s="59"/>
      <c r="X563" s="59" t="s">
        <v>852</v>
      </c>
      <c r="Y563" s="59"/>
      <c r="Z563" s="59">
        <v>0</v>
      </c>
      <c r="AA563" s="59"/>
      <c r="AB563" s="59">
        <v>0</v>
      </c>
      <c r="AC563" s="59"/>
      <c r="AD563" s="59">
        <v>0</v>
      </c>
      <c r="AE563" s="59"/>
      <c r="AF563" s="59">
        <v>0</v>
      </c>
      <c r="AG563" s="59"/>
      <c r="AH563" s="59">
        <v>0</v>
      </c>
      <c r="AI563" s="59"/>
      <c r="AJ563" s="59">
        <v>4</v>
      </c>
      <c r="AK563" s="59"/>
      <c r="AL563" s="59">
        <v>0</v>
      </c>
      <c r="AM563" s="59"/>
      <c r="AP563" s="57" t="e">
        <f>VLOOKUP(B563,[1]PlayersList!$B$4:$J$1000,9,FALSE)</f>
        <v>#N/A</v>
      </c>
      <c r="AR563" t="str">
        <f t="shared" si="8"/>
        <v>Carl Gunnarsson</v>
      </c>
    </row>
    <row r="564" spans="1:44" x14ac:dyDescent="0.25">
      <c r="A564" s="55">
        <v>561</v>
      </c>
      <c r="B564" t="s">
        <v>604</v>
      </c>
      <c r="C564" t="s">
        <v>869</v>
      </c>
      <c r="D564" s="59">
        <v>5</v>
      </c>
      <c r="E564" s="59"/>
      <c r="F564" s="59">
        <v>0</v>
      </c>
      <c r="G564" s="59"/>
      <c r="H564" s="59">
        <v>0</v>
      </c>
      <c r="I564" s="59"/>
      <c r="J564" s="59">
        <v>0</v>
      </c>
      <c r="K564" s="59"/>
      <c r="L564" s="59">
        <v>-2</v>
      </c>
      <c r="M564" s="59"/>
      <c r="N564" s="59">
        <v>4</v>
      </c>
      <c r="O564" s="59"/>
      <c r="P564" s="59">
        <v>7</v>
      </c>
      <c r="Q564" s="59"/>
      <c r="R564" s="59">
        <v>0</v>
      </c>
      <c r="S564" s="59"/>
      <c r="T564" s="59">
        <v>0</v>
      </c>
      <c r="U564" s="59"/>
      <c r="V564" s="59">
        <v>0</v>
      </c>
      <c r="W564" s="59"/>
      <c r="X564" s="59" t="s">
        <v>852</v>
      </c>
      <c r="Y564" s="59"/>
      <c r="Z564" s="59">
        <v>0</v>
      </c>
      <c r="AA564" s="59"/>
      <c r="AB564" s="59">
        <v>0</v>
      </c>
      <c r="AC564" s="59"/>
      <c r="AD564" s="59">
        <v>0</v>
      </c>
      <c r="AE564" s="59"/>
      <c r="AF564" s="59">
        <v>0</v>
      </c>
      <c r="AG564" s="59"/>
      <c r="AH564" s="59">
        <v>0</v>
      </c>
      <c r="AI564" s="59"/>
      <c r="AJ564" s="59">
        <v>2</v>
      </c>
      <c r="AK564" s="59"/>
      <c r="AL564" s="59">
        <v>0</v>
      </c>
      <c r="AM564" s="59"/>
      <c r="AP564" s="57" t="e">
        <f>VLOOKUP(B564,[1]PlayersList!$B$4:$J$1000,9,FALSE)</f>
        <v>#N/A</v>
      </c>
      <c r="AR564" t="str">
        <f t="shared" si="8"/>
        <v>Dmitry Kulikov</v>
      </c>
    </row>
    <row r="565" spans="1:44" x14ac:dyDescent="0.25">
      <c r="A565" s="55">
        <v>562</v>
      </c>
      <c r="B565" t="s">
        <v>600</v>
      </c>
      <c r="C565" t="s">
        <v>869</v>
      </c>
      <c r="D565" s="59">
        <v>1</v>
      </c>
      <c r="E565" s="59"/>
      <c r="F565" s="59">
        <v>0</v>
      </c>
      <c r="G565" s="59"/>
      <c r="H565" s="59">
        <v>0</v>
      </c>
      <c r="I565" s="59"/>
      <c r="J565" s="59">
        <v>0</v>
      </c>
      <c r="K565" s="59"/>
      <c r="L565" s="59">
        <v>0</v>
      </c>
      <c r="M565" s="59"/>
      <c r="N565" s="59">
        <v>0</v>
      </c>
      <c r="O565" s="59"/>
      <c r="P565" s="59">
        <v>3</v>
      </c>
      <c r="Q565" s="59"/>
      <c r="R565" s="59">
        <v>0</v>
      </c>
      <c r="S565" s="59"/>
      <c r="T565" s="59">
        <v>2</v>
      </c>
      <c r="U565" s="59"/>
      <c r="V565" s="59">
        <v>0</v>
      </c>
      <c r="W565" s="59"/>
      <c r="X565" s="59">
        <v>1</v>
      </c>
      <c r="Y565" s="59"/>
      <c r="Z565" s="59">
        <v>0</v>
      </c>
      <c r="AA565" s="59"/>
      <c r="AB565" s="59">
        <v>0</v>
      </c>
      <c r="AC565" s="59"/>
      <c r="AD565" s="59">
        <v>0</v>
      </c>
      <c r="AE565" s="59"/>
      <c r="AF565" s="59">
        <v>0</v>
      </c>
      <c r="AG565" s="59"/>
      <c r="AH565" s="59">
        <v>0</v>
      </c>
      <c r="AI565" s="59"/>
      <c r="AJ565" s="59">
        <v>3</v>
      </c>
      <c r="AK565" s="59"/>
      <c r="AL565" s="59">
        <v>0</v>
      </c>
      <c r="AM565" s="59"/>
      <c r="AP565" s="57" t="e">
        <f>VLOOKUP(B565,[1]PlayersList!$B$4:$J$1000,9,FALSE)</f>
        <v>#N/A</v>
      </c>
      <c r="AR565" t="str">
        <f t="shared" si="8"/>
        <v>Evander Kane</v>
      </c>
    </row>
    <row r="566" spans="1:44" x14ac:dyDescent="0.25">
      <c r="A566" s="55">
        <v>563</v>
      </c>
      <c r="B566" t="s">
        <v>543</v>
      </c>
      <c r="C566" t="s">
        <v>869</v>
      </c>
      <c r="D566" s="59">
        <v>6</v>
      </c>
      <c r="E566" s="59"/>
      <c r="F566" s="59">
        <v>0</v>
      </c>
      <c r="G566" s="59"/>
      <c r="H566" s="59">
        <v>0</v>
      </c>
      <c r="I566" s="59"/>
      <c r="J566" s="59">
        <v>0</v>
      </c>
      <c r="K566" s="59"/>
      <c r="L566" s="59">
        <v>-3</v>
      </c>
      <c r="M566" s="59"/>
      <c r="N566" s="59">
        <v>4</v>
      </c>
      <c r="O566" s="59"/>
      <c r="P566" s="59">
        <v>15</v>
      </c>
      <c r="Q566" s="59"/>
      <c r="R566" s="59">
        <v>1</v>
      </c>
      <c r="S566" s="59"/>
      <c r="T566" s="59">
        <v>0</v>
      </c>
      <c r="U566" s="59"/>
      <c r="V566" s="59">
        <v>0</v>
      </c>
      <c r="W566" s="59"/>
      <c r="X566" s="59" t="s">
        <v>852</v>
      </c>
      <c r="Y566" s="59"/>
      <c r="Z566" s="59">
        <v>0</v>
      </c>
      <c r="AA566" s="59"/>
      <c r="AB566" s="59">
        <v>0</v>
      </c>
      <c r="AC566" s="59"/>
      <c r="AD566" s="59">
        <v>0</v>
      </c>
      <c r="AE566" s="59"/>
      <c r="AF566" s="59">
        <v>0</v>
      </c>
      <c r="AG566" s="59"/>
      <c r="AH566" s="59">
        <v>0</v>
      </c>
      <c r="AI566" s="59"/>
      <c r="AJ566" s="59">
        <v>6</v>
      </c>
      <c r="AK566" s="59"/>
      <c r="AL566" s="59">
        <v>0</v>
      </c>
      <c r="AM566" s="59"/>
      <c r="AP566" s="57" t="e">
        <f>VLOOKUP(B566,[1]PlayersList!$B$4:$J$1000,9,FALSE)</f>
        <v>#N/A</v>
      </c>
      <c r="AR566" t="str">
        <f t="shared" si="8"/>
        <v>Nicolas Deslauriers</v>
      </c>
    </row>
    <row r="567" spans="1:44" x14ac:dyDescent="0.25">
      <c r="A567" s="55">
        <v>564</v>
      </c>
      <c r="B567" t="s">
        <v>498</v>
      </c>
      <c r="C567" t="s">
        <v>870</v>
      </c>
      <c r="D567" s="59">
        <v>2</v>
      </c>
      <c r="E567" s="59"/>
      <c r="F567" s="59">
        <v>0</v>
      </c>
      <c r="G567" s="59"/>
      <c r="H567" s="59">
        <v>0</v>
      </c>
      <c r="I567" s="59"/>
      <c r="J567" s="59">
        <v>0</v>
      </c>
      <c r="K567" s="59"/>
      <c r="L567" s="59">
        <v>1</v>
      </c>
      <c r="M567" s="59"/>
      <c r="N567" s="59">
        <v>0</v>
      </c>
      <c r="O567" s="59"/>
      <c r="P567" s="59">
        <v>8</v>
      </c>
      <c r="Q567" s="59"/>
      <c r="R567" s="59">
        <v>0</v>
      </c>
      <c r="S567" s="59"/>
      <c r="T567" s="59">
        <v>7</v>
      </c>
      <c r="U567" s="59"/>
      <c r="V567" s="59">
        <v>4</v>
      </c>
      <c r="W567" s="59"/>
      <c r="X567" s="59">
        <v>0.63600000000000001</v>
      </c>
      <c r="Y567" s="59"/>
      <c r="Z567" s="59">
        <v>0</v>
      </c>
      <c r="AA567" s="59"/>
      <c r="AB567" s="59">
        <v>0</v>
      </c>
      <c r="AC567" s="59"/>
      <c r="AD567" s="59">
        <v>0</v>
      </c>
      <c r="AE567" s="59"/>
      <c r="AF567" s="59">
        <v>0</v>
      </c>
      <c r="AG567" s="59"/>
      <c r="AH567" s="59">
        <v>0</v>
      </c>
      <c r="AI567" s="59"/>
      <c r="AJ567" s="59">
        <v>1</v>
      </c>
      <c r="AK567" s="59"/>
      <c r="AL567" s="59">
        <v>0</v>
      </c>
      <c r="AM567" s="59"/>
      <c r="AP567" s="57" t="e">
        <f>VLOOKUP(B567,[1]PlayersList!$B$4:$J$1000,9,FALSE)</f>
        <v>#N/A</v>
      </c>
      <c r="AR567" t="str">
        <f t="shared" si="8"/>
        <v>Freddie Hamilton</v>
      </c>
    </row>
    <row r="568" spans="1:44" x14ac:dyDescent="0.25">
      <c r="A568" s="55">
        <v>565</v>
      </c>
      <c r="B568" t="s">
        <v>517</v>
      </c>
      <c r="C568" t="s">
        <v>860</v>
      </c>
      <c r="D568" s="59">
        <v>5</v>
      </c>
      <c r="E568" s="59"/>
      <c r="F568" s="59">
        <v>0</v>
      </c>
      <c r="G568" s="59"/>
      <c r="H568" s="59">
        <v>0</v>
      </c>
      <c r="I568" s="59"/>
      <c r="J568" s="59">
        <v>0</v>
      </c>
      <c r="K568" s="59"/>
      <c r="L568" s="59">
        <v>-4</v>
      </c>
      <c r="M568" s="59"/>
      <c r="N568" s="59">
        <v>0</v>
      </c>
      <c r="O568" s="59"/>
      <c r="P568" s="59">
        <v>8</v>
      </c>
      <c r="Q568" s="59"/>
      <c r="R568" s="59">
        <v>2</v>
      </c>
      <c r="S568" s="59"/>
      <c r="T568" s="59">
        <v>0</v>
      </c>
      <c r="U568" s="59"/>
      <c r="V568" s="59">
        <v>0</v>
      </c>
      <c r="W568" s="59"/>
      <c r="X568" s="59" t="s">
        <v>852</v>
      </c>
      <c r="Y568" s="59"/>
      <c r="Z568" s="59">
        <v>0</v>
      </c>
      <c r="AA568" s="59"/>
      <c r="AB568" s="59">
        <v>0</v>
      </c>
      <c r="AC568" s="59"/>
      <c r="AD568" s="59">
        <v>0</v>
      </c>
      <c r="AE568" s="59"/>
      <c r="AF568" s="59">
        <v>0</v>
      </c>
      <c r="AG568" s="59"/>
      <c r="AH568" s="59">
        <v>0</v>
      </c>
      <c r="AI568" s="59"/>
      <c r="AJ568" s="59">
        <v>7</v>
      </c>
      <c r="AK568" s="59"/>
      <c r="AL568" s="59">
        <v>0</v>
      </c>
      <c r="AM568" s="59"/>
      <c r="AP568" s="57" t="e">
        <f>VLOOKUP(B568,[1]PlayersList!$B$4:$J$1000,9,FALSE)</f>
        <v>#N/A</v>
      </c>
      <c r="AR568" t="str">
        <f t="shared" si="8"/>
        <v>Bryan Rust</v>
      </c>
    </row>
    <row r="569" spans="1:44" x14ac:dyDescent="0.25">
      <c r="A569" s="55">
        <v>566</v>
      </c>
      <c r="B569" t="s">
        <v>635</v>
      </c>
      <c r="C569" t="s">
        <v>873</v>
      </c>
      <c r="D569" s="59">
        <v>3</v>
      </c>
      <c r="E569" s="59"/>
      <c r="F569" s="59">
        <v>0</v>
      </c>
      <c r="G569" s="59"/>
      <c r="H569" s="59">
        <v>0</v>
      </c>
      <c r="I569" s="59"/>
      <c r="J569" s="59">
        <v>0</v>
      </c>
      <c r="K569" s="59"/>
      <c r="L569" s="59">
        <v>2</v>
      </c>
      <c r="M569" s="59"/>
      <c r="N569" s="59">
        <v>5</v>
      </c>
      <c r="O569" s="59"/>
      <c r="P569" s="59">
        <v>6</v>
      </c>
      <c r="Q569" s="59"/>
      <c r="R569" s="59">
        <v>0</v>
      </c>
      <c r="S569" s="59"/>
      <c r="T569" s="59">
        <v>0</v>
      </c>
      <c r="U569" s="59"/>
      <c r="V569" s="59">
        <v>1</v>
      </c>
      <c r="W569" s="59"/>
      <c r="X569" s="59">
        <v>0</v>
      </c>
      <c r="Y569" s="59"/>
      <c r="Z569" s="59">
        <v>0</v>
      </c>
      <c r="AA569" s="59"/>
      <c r="AB569" s="59">
        <v>0</v>
      </c>
      <c r="AC569" s="59"/>
      <c r="AD569" s="59">
        <v>0</v>
      </c>
      <c r="AE569" s="59"/>
      <c r="AF569" s="59">
        <v>0</v>
      </c>
      <c r="AG569" s="59"/>
      <c r="AH569" s="59">
        <v>0</v>
      </c>
      <c r="AI569" s="59"/>
      <c r="AJ569" s="59">
        <v>2</v>
      </c>
      <c r="AK569" s="59"/>
      <c r="AL569" s="59">
        <v>0</v>
      </c>
      <c r="AM569" s="59"/>
      <c r="AP569" s="57" t="e">
        <f>VLOOKUP(B569,[1]PlayersList!$B$4:$J$1000,9,FALSE)</f>
        <v>#N/A</v>
      </c>
      <c r="AR569" t="str">
        <f t="shared" si="8"/>
        <v>Austin Watson</v>
      </c>
    </row>
    <row r="570" spans="1:44" x14ac:dyDescent="0.25">
      <c r="A570" s="55">
        <v>567</v>
      </c>
      <c r="B570" t="s">
        <v>637</v>
      </c>
      <c r="C570" t="s">
        <v>872</v>
      </c>
      <c r="D570" s="59">
        <v>5</v>
      </c>
      <c r="E570" s="59"/>
      <c r="F570" s="59">
        <v>0</v>
      </c>
      <c r="G570" s="59"/>
      <c r="H570" s="59">
        <v>0</v>
      </c>
      <c r="I570" s="59"/>
      <c r="J570" s="59">
        <v>0</v>
      </c>
      <c r="K570" s="59"/>
      <c r="L570" s="59">
        <v>-2</v>
      </c>
      <c r="M570" s="59"/>
      <c r="N570" s="59">
        <v>0</v>
      </c>
      <c r="O570" s="59"/>
      <c r="P570" s="59">
        <v>4</v>
      </c>
      <c r="Q570" s="59"/>
      <c r="R570" s="59">
        <v>0</v>
      </c>
      <c r="S570" s="59"/>
      <c r="T570" s="59">
        <v>0</v>
      </c>
      <c r="U570" s="59"/>
      <c r="V570" s="59">
        <v>1</v>
      </c>
      <c r="W570" s="59"/>
      <c r="X570" s="59">
        <v>0</v>
      </c>
      <c r="Y570" s="59"/>
      <c r="Z570" s="59">
        <v>0</v>
      </c>
      <c r="AA570" s="59"/>
      <c r="AB570" s="59">
        <v>0</v>
      </c>
      <c r="AC570" s="59"/>
      <c r="AD570" s="59">
        <v>0</v>
      </c>
      <c r="AE570" s="59"/>
      <c r="AF570" s="59">
        <v>0</v>
      </c>
      <c r="AG570" s="59"/>
      <c r="AH570" s="59">
        <v>0</v>
      </c>
      <c r="AI570" s="59"/>
      <c r="AJ570" s="59">
        <v>7</v>
      </c>
      <c r="AK570" s="59"/>
      <c r="AL570" s="59">
        <v>0</v>
      </c>
      <c r="AM570" s="59"/>
      <c r="AP570" s="57" t="e">
        <f>VLOOKUP(B570,[1]PlayersList!$B$4:$J$1000,9,FALSE)</f>
        <v>#N/A</v>
      </c>
      <c r="AR570" t="str">
        <f t="shared" si="8"/>
        <v>Beau Bennett</v>
      </c>
    </row>
    <row r="571" spans="1:44" x14ac:dyDescent="0.25">
      <c r="A571" s="55">
        <v>568</v>
      </c>
      <c r="B571" t="s">
        <v>588</v>
      </c>
      <c r="C571" t="s">
        <v>859</v>
      </c>
      <c r="D571" s="59">
        <v>4</v>
      </c>
      <c r="E571" s="59"/>
      <c r="F571" s="59">
        <v>0</v>
      </c>
      <c r="G571" s="59"/>
      <c r="H571" s="59">
        <v>0</v>
      </c>
      <c r="I571" s="59"/>
      <c r="J571" s="59">
        <v>0</v>
      </c>
      <c r="K571" s="59"/>
      <c r="L571" s="59">
        <v>1</v>
      </c>
      <c r="M571" s="59"/>
      <c r="N571" s="59">
        <v>0</v>
      </c>
      <c r="O571" s="59"/>
      <c r="P571" s="59">
        <v>2</v>
      </c>
      <c r="Q571" s="59"/>
      <c r="R571" s="59">
        <v>1</v>
      </c>
      <c r="S571" s="59"/>
      <c r="T571" s="59">
        <v>21</v>
      </c>
      <c r="U571" s="59"/>
      <c r="V571" s="59">
        <v>18</v>
      </c>
      <c r="W571" s="59"/>
      <c r="X571" s="59">
        <v>0.53800000000000003</v>
      </c>
      <c r="Y571" s="59"/>
      <c r="Z571" s="59">
        <v>0</v>
      </c>
      <c r="AA571" s="59"/>
      <c r="AB571" s="59">
        <v>0</v>
      </c>
      <c r="AC571" s="59"/>
      <c r="AD571" s="59">
        <v>0</v>
      </c>
      <c r="AE571" s="59"/>
      <c r="AF571" s="59">
        <v>0</v>
      </c>
      <c r="AG571" s="59"/>
      <c r="AH571" s="59">
        <v>0</v>
      </c>
      <c r="AI571" s="59"/>
      <c r="AJ571" s="59">
        <v>7</v>
      </c>
      <c r="AK571" s="59"/>
      <c r="AL571" s="59">
        <v>0</v>
      </c>
      <c r="AM571" s="59"/>
      <c r="AP571" s="57" t="e">
        <f>VLOOKUP(B571,[1]PlayersList!$B$4:$J$1000,9,FALSE)</f>
        <v>#N/A</v>
      </c>
      <c r="AR571" t="str">
        <f t="shared" si="8"/>
        <v>Jori Lehtera</v>
      </c>
    </row>
    <row r="572" spans="1:44" x14ac:dyDescent="0.25">
      <c r="A572" s="55">
        <v>569</v>
      </c>
      <c r="B572" t="s">
        <v>611</v>
      </c>
      <c r="C572" t="s">
        <v>861</v>
      </c>
      <c r="D572" s="59">
        <v>3</v>
      </c>
      <c r="E572" s="59"/>
      <c r="F572" s="59">
        <v>0</v>
      </c>
      <c r="G572" s="59"/>
      <c r="H572" s="59">
        <v>0</v>
      </c>
      <c r="I572" s="59"/>
      <c r="J572" s="59">
        <v>0</v>
      </c>
      <c r="K572" s="59"/>
      <c r="L572" s="59">
        <v>1</v>
      </c>
      <c r="M572" s="59"/>
      <c r="N572" s="59">
        <v>2</v>
      </c>
      <c r="O572" s="59"/>
      <c r="P572" s="59">
        <v>4</v>
      </c>
      <c r="Q572" s="59"/>
      <c r="R572" s="59">
        <v>0</v>
      </c>
      <c r="S572" s="59"/>
      <c r="T572" s="59">
        <v>0</v>
      </c>
      <c r="U572" s="59"/>
      <c r="V572" s="59">
        <v>1</v>
      </c>
      <c r="W572" s="59"/>
      <c r="X572" s="59">
        <v>0</v>
      </c>
      <c r="Y572" s="59"/>
      <c r="Z572" s="59">
        <v>0</v>
      </c>
      <c r="AA572" s="59"/>
      <c r="AB572" s="59">
        <v>0</v>
      </c>
      <c r="AC572" s="59"/>
      <c r="AD572" s="59">
        <v>0</v>
      </c>
      <c r="AE572" s="59"/>
      <c r="AF572" s="59">
        <v>0</v>
      </c>
      <c r="AG572" s="59"/>
      <c r="AH572" s="59">
        <v>0</v>
      </c>
      <c r="AI572" s="59"/>
      <c r="AJ572" s="59">
        <v>0</v>
      </c>
      <c r="AK572" s="59"/>
      <c r="AL572" s="59" t="s">
        <v>852</v>
      </c>
      <c r="AM572" s="59"/>
      <c r="AP572" s="57" t="e">
        <f>VLOOKUP(B572,[1]PlayersList!$B$4:$J$1000,9,FALSE)</f>
        <v>#N/A</v>
      </c>
      <c r="AR572" t="str">
        <f t="shared" si="8"/>
        <v>Emerson Etem</v>
      </c>
    </row>
    <row r="573" spans="1:44" x14ac:dyDescent="0.25">
      <c r="A573" s="55">
        <v>570</v>
      </c>
      <c r="B573" t="s">
        <v>627</v>
      </c>
      <c r="C573" t="s">
        <v>868</v>
      </c>
      <c r="D573" s="59">
        <v>7</v>
      </c>
      <c r="E573" s="59"/>
      <c r="F573" s="59">
        <v>0</v>
      </c>
      <c r="G573" s="59"/>
      <c r="H573" s="59">
        <v>0</v>
      </c>
      <c r="I573" s="59"/>
      <c r="J573" s="59">
        <v>0</v>
      </c>
      <c r="K573" s="59"/>
      <c r="L573" s="59">
        <v>-3</v>
      </c>
      <c r="M573" s="59"/>
      <c r="N573" s="59">
        <v>9</v>
      </c>
      <c r="O573" s="59"/>
      <c r="P573" s="59">
        <v>11</v>
      </c>
      <c r="Q573" s="59"/>
      <c r="R573" s="59">
        <v>10</v>
      </c>
      <c r="S573" s="59"/>
      <c r="T573" s="59">
        <v>0</v>
      </c>
      <c r="U573" s="59"/>
      <c r="V573" s="59">
        <v>0</v>
      </c>
      <c r="W573" s="59"/>
      <c r="X573" s="59" t="s">
        <v>852</v>
      </c>
      <c r="Y573" s="59"/>
      <c r="Z573" s="59">
        <v>0</v>
      </c>
      <c r="AA573" s="59"/>
      <c r="AB573" s="59">
        <v>0</v>
      </c>
      <c r="AC573" s="59"/>
      <c r="AD573" s="59">
        <v>0</v>
      </c>
      <c r="AE573" s="59"/>
      <c r="AF573" s="59">
        <v>0</v>
      </c>
      <c r="AG573" s="59"/>
      <c r="AH573" s="59">
        <v>0</v>
      </c>
      <c r="AI573" s="59"/>
      <c r="AJ573" s="59">
        <v>5</v>
      </c>
      <c r="AK573" s="59"/>
      <c r="AL573" s="59">
        <v>0</v>
      </c>
      <c r="AM573" s="59"/>
      <c r="AP573" s="57" t="e">
        <f>VLOOKUP(B573,[1]PlayersList!$B$4:$J$1000,9,FALSE)</f>
        <v>#N/A</v>
      </c>
      <c r="AR573" t="str">
        <f t="shared" si="8"/>
        <v>Derek Forbort</v>
      </c>
    </row>
    <row r="574" spans="1:44" x14ac:dyDescent="0.25">
      <c r="A574" s="55">
        <v>571</v>
      </c>
      <c r="B574" t="s">
        <v>631</v>
      </c>
      <c r="C574" t="s">
        <v>864</v>
      </c>
      <c r="D574" s="59">
        <v>1</v>
      </c>
      <c r="E574" s="59"/>
      <c r="F574" s="59">
        <v>0</v>
      </c>
      <c r="G574" s="59"/>
      <c r="H574" s="59">
        <v>0</v>
      </c>
      <c r="I574" s="59"/>
      <c r="J574" s="59">
        <v>0</v>
      </c>
      <c r="K574" s="59"/>
      <c r="L574" s="59">
        <v>0</v>
      </c>
      <c r="M574" s="59"/>
      <c r="N574" s="59">
        <v>4</v>
      </c>
      <c r="O574" s="59"/>
      <c r="P574" s="59">
        <v>2</v>
      </c>
      <c r="Q574" s="59"/>
      <c r="R574" s="59">
        <v>0</v>
      </c>
      <c r="S574" s="59"/>
      <c r="T574" s="59">
        <v>0</v>
      </c>
      <c r="U574" s="59"/>
      <c r="V574" s="59">
        <v>0</v>
      </c>
      <c r="W574" s="59"/>
      <c r="X574" s="59" t="s">
        <v>852</v>
      </c>
      <c r="Y574" s="59"/>
      <c r="Z574" s="59">
        <v>0</v>
      </c>
      <c r="AA574" s="59"/>
      <c r="AB574" s="59">
        <v>0</v>
      </c>
      <c r="AC574" s="59"/>
      <c r="AD574" s="59">
        <v>0</v>
      </c>
      <c r="AE574" s="59"/>
      <c r="AF574" s="59">
        <v>0</v>
      </c>
      <c r="AG574" s="59"/>
      <c r="AH574" s="59">
        <v>0</v>
      </c>
      <c r="AI574" s="59"/>
      <c r="AJ574" s="59">
        <v>0</v>
      </c>
      <c r="AK574" s="59"/>
      <c r="AL574" s="59" t="s">
        <v>852</v>
      </c>
      <c r="AM574" s="59"/>
      <c r="AP574" s="57" t="e">
        <f>VLOOKUP(B574,[1]PlayersList!$B$4:$J$1000,9,FALSE)</f>
        <v>#N/A</v>
      </c>
      <c r="AR574" t="str">
        <f t="shared" si="8"/>
        <v>Dylan McIlrath</v>
      </c>
    </row>
    <row r="575" spans="1:44" x14ac:dyDescent="0.25">
      <c r="A575" s="55">
        <v>572</v>
      </c>
      <c r="B575" t="s">
        <v>585</v>
      </c>
      <c r="C575" t="s">
        <v>877</v>
      </c>
      <c r="D575" s="59">
        <v>2</v>
      </c>
      <c r="E575" s="59"/>
      <c r="F575" s="59">
        <v>0</v>
      </c>
      <c r="G575" s="59"/>
      <c r="H575" s="59">
        <v>0</v>
      </c>
      <c r="I575" s="59"/>
      <c r="J575" s="59">
        <v>0</v>
      </c>
      <c r="K575" s="59"/>
      <c r="L575" s="59">
        <v>1</v>
      </c>
      <c r="M575" s="59"/>
      <c r="N575" s="59">
        <v>0</v>
      </c>
      <c r="O575" s="59"/>
      <c r="P575" s="59">
        <v>6</v>
      </c>
      <c r="Q575" s="59"/>
      <c r="R575" s="59">
        <v>1</v>
      </c>
      <c r="S575" s="59"/>
      <c r="T575" s="59">
        <v>0</v>
      </c>
      <c r="U575" s="59"/>
      <c r="V575" s="59">
        <v>0</v>
      </c>
      <c r="W575" s="59"/>
      <c r="X575" s="59" t="s">
        <v>852</v>
      </c>
      <c r="Y575" s="59"/>
      <c r="Z575" s="59">
        <v>0</v>
      </c>
      <c r="AA575" s="59"/>
      <c r="AB575" s="59">
        <v>0</v>
      </c>
      <c r="AC575" s="59"/>
      <c r="AD575" s="59">
        <v>0</v>
      </c>
      <c r="AE575" s="59"/>
      <c r="AF575" s="59">
        <v>0</v>
      </c>
      <c r="AG575" s="59"/>
      <c r="AH575" s="59">
        <v>0</v>
      </c>
      <c r="AI575" s="59"/>
      <c r="AJ575" s="59">
        <v>6</v>
      </c>
      <c r="AK575" s="59"/>
      <c r="AL575" s="59">
        <v>0</v>
      </c>
      <c r="AM575" s="59"/>
      <c r="AP575" s="57" t="e">
        <f>VLOOKUP(B575,[1]PlayersList!$B$4:$J$1000,9,FALSE)</f>
        <v>#N/A</v>
      </c>
      <c r="AR575" t="str">
        <f t="shared" si="8"/>
        <v>Brett Connolly</v>
      </c>
    </row>
    <row r="576" spans="1:44" x14ac:dyDescent="0.25">
      <c r="A576" s="55">
        <v>573</v>
      </c>
      <c r="B576" t="s">
        <v>601</v>
      </c>
      <c r="C576" t="s">
        <v>860</v>
      </c>
      <c r="D576" s="59">
        <v>3</v>
      </c>
      <c r="E576" s="59"/>
      <c r="F576" s="59">
        <v>0</v>
      </c>
      <c r="G576" s="59"/>
      <c r="H576" s="59">
        <v>0</v>
      </c>
      <c r="I576" s="59"/>
      <c r="J576" s="59">
        <v>0</v>
      </c>
      <c r="K576" s="59"/>
      <c r="L576" s="59">
        <v>1</v>
      </c>
      <c r="M576" s="59"/>
      <c r="N576" s="59">
        <v>2</v>
      </c>
      <c r="O576" s="59"/>
      <c r="P576" s="59">
        <v>2</v>
      </c>
      <c r="Q576" s="59"/>
      <c r="R576" s="59">
        <v>3</v>
      </c>
      <c r="S576" s="59"/>
      <c r="T576" s="59">
        <v>0</v>
      </c>
      <c r="U576" s="59"/>
      <c r="V576" s="59">
        <v>0</v>
      </c>
      <c r="W576" s="59"/>
      <c r="X576" s="59" t="s">
        <v>852</v>
      </c>
      <c r="Y576" s="59"/>
      <c r="Z576" s="59">
        <v>0</v>
      </c>
      <c r="AA576" s="59"/>
      <c r="AB576" s="59">
        <v>0</v>
      </c>
      <c r="AC576" s="59"/>
      <c r="AD576" s="59">
        <v>0</v>
      </c>
      <c r="AE576" s="59"/>
      <c r="AF576" s="59">
        <v>0</v>
      </c>
      <c r="AG576" s="59"/>
      <c r="AH576" s="59">
        <v>0</v>
      </c>
      <c r="AI576" s="59"/>
      <c r="AJ576" s="59">
        <v>6</v>
      </c>
      <c r="AK576" s="59"/>
      <c r="AL576" s="59">
        <v>0</v>
      </c>
      <c r="AM576" s="59"/>
      <c r="AP576" s="57" t="e">
        <f>VLOOKUP(B576,[1]PlayersList!$B$4:$J$1000,9,FALSE)</f>
        <v>#N/A</v>
      </c>
      <c r="AR576" t="str">
        <f t="shared" si="8"/>
        <v>David Warsofsky</v>
      </c>
    </row>
    <row r="577" spans="1:44" x14ac:dyDescent="0.25">
      <c r="A577" s="55">
        <v>574</v>
      </c>
      <c r="B577" t="s">
        <v>597</v>
      </c>
      <c r="C577" t="s">
        <v>850</v>
      </c>
      <c r="D577" s="59">
        <v>7</v>
      </c>
      <c r="E577" s="59"/>
      <c r="F577" s="59">
        <v>0</v>
      </c>
      <c r="G577" s="59"/>
      <c r="H577" s="59">
        <v>0</v>
      </c>
      <c r="I577" s="59"/>
      <c r="J577" s="59">
        <v>0</v>
      </c>
      <c r="K577" s="59"/>
      <c r="L577" s="59">
        <v>-7</v>
      </c>
      <c r="M577" s="59"/>
      <c r="N577" s="59">
        <v>0</v>
      </c>
      <c r="O577" s="59"/>
      <c r="P577" s="59">
        <v>16</v>
      </c>
      <c r="Q577" s="59"/>
      <c r="R577" s="59">
        <v>1</v>
      </c>
      <c r="S577" s="59"/>
      <c r="T577" s="59">
        <v>1</v>
      </c>
      <c r="U577" s="59"/>
      <c r="V577" s="59">
        <v>1</v>
      </c>
      <c r="W577" s="59"/>
      <c r="X577" s="59">
        <v>0.5</v>
      </c>
      <c r="Y577" s="59"/>
      <c r="Z577" s="59">
        <v>0</v>
      </c>
      <c r="AA577" s="59"/>
      <c r="AB577" s="59">
        <v>0</v>
      </c>
      <c r="AC577" s="59"/>
      <c r="AD577" s="59">
        <v>0</v>
      </c>
      <c r="AE577" s="59"/>
      <c r="AF577" s="59">
        <v>0</v>
      </c>
      <c r="AG577" s="59"/>
      <c r="AH577" s="59">
        <v>0</v>
      </c>
      <c r="AI577" s="59"/>
      <c r="AJ577" s="59">
        <v>13</v>
      </c>
      <c r="AK577" s="59"/>
      <c r="AL577" s="59">
        <v>0</v>
      </c>
      <c r="AM577" s="59"/>
      <c r="AP577" s="57" t="e">
        <f>VLOOKUP(B577,[1]PlayersList!$B$4:$J$1000,9,FALSE)</f>
        <v>#N/A</v>
      </c>
      <c r="AR577" t="str">
        <f t="shared" si="8"/>
        <v>Jimmy Hayes</v>
      </c>
    </row>
    <row r="578" spans="1:44" x14ac:dyDescent="0.25">
      <c r="A578" s="55">
        <v>575</v>
      </c>
      <c r="B578" t="s">
        <v>534</v>
      </c>
      <c r="C578" t="s">
        <v>876</v>
      </c>
      <c r="D578" s="59">
        <v>1</v>
      </c>
      <c r="E578" s="59"/>
      <c r="F578" s="59">
        <v>0</v>
      </c>
      <c r="G578" s="59"/>
      <c r="H578" s="59">
        <v>0</v>
      </c>
      <c r="I578" s="59"/>
      <c r="J578" s="59">
        <v>0</v>
      </c>
      <c r="K578" s="59"/>
      <c r="L578" s="59">
        <v>0</v>
      </c>
      <c r="M578" s="59"/>
      <c r="N578" s="59">
        <v>0</v>
      </c>
      <c r="O578" s="59"/>
      <c r="P578" s="59">
        <v>0</v>
      </c>
      <c r="Q578" s="59"/>
      <c r="R578" s="59">
        <v>1</v>
      </c>
      <c r="S578" s="59"/>
      <c r="T578" s="59">
        <v>0</v>
      </c>
      <c r="U578" s="59"/>
      <c r="V578" s="59">
        <v>0</v>
      </c>
      <c r="W578" s="59"/>
      <c r="X578" s="59" t="s">
        <v>852</v>
      </c>
      <c r="Y578" s="59"/>
      <c r="Z578" s="59">
        <v>0</v>
      </c>
      <c r="AA578" s="59"/>
      <c r="AB578" s="59">
        <v>0</v>
      </c>
      <c r="AC578" s="59"/>
      <c r="AD578" s="59">
        <v>0</v>
      </c>
      <c r="AE578" s="59"/>
      <c r="AF578" s="59">
        <v>0</v>
      </c>
      <c r="AG578" s="59"/>
      <c r="AH578" s="59">
        <v>0</v>
      </c>
      <c r="AI578" s="59"/>
      <c r="AJ578" s="59">
        <v>0</v>
      </c>
      <c r="AK578" s="59"/>
      <c r="AL578" s="59" t="s">
        <v>852</v>
      </c>
      <c r="AM578" s="59"/>
      <c r="AP578" s="57" t="e">
        <f>VLOOKUP(B578,[1]PlayersList!$B$4:$J$1000,9,FALSE)</f>
        <v>#N/A</v>
      </c>
      <c r="AR578" t="str">
        <f t="shared" si="8"/>
        <v>Alex Biega</v>
      </c>
    </row>
    <row r="579" spans="1:44" x14ac:dyDescent="0.25">
      <c r="A579" s="55">
        <v>576</v>
      </c>
      <c r="B579" t="s">
        <v>561</v>
      </c>
      <c r="C579" t="s">
        <v>875</v>
      </c>
      <c r="D579" s="59">
        <v>1</v>
      </c>
      <c r="E579" s="59"/>
      <c r="F579" s="59">
        <v>0</v>
      </c>
      <c r="G579" s="59"/>
      <c r="H579" s="59">
        <v>0</v>
      </c>
      <c r="I579" s="59"/>
      <c r="J579" s="59">
        <v>0</v>
      </c>
      <c r="K579" s="59"/>
      <c r="L579" s="59">
        <v>0</v>
      </c>
      <c r="M579" s="59"/>
      <c r="N579" s="59">
        <v>2</v>
      </c>
      <c r="O579" s="59"/>
      <c r="P579" s="59">
        <v>0</v>
      </c>
      <c r="Q579" s="59"/>
      <c r="R579" s="59">
        <v>0</v>
      </c>
      <c r="S579" s="59"/>
      <c r="T579" s="59">
        <v>0</v>
      </c>
      <c r="U579" s="59"/>
      <c r="V579" s="59">
        <v>0</v>
      </c>
      <c r="W579" s="59"/>
      <c r="X579" s="59" t="s">
        <v>852</v>
      </c>
      <c r="Y579" s="59"/>
      <c r="Z579" s="59">
        <v>0</v>
      </c>
      <c r="AA579" s="59"/>
      <c r="AB579" s="59">
        <v>0</v>
      </c>
      <c r="AC579" s="59"/>
      <c r="AD579" s="59">
        <v>0</v>
      </c>
      <c r="AE579" s="59"/>
      <c r="AF579" s="59">
        <v>0</v>
      </c>
      <c r="AG579" s="59"/>
      <c r="AH579" s="59">
        <v>0</v>
      </c>
      <c r="AI579" s="59"/>
      <c r="AJ579" s="59">
        <v>0</v>
      </c>
      <c r="AK579" s="59"/>
      <c r="AL579" s="59" t="s">
        <v>852</v>
      </c>
      <c r="AM579" s="59"/>
      <c r="AP579" s="57" t="e">
        <f>VLOOKUP(B579,[1]PlayersList!$B$4:$J$1000,9,FALSE)</f>
        <v>#N/A</v>
      </c>
      <c r="AR579" t="str">
        <f t="shared" si="8"/>
        <v>Eric Gelinas</v>
      </c>
    </row>
    <row r="580" spans="1:44" x14ac:dyDescent="0.25">
      <c r="A580" s="55">
        <v>577</v>
      </c>
      <c r="B580" t="s">
        <v>882</v>
      </c>
      <c r="C580" t="s">
        <v>873</v>
      </c>
      <c r="D580" s="59">
        <v>1</v>
      </c>
      <c r="E580" s="59"/>
      <c r="F580" s="59">
        <v>0</v>
      </c>
      <c r="G580" s="59"/>
      <c r="H580" s="59">
        <v>0</v>
      </c>
      <c r="I580" s="59"/>
      <c r="J580" s="59">
        <v>0</v>
      </c>
      <c r="K580" s="59"/>
      <c r="L580" s="59">
        <v>0</v>
      </c>
      <c r="M580" s="59"/>
      <c r="N580" s="59">
        <v>0</v>
      </c>
      <c r="O580" s="59"/>
      <c r="P580" s="59">
        <v>3</v>
      </c>
      <c r="Q580" s="59"/>
      <c r="R580" s="59">
        <v>0</v>
      </c>
      <c r="S580" s="59"/>
      <c r="T580" s="59">
        <v>0</v>
      </c>
      <c r="U580" s="59"/>
      <c r="V580" s="59">
        <v>0</v>
      </c>
      <c r="W580" s="59"/>
      <c r="X580" s="59" t="s">
        <v>852</v>
      </c>
      <c r="Y580" s="59"/>
      <c r="Z580" s="59">
        <v>0</v>
      </c>
      <c r="AA580" s="59"/>
      <c r="AB580" s="59">
        <v>0</v>
      </c>
      <c r="AC580" s="59"/>
      <c r="AD580" s="59">
        <v>0</v>
      </c>
      <c r="AE580" s="59"/>
      <c r="AF580" s="59">
        <v>0</v>
      </c>
      <c r="AG580" s="59"/>
      <c r="AH580" s="59">
        <v>0</v>
      </c>
      <c r="AI580" s="59"/>
      <c r="AJ580" s="59">
        <v>0</v>
      </c>
      <c r="AK580" s="59"/>
      <c r="AL580" s="59" t="s">
        <v>852</v>
      </c>
      <c r="AM580" s="59"/>
      <c r="AP580" s="57" t="e">
        <f>VLOOKUP(B580,[1]PlayersList!$B$4:$J$1000,9,FALSE)</f>
        <v>#N/A</v>
      </c>
      <c r="AR580" t="str">
        <f t="shared" si="8"/>
        <v>Matt Irwin</v>
      </c>
    </row>
    <row r="581" spans="1:44" x14ac:dyDescent="0.25">
      <c r="A581" s="55">
        <v>578</v>
      </c>
      <c r="B581" t="s">
        <v>617</v>
      </c>
      <c r="C581" t="s">
        <v>864</v>
      </c>
      <c r="D581" s="59">
        <v>2</v>
      </c>
      <c r="E581" s="59"/>
      <c r="F581" s="59">
        <v>0</v>
      </c>
      <c r="G581" s="59"/>
      <c r="H581" s="59">
        <v>0</v>
      </c>
      <c r="I581" s="59"/>
      <c r="J581" s="59">
        <v>0</v>
      </c>
      <c r="K581" s="59"/>
      <c r="L581" s="59">
        <v>1</v>
      </c>
      <c r="M581" s="59"/>
      <c r="N581" s="59">
        <v>2</v>
      </c>
      <c r="O581" s="59"/>
      <c r="P581" s="59">
        <v>1</v>
      </c>
      <c r="Q581" s="59"/>
      <c r="R581" s="59">
        <v>2</v>
      </c>
      <c r="S581" s="59"/>
      <c r="T581" s="59">
        <v>12</v>
      </c>
      <c r="U581" s="59"/>
      <c r="V581" s="59">
        <v>6</v>
      </c>
      <c r="W581" s="59"/>
      <c r="X581" s="59">
        <v>0.66700000000000004</v>
      </c>
      <c r="Y581" s="59"/>
      <c r="Z581" s="59">
        <v>0</v>
      </c>
      <c r="AA581" s="59"/>
      <c r="AB581" s="59">
        <v>0</v>
      </c>
      <c r="AC581" s="59"/>
      <c r="AD581" s="59">
        <v>0</v>
      </c>
      <c r="AE581" s="59"/>
      <c r="AF581" s="59">
        <v>0</v>
      </c>
      <c r="AG581" s="59"/>
      <c r="AH581" s="59">
        <v>0</v>
      </c>
      <c r="AI581" s="59"/>
      <c r="AJ581" s="59">
        <v>2</v>
      </c>
      <c r="AK581" s="59"/>
      <c r="AL581" s="59">
        <v>0</v>
      </c>
      <c r="AM581" s="59"/>
      <c r="AP581" s="57" t="e">
        <f>VLOOKUP(B581,[1]PlayersList!$B$4:$J$1000,9,FALSE)</f>
        <v>#N/A</v>
      </c>
      <c r="AR581" t="str">
        <f t="shared" si="8"/>
        <v>Oscar Lindberg</v>
      </c>
    </row>
    <row r="582" spans="1:44" x14ac:dyDescent="0.25">
      <c r="A582" s="55">
        <v>579</v>
      </c>
      <c r="B582" t="s">
        <v>567</v>
      </c>
      <c r="C582" t="s">
        <v>847</v>
      </c>
      <c r="D582" s="59">
        <v>5</v>
      </c>
      <c r="E582" s="59"/>
      <c r="F582" s="59">
        <v>0</v>
      </c>
      <c r="G582" s="59"/>
      <c r="H582" s="59">
        <v>0</v>
      </c>
      <c r="I582" s="59"/>
      <c r="J582" s="59">
        <v>0</v>
      </c>
      <c r="K582" s="59"/>
      <c r="L582" s="59">
        <v>1</v>
      </c>
      <c r="M582" s="59"/>
      <c r="N582" s="59">
        <v>8</v>
      </c>
      <c r="O582" s="59"/>
      <c r="P582" s="59">
        <v>19</v>
      </c>
      <c r="Q582" s="59"/>
      <c r="R582" s="59">
        <v>5</v>
      </c>
      <c r="S582" s="59"/>
      <c r="T582" s="59">
        <v>0</v>
      </c>
      <c r="U582" s="59"/>
      <c r="V582" s="59">
        <v>0</v>
      </c>
      <c r="W582" s="59"/>
      <c r="X582" s="59" t="s">
        <v>852</v>
      </c>
      <c r="Y582" s="59"/>
      <c r="Z582" s="59">
        <v>0</v>
      </c>
      <c r="AA582" s="59"/>
      <c r="AB582" s="59">
        <v>0</v>
      </c>
      <c r="AC582" s="59"/>
      <c r="AD582" s="59">
        <v>0</v>
      </c>
      <c r="AE582" s="59"/>
      <c r="AF582" s="59">
        <v>0</v>
      </c>
      <c r="AG582" s="59"/>
      <c r="AH582" s="59">
        <v>0</v>
      </c>
      <c r="AI582" s="59"/>
      <c r="AJ582" s="59">
        <v>3</v>
      </c>
      <c r="AK582" s="59"/>
      <c r="AL582" s="59">
        <v>0</v>
      </c>
      <c r="AM582" s="59"/>
      <c r="AP582" s="57" t="e">
        <f>VLOOKUP(B582,[1]PlayersList!$B$4:$J$1000,9,FALSE)</f>
        <v>#N/A</v>
      </c>
      <c r="AR582" t="str">
        <f t="shared" ref="AR582:AR645" si="9">SUBSTITUTE(B582," ","")</f>
        <v>Eric Gryba</v>
      </c>
    </row>
    <row r="583" spans="1:44" x14ac:dyDescent="0.25">
      <c r="A583" s="55">
        <v>580</v>
      </c>
      <c r="B583" t="s">
        <v>883</v>
      </c>
      <c r="C583" t="s">
        <v>857</v>
      </c>
      <c r="D583" s="59">
        <v>2</v>
      </c>
      <c r="E583" s="59"/>
      <c r="F583" s="59">
        <v>0</v>
      </c>
      <c r="G583" s="59"/>
      <c r="H583" s="59">
        <v>0</v>
      </c>
      <c r="I583" s="59"/>
      <c r="J583" s="59">
        <v>0</v>
      </c>
      <c r="K583" s="59"/>
      <c r="L583" s="59">
        <v>0</v>
      </c>
      <c r="M583" s="59"/>
      <c r="N583" s="59">
        <v>0</v>
      </c>
      <c r="O583" s="59"/>
      <c r="P583" s="59">
        <v>6</v>
      </c>
      <c r="Q583" s="59"/>
      <c r="R583" s="59">
        <v>3</v>
      </c>
      <c r="S583" s="59"/>
      <c r="T583" s="59">
        <v>0</v>
      </c>
      <c r="U583" s="59"/>
      <c r="V583" s="59">
        <v>0</v>
      </c>
      <c r="W583" s="59"/>
      <c r="X583" s="59" t="s">
        <v>852</v>
      </c>
      <c r="Y583" s="59"/>
      <c r="Z583" s="59">
        <v>0</v>
      </c>
      <c r="AA583" s="59"/>
      <c r="AB583" s="59">
        <v>0</v>
      </c>
      <c r="AC583" s="59"/>
      <c r="AD583" s="59">
        <v>0</v>
      </c>
      <c r="AE583" s="59"/>
      <c r="AF583" s="59">
        <v>0</v>
      </c>
      <c r="AG583" s="59"/>
      <c r="AH583" s="59">
        <v>0</v>
      </c>
      <c r="AI583" s="59"/>
      <c r="AJ583" s="59">
        <v>2</v>
      </c>
      <c r="AK583" s="59"/>
      <c r="AL583" s="59">
        <v>0</v>
      </c>
      <c r="AM583" s="59"/>
      <c r="AP583" s="57" t="e">
        <f>VLOOKUP(B583,[1]PlayersList!$B$4:$J$1000,9,FALSE)</f>
        <v>#N/A</v>
      </c>
      <c r="AR583" t="str">
        <f t="shared" si="9"/>
        <v>Radko Gudas</v>
      </c>
    </row>
    <row r="584" spans="1:44" x14ac:dyDescent="0.25">
      <c r="A584" s="55">
        <v>581</v>
      </c>
      <c r="B584" t="s">
        <v>509</v>
      </c>
      <c r="C584" t="s">
        <v>875</v>
      </c>
      <c r="D584" s="59">
        <v>5</v>
      </c>
      <c r="E584" s="59"/>
      <c r="F584" s="59">
        <v>0</v>
      </c>
      <c r="G584" s="59"/>
      <c r="H584" s="59">
        <v>0</v>
      </c>
      <c r="I584" s="59"/>
      <c r="J584" s="59">
        <v>0</v>
      </c>
      <c r="K584" s="59"/>
      <c r="L584" s="59">
        <v>0</v>
      </c>
      <c r="M584" s="59"/>
      <c r="N584" s="59">
        <v>0</v>
      </c>
      <c r="O584" s="59"/>
      <c r="P584" s="59">
        <v>14</v>
      </c>
      <c r="Q584" s="59"/>
      <c r="R584" s="59">
        <v>6</v>
      </c>
      <c r="S584" s="59"/>
      <c r="T584" s="59">
        <v>0</v>
      </c>
      <c r="U584" s="59"/>
      <c r="V584" s="59">
        <v>1</v>
      </c>
      <c r="W584" s="59"/>
      <c r="X584" s="59">
        <v>0</v>
      </c>
      <c r="Y584" s="59"/>
      <c r="Z584" s="59">
        <v>0</v>
      </c>
      <c r="AA584" s="59"/>
      <c r="AB584" s="59">
        <v>0</v>
      </c>
      <c r="AC584" s="59"/>
      <c r="AD584" s="59">
        <v>0</v>
      </c>
      <c r="AE584" s="59"/>
      <c r="AF584" s="59">
        <v>0</v>
      </c>
      <c r="AG584" s="59"/>
      <c r="AH584" s="59">
        <v>0</v>
      </c>
      <c r="AI584" s="59"/>
      <c r="AJ584" s="59">
        <v>3</v>
      </c>
      <c r="AK584" s="59"/>
      <c r="AL584" s="59">
        <v>0</v>
      </c>
      <c r="AM584" s="59"/>
      <c r="AP584" s="57" t="e">
        <f>VLOOKUP(B584,[1]PlayersList!$B$4:$J$1000,9,FALSE)</f>
        <v>#N/A</v>
      </c>
      <c r="AR584" t="str">
        <f t="shared" si="9"/>
        <v>Gabriel Bourque</v>
      </c>
    </row>
    <row r="585" spans="1:44" x14ac:dyDescent="0.25">
      <c r="A585" s="55">
        <v>582</v>
      </c>
      <c r="B585" t="s">
        <v>610</v>
      </c>
      <c r="C585" t="s">
        <v>866</v>
      </c>
      <c r="D585" s="59">
        <v>5</v>
      </c>
      <c r="E585" s="59"/>
      <c r="F585" s="59">
        <v>0</v>
      </c>
      <c r="G585" s="59"/>
      <c r="H585" s="59">
        <v>0</v>
      </c>
      <c r="I585" s="59"/>
      <c r="J585" s="59">
        <v>0</v>
      </c>
      <c r="K585" s="59"/>
      <c r="L585" s="59">
        <v>1</v>
      </c>
      <c r="M585" s="59"/>
      <c r="N585" s="59">
        <v>2</v>
      </c>
      <c r="O585" s="59"/>
      <c r="P585" s="59">
        <v>8</v>
      </c>
      <c r="Q585" s="59"/>
      <c r="R585" s="59">
        <v>7</v>
      </c>
      <c r="S585" s="59"/>
      <c r="T585" s="59">
        <v>0</v>
      </c>
      <c r="U585" s="59"/>
      <c r="V585" s="59">
        <v>0</v>
      </c>
      <c r="W585" s="59"/>
      <c r="X585" s="59" t="s">
        <v>852</v>
      </c>
      <c r="Y585" s="59"/>
      <c r="Z585" s="59">
        <v>0</v>
      </c>
      <c r="AA585" s="59"/>
      <c r="AB585" s="59">
        <v>0</v>
      </c>
      <c r="AC585" s="59"/>
      <c r="AD585" s="59">
        <v>0</v>
      </c>
      <c r="AE585" s="59"/>
      <c r="AF585" s="59">
        <v>0</v>
      </c>
      <c r="AG585" s="59"/>
      <c r="AH585" s="59">
        <v>0</v>
      </c>
      <c r="AI585" s="59"/>
      <c r="AJ585" s="59">
        <v>3</v>
      </c>
      <c r="AK585" s="59"/>
      <c r="AL585" s="59">
        <v>0</v>
      </c>
      <c r="AM585" s="59"/>
      <c r="AP585" s="57" t="e">
        <f>VLOOKUP(B585,[1]PlayersList!$B$4:$J$1000,9,FALSE)</f>
        <v>#N/A</v>
      </c>
      <c r="AR585" t="str">
        <f t="shared" si="9"/>
        <v>Patrik Nemeth</v>
      </c>
    </row>
    <row r="586" spans="1:44" x14ac:dyDescent="0.25">
      <c r="A586" s="55">
        <v>583</v>
      </c>
      <c r="B586" t="s">
        <v>564</v>
      </c>
      <c r="C586" t="s">
        <v>871</v>
      </c>
      <c r="D586" s="59">
        <v>1</v>
      </c>
      <c r="E586" s="59"/>
      <c r="F586" s="59">
        <v>0</v>
      </c>
      <c r="G586" s="59"/>
      <c r="H586" s="59">
        <v>0</v>
      </c>
      <c r="I586" s="59"/>
      <c r="J586" s="59">
        <v>0</v>
      </c>
      <c r="K586" s="59"/>
      <c r="L586" s="59">
        <v>-1</v>
      </c>
      <c r="M586" s="59"/>
      <c r="N586" s="59">
        <v>0</v>
      </c>
      <c r="O586" s="59"/>
      <c r="P586" s="59">
        <v>0</v>
      </c>
      <c r="Q586" s="59"/>
      <c r="R586" s="59">
        <v>0</v>
      </c>
      <c r="S586" s="59"/>
      <c r="T586" s="59">
        <v>0</v>
      </c>
      <c r="U586" s="59"/>
      <c r="V586" s="59">
        <v>0</v>
      </c>
      <c r="W586" s="59"/>
      <c r="X586" s="59" t="s">
        <v>852</v>
      </c>
      <c r="Y586" s="59"/>
      <c r="Z586" s="59">
        <v>0</v>
      </c>
      <c r="AA586" s="59"/>
      <c r="AB586" s="59">
        <v>0</v>
      </c>
      <c r="AC586" s="59"/>
      <c r="AD586" s="59">
        <v>0</v>
      </c>
      <c r="AE586" s="59"/>
      <c r="AF586" s="59">
        <v>0</v>
      </c>
      <c r="AG586" s="59"/>
      <c r="AH586" s="59">
        <v>0</v>
      </c>
      <c r="AI586" s="59"/>
      <c r="AJ586" s="59">
        <v>1</v>
      </c>
      <c r="AK586" s="59"/>
      <c r="AL586" s="59">
        <v>0</v>
      </c>
      <c r="AM586" s="59"/>
      <c r="AP586" s="57" t="e">
        <f>VLOOKUP(B586,[1]PlayersList!$B$4:$J$1000,9,FALSE)</f>
        <v>#N/A</v>
      </c>
      <c r="AR586" t="str">
        <f t="shared" si="9"/>
        <v>Kevin Connauton</v>
      </c>
    </row>
    <row r="587" spans="1:44" x14ac:dyDescent="0.25">
      <c r="A587" s="55">
        <v>584</v>
      </c>
      <c r="B587" t="s">
        <v>502</v>
      </c>
      <c r="C587" t="s">
        <v>855</v>
      </c>
      <c r="D587" s="59">
        <v>8</v>
      </c>
      <c r="E587" s="59"/>
      <c r="F587" s="59">
        <v>0</v>
      </c>
      <c r="G587" s="59"/>
      <c r="H587" s="59">
        <v>0</v>
      </c>
      <c r="I587" s="59"/>
      <c r="J587" s="59">
        <v>0</v>
      </c>
      <c r="K587" s="59"/>
      <c r="L587" s="59">
        <v>-5</v>
      </c>
      <c r="M587" s="59"/>
      <c r="N587" s="59">
        <v>2</v>
      </c>
      <c r="O587" s="59"/>
      <c r="P587" s="59">
        <v>9</v>
      </c>
      <c r="Q587" s="59"/>
      <c r="R587" s="59">
        <v>19</v>
      </c>
      <c r="S587" s="59"/>
      <c r="T587" s="59">
        <v>0</v>
      </c>
      <c r="U587" s="59"/>
      <c r="V587" s="59">
        <v>0</v>
      </c>
      <c r="W587" s="59"/>
      <c r="X587" s="59" t="s">
        <v>852</v>
      </c>
      <c r="Y587" s="59"/>
      <c r="Z587" s="59">
        <v>0</v>
      </c>
      <c r="AA587" s="59"/>
      <c r="AB587" s="59">
        <v>0</v>
      </c>
      <c r="AC587" s="59"/>
      <c r="AD587" s="59">
        <v>0</v>
      </c>
      <c r="AE587" s="59"/>
      <c r="AF587" s="59">
        <v>0</v>
      </c>
      <c r="AG587" s="59"/>
      <c r="AH587" s="59">
        <v>0</v>
      </c>
      <c r="AI587" s="59"/>
      <c r="AJ587" s="59">
        <v>9</v>
      </c>
      <c r="AK587" s="59"/>
      <c r="AL587" s="59">
        <v>0</v>
      </c>
      <c r="AM587" s="59"/>
      <c r="AP587" s="57" t="e">
        <f>VLOOKUP(B587,[1]PlayersList!$B$4:$J$1000,9,FALSE)</f>
        <v>#N/A</v>
      </c>
      <c r="AR587" t="str">
        <f t="shared" si="9"/>
        <v>Justin Braun</v>
      </c>
    </row>
    <row r="588" spans="1:44" x14ac:dyDescent="0.25">
      <c r="A588" s="55">
        <v>585</v>
      </c>
      <c r="B588" t="s">
        <v>491</v>
      </c>
      <c r="C588" t="s">
        <v>848</v>
      </c>
      <c r="D588" s="59">
        <v>6</v>
      </c>
      <c r="E588" s="59"/>
      <c r="F588" s="59">
        <v>0</v>
      </c>
      <c r="G588" s="59"/>
      <c r="H588" s="59">
        <v>0</v>
      </c>
      <c r="I588" s="59"/>
      <c r="J588" s="59">
        <v>0</v>
      </c>
      <c r="K588" s="59"/>
      <c r="L588" s="59">
        <v>-3</v>
      </c>
      <c r="M588" s="59"/>
      <c r="N588" s="59">
        <v>0</v>
      </c>
      <c r="O588" s="59"/>
      <c r="P588" s="59">
        <v>2</v>
      </c>
      <c r="Q588" s="59"/>
      <c r="R588" s="59">
        <v>3</v>
      </c>
      <c r="S588" s="59"/>
      <c r="T588" s="59">
        <v>35</v>
      </c>
      <c r="U588" s="59"/>
      <c r="V588" s="59">
        <v>30</v>
      </c>
      <c r="W588" s="59"/>
      <c r="X588" s="59">
        <v>0.53800000000000003</v>
      </c>
      <c r="Y588" s="59"/>
      <c r="Z588" s="59">
        <v>0</v>
      </c>
      <c r="AA588" s="59"/>
      <c r="AB588" s="59">
        <v>0</v>
      </c>
      <c r="AC588" s="59"/>
      <c r="AD588" s="59">
        <v>0</v>
      </c>
      <c r="AE588" s="59"/>
      <c r="AF588" s="59">
        <v>0</v>
      </c>
      <c r="AG588" s="59"/>
      <c r="AH588" s="59">
        <v>0</v>
      </c>
      <c r="AI588" s="59"/>
      <c r="AJ588" s="59">
        <v>2</v>
      </c>
      <c r="AK588" s="59"/>
      <c r="AL588" s="59">
        <v>0</v>
      </c>
      <c r="AM588" s="59"/>
      <c r="AP588" s="57" t="e">
        <f>VLOOKUP(B588,[1]PlayersList!$B$4:$J$1000,9,FALSE)</f>
        <v>#N/A</v>
      </c>
      <c r="AR588" t="str">
        <f t="shared" si="9"/>
        <v>Ben Smith</v>
      </c>
    </row>
    <row r="589" spans="1:44" x14ac:dyDescent="0.25">
      <c r="A589" s="55">
        <v>586</v>
      </c>
      <c r="B589" t="s">
        <v>618</v>
      </c>
      <c r="C589" t="s">
        <v>859</v>
      </c>
      <c r="D589" s="59">
        <v>1</v>
      </c>
      <c r="E589" s="59"/>
      <c r="F589" s="59">
        <v>0</v>
      </c>
      <c r="G589" s="59"/>
      <c r="H589" s="59">
        <v>0</v>
      </c>
      <c r="I589" s="59"/>
      <c r="J589" s="59">
        <v>0</v>
      </c>
      <c r="K589" s="59"/>
      <c r="L589" s="59">
        <v>0</v>
      </c>
      <c r="M589" s="59"/>
      <c r="N589" s="59">
        <v>0</v>
      </c>
      <c r="O589" s="59"/>
      <c r="P589" s="59">
        <v>0</v>
      </c>
      <c r="Q589" s="59"/>
      <c r="R589" s="59">
        <v>0</v>
      </c>
      <c r="S589" s="59"/>
      <c r="T589" s="59">
        <v>0</v>
      </c>
      <c r="U589" s="59"/>
      <c r="V589" s="59">
        <v>0</v>
      </c>
      <c r="W589" s="59"/>
      <c r="X589" s="59" t="s">
        <v>852</v>
      </c>
      <c r="Y589" s="59"/>
      <c r="Z589" s="59">
        <v>0</v>
      </c>
      <c r="AA589" s="59"/>
      <c r="AB589" s="59">
        <v>0</v>
      </c>
      <c r="AC589" s="59"/>
      <c r="AD589" s="59">
        <v>0</v>
      </c>
      <c r="AE589" s="59"/>
      <c r="AF589" s="59">
        <v>0</v>
      </c>
      <c r="AG589" s="59"/>
      <c r="AH589" s="59">
        <v>0</v>
      </c>
      <c r="AI589" s="59"/>
      <c r="AJ589" s="59">
        <v>1</v>
      </c>
      <c r="AK589" s="59"/>
      <c r="AL589" s="59">
        <v>0</v>
      </c>
      <c r="AM589" s="59"/>
      <c r="AP589" s="57" t="e">
        <f>VLOOKUP(B589,[1]PlayersList!$B$4:$J$1000,9,FALSE)</f>
        <v>#N/A</v>
      </c>
      <c r="AR589" t="str">
        <f t="shared" si="9"/>
        <v>Ty Rattie</v>
      </c>
    </row>
    <row r="590" spans="1:44" x14ac:dyDescent="0.25">
      <c r="A590" s="55">
        <v>587</v>
      </c>
      <c r="B590" t="s">
        <v>633</v>
      </c>
      <c r="C590" t="s">
        <v>871</v>
      </c>
      <c r="D590" s="59">
        <v>7</v>
      </c>
      <c r="E590" s="59"/>
      <c r="F590" s="59">
        <v>0</v>
      </c>
      <c r="G590" s="59"/>
      <c r="H590" s="59">
        <v>0</v>
      </c>
      <c r="I590" s="59"/>
      <c r="J590" s="59">
        <v>0</v>
      </c>
      <c r="K590" s="59"/>
      <c r="L590" s="59">
        <v>0</v>
      </c>
      <c r="M590" s="59"/>
      <c r="N590" s="59">
        <v>0</v>
      </c>
      <c r="O590" s="59"/>
      <c r="P590" s="59">
        <v>22</v>
      </c>
      <c r="Q590" s="59"/>
      <c r="R590" s="59">
        <v>9</v>
      </c>
      <c r="S590" s="59"/>
      <c r="T590" s="59">
        <v>0</v>
      </c>
      <c r="U590" s="59"/>
      <c r="V590" s="59">
        <v>0</v>
      </c>
      <c r="W590" s="59"/>
      <c r="X590" s="59" t="s">
        <v>852</v>
      </c>
      <c r="Y590" s="59"/>
      <c r="Z590" s="59">
        <v>0</v>
      </c>
      <c r="AA590" s="59"/>
      <c r="AB590" s="59">
        <v>0</v>
      </c>
      <c r="AC590" s="59"/>
      <c r="AD590" s="59">
        <v>0</v>
      </c>
      <c r="AE590" s="59"/>
      <c r="AF590" s="59">
        <v>0</v>
      </c>
      <c r="AG590" s="59"/>
      <c r="AH590" s="59">
        <v>0</v>
      </c>
      <c r="AI590" s="59"/>
      <c r="AJ590" s="59">
        <v>10</v>
      </c>
      <c r="AK590" s="59"/>
      <c r="AL590" s="59">
        <v>0</v>
      </c>
      <c r="AM590" s="59"/>
      <c r="AP590" s="57" t="e">
        <f>VLOOKUP(B590,[1]PlayersList!$B$4:$J$1000,9,FALSE)</f>
        <v>#N/A</v>
      </c>
      <c r="AR590" t="str">
        <f t="shared" si="9"/>
        <v>Luke Schenn</v>
      </c>
    </row>
    <row r="591" spans="1:44" x14ac:dyDescent="0.25">
      <c r="A591" s="55">
        <v>588</v>
      </c>
      <c r="B591" t="s">
        <v>570</v>
      </c>
      <c r="C591" t="s">
        <v>865</v>
      </c>
      <c r="D591" s="59">
        <v>2</v>
      </c>
      <c r="E591" s="59"/>
      <c r="F591" s="59">
        <v>0</v>
      </c>
      <c r="G591" s="59"/>
      <c r="H591" s="59">
        <v>0</v>
      </c>
      <c r="I591" s="59"/>
      <c r="J591" s="59">
        <v>0</v>
      </c>
      <c r="K591" s="59"/>
      <c r="L591" s="59">
        <v>-3</v>
      </c>
      <c r="M591" s="59"/>
      <c r="N591" s="59">
        <v>0</v>
      </c>
      <c r="O591" s="59"/>
      <c r="P591" s="59">
        <v>3</v>
      </c>
      <c r="Q591" s="59"/>
      <c r="R591" s="59">
        <v>1</v>
      </c>
      <c r="S591" s="59"/>
      <c r="T591" s="59">
        <v>0</v>
      </c>
      <c r="U591" s="59"/>
      <c r="V591" s="59">
        <v>0</v>
      </c>
      <c r="W591" s="59"/>
      <c r="X591" s="59" t="s">
        <v>852</v>
      </c>
      <c r="Y591" s="59"/>
      <c r="Z591" s="59">
        <v>0</v>
      </c>
      <c r="AA591" s="59"/>
      <c r="AB591" s="59">
        <v>0</v>
      </c>
      <c r="AC591" s="59"/>
      <c r="AD591" s="59">
        <v>0</v>
      </c>
      <c r="AE591" s="59"/>
      <c r="AF591" s="59">
        <v>0</v>
      </c>
      <c r="AG591" s="59"/>
      <c r="AH591" s="59">
        <v>0</v>
      </c>
      <c r="AI591" s="59"/>
      <c r="AJ591" s="59">
        <v>1</v>
      </c>
      <c r="AK591" s="59"/>
      <c r="AL591" s="59">
        <v>0</v>
      </c>
      <c r="AM591" s="59"/>
      <c r="AP591" s="57" t="e">
        <f>VLOOKUP(B591,[1]PlayersList!$B$4:$J$1000,9,FALSE)</f>
        <v>#N/A</v>
      </c>
      <c r="AR591" t="str">
        <f t="shared" si="9"/>
        <v>Martin Frk</v>
      </c>
    </row>
    <row r="592" spans="1:44" x14ac:dyDescent="0.25">
      <c r="A592" s="55">
        <v>589</v>
      </c>
      <c r="B592" t="s">
        <v>576</v>
      </c>
      <c r="C592" t="s">
        <v>873</v>
      </c>
      <c r="D592" s="59">
        <v>6</v>
      </c>
      <c r="E592" s="59"/>
      <c r="F592" s="59">
        <v>0</v>
      </c>
      <c r="G592" s="59"/>
      <c r="H592" s="59">
        <v>0</v>
      </c>
      <c r="I592" s="59"/>
      <c r="J592" s="59">
        <v>0</v>
      </c>
      <c r="K592" s="59"/>
      <c r="L592" s="59">
        <v>-1</v>
      </c>
      <c r="M592" s="59"/>
      <c r="N592" s="59">
        <v>0</v>
      </c>
      <c r="O592" s="59"/>
      <c r="P592" s="59">
        <v>12</v>
      </c>
      <c r="Q592" s="59"/>
      <c r="R592" s="59">
        <v>2</v>
      </c>
      <c r="S592" s="59"/>
      <c r="T592" s="59">
        <v>28</v>
      </c>
      <c r="U592" s="59"/>
      <c r="V592" s="59">
        <v>37</v>
      </c>
      <c r="W592" s="59"/>
      <c r="X592" s="59">
        <v>0.43099999999999999</v>
      </c>
      <c r="Y592" s="59"/>
      <c r="Z592" s="59">
        <v>0</v>
      </c>
      <c r="AA592" s="59"/>
      <c r="AB592" s="59">
        <v>0</v>
      </c>
      <c r="AC592" s="59"/>
      <c r="AD592" s="59">
        <v>0</v>
      </c>
      <c r="AE592" s="59"/>
      <c r="AF592" s="59">
        <v>0</v>
      </c>
      <c r="AG592" s="59"/>
      <c r="AH592" s="59">
        <v>0</v>
      </c>
      <c r="AI592" s="59"/>
      <c r="AJ592" s="59">
        <v>4</v>
      </c>
      <c r="AK592" s="59"/>
      <c r="AL592" s="59">
        <v>0</v>
      </c>
      <c r="AM592" s="59"/>
      <c r="AP592" s="57" t="e">
        <f>VLOOKUP(B592,[1]PlayersList!$B$4:$J$1000,9,FALSE)</f>
        <v>#N/A</v>
      </c>
      <c r="AR592" t="str">
        <f t="shared" si="9"/>
        <v>Colton Sissons</v>
      </c>
    </row>
    <row r="593" spans="1:44" x14ac:dyDescent="0.25">
      <c r="A593" s="55">
        <v>590</v>
      </c>
      <c r="B593" t="s">
        <v>519</v>
      </c>
      <c r="C593" t="s">
        <v>872</v>
      </c>
      <c r="D593" s="59">
        <v>6</v>
      </c>
      <c r="E593" s="59"/>
      <c r="F593" s="59">
        <v>0</v>
      </c>
      <c r="G593" s="59"/>
      <c r="H593" s="59">
        <v>0</v>
      </c>
      <c r="I593" s="59"/>
      <c r="J593" s="59">
        <v>0</v>
      </c>
      <c r="K593" s="59"/>
      <c r="L593" s="59">
        <v>-2</v>
      </c>
      <c r="M593" s="59"/>
      <c r="N593" s="59">
        <v>0</v>
      </c>
      <c r="O593" s="59"/>
      <c r="P593" s="59">
        <v>9</v>
      </c>
      <c r="Q593" s="59"/>
      <c r="R593" s="59">
        <v>15</v>
      </c>
      <c r="S593" s="59"/>
      <c r="T593" s="59">
        <v>0</v>
      </c>
      <c r="U593" s="59"/>
      <c r="V593" s="59">
        <v>0</v>
      </c>
      <c r="W593" s="59"/>
      <c r="X593" s="59" t="s">
        <v>852</v>
      </c>
      <c r="Y593" s="59"/>
      <c r="Z593" s="59">
        <v>0</v>
      </c>
      <c r="AA593" s="59"/>
      <c r="AB593" s="59">
        <v>0</v>
      </c>
      <c r="AC593" s="59"/>
      <c r="AD593" s="59">
        <v>0</v>
      </c>
      <c r="AE593" s="59"/>
      <c r="AF593" s="59">
        <v>0</v>
      </c>
      <c r="AG593" s="59"/>
      <c r="AH593" s="59">
        <v>0</v>
      </c>
      <c r="AI593" s="59"/>
      <c r="AJ593" s="59">
        <v>8</v>
      </c>
      <c r="AK593" s="59"/>
      <c r="AL593" s="59">
        <v>0</v>
      </c>
      <c r="AM593" s="59"/>
      <c r="AP593" s="57" t="e">
        <f>VLOOKUP(B593,[1]PlayersList!$B$4:$J$1000,9,FALSE)</f>
        <v>#N/A</v>
      </c>
      <c r="AR593" t="str">
        <f t="shared" si="9"/>
        <v>Andy Greene</v>
      </c>
    </row>
    <row r="594" spans="1:44" x14ac:dyDescent="0.25">
      <c r="A594" s="55">
        <v>591</v>
      </c>
      <c r="B594" t="s">
        <v>581</v>
      </c>
      <c r="C594" t="s">
        <v>866</v>
      </c>
      <c r="D594" s="59">
        <v>4</v>
      </c>
      <c r="E594" s="59"/>
      <c r="F594" s="59">
        <v>0</v>
      </c>
      <c r="G594" s="59"/>
      <c r="H594" s="59">
        <v>0</v>
      </c>
      <c r="I594" s="59"/>
      <c r="J594" s="59">
        <v>0</v>
      </c>
      <c r="K594" s="59"/>
      <c r="L594" s="59">
        <v>0</v>
      </c>
      <c r="M594" s="59"/>
      <c r="N594" s="59">
        <v>0</v>
      </c>
      <c r="O594" s="59"/>
      <c r="P594" s="59">
        <v>3</v>
      </c>
      <c r="Q594" s="59"/>
      <c r="R594" s="59">
        <v>4</v>
      </c>
      <c r="S594" s="59"/>
      <c r="T594" s="59">
        <v>0</v>
      </c>
      <c r="U594" s="59"/>
      <c r="V594" s="59">
        <v>0</v>
      </c>
      <c r="W594" s="59"/>
      <c r="X594" s="59" t="s">
        <v>852</v>
      </c>
      <c r="Y594" s="59"/>
      <c r="Z594" s="59">
        <v>0</v>
      </c>
      <c r="AA594" s="59"/>
      <c r="AB594" s="59">
        <v>0</v>
      </c>
      <c r="AC594" s="59"/>
      <c r="AD594" s="59">
        <v>0</v>
      </c>
      <c r="AE594" s="59"/>
      <c r="AF594" s="59">
        <v>0</v>
      </c>
      <c r="AG594" s="59"/>
      <c r="AH594" s="59">
        <v>0</v>
      </c>
      <c r="AI594" s="59"/>
      <c r="AJ594" s="59">
        <v>3</v>
      </c>
      <c r="AK594" s="59"/>
      <c r="AL594" s="59">
        <v>0</v>
      </c>
      <c r="AM594" s="59"/>
      <c r="AP594" s="57" t="e">
        <f>VLOOKUP(B594,[1]PlayersList!$B$4:$J$1000,9,FALSE)</f>
        <v>#N/A</v>
      </c>
      <c r="AR594" t="str">
        <f t="shared" si="9"/>
        <v>Esa Lindell</v>
      </c>
    </row>
    <row r="595" spans="1:44" x14ac:dyDescent="0.25">
      <c r="A595" s="55">
        <v>592</v>
      </c>
      <c r="B595" t="s">
        <v>568</v>
      </c>
      <c r="C595" t="s">
        <v>865</v>
      </c>
      <c r="D595" s="59">
        <v>4</v>
      </c>
      <c r="E595" s="59"/>
      <c r="F595" s="59">
        <v>0</v>
      </c>
      <c r="G595" s="59"/>
      <c r="H595" s="59">
        <v>0</v>
      </c>
      <c r="I595" s="59"/>
      <c r="J595" s="59">
        <v>0</v>
      </c>
      <c r="K595" s="59"/>
      <c r="L595" s="59">
        <v>-3</v>
      </c>
      <c r="M595" s="59"/>
      <c r="N595" s="59">
        <v>0</v>
      </c>
      <c r="O595" s="59"/>
      <c r="P595" s="59">
        <v>4</v>
      </c>
      <c r="Q595" s="59"/>
      <c r="R595" s="59">
        <v>1</v>
      </c>
      <c r="S595" s="59"/>
      <c r="T595" s="59">
        <v>0</v>
      </c>
      <c r="U595" s="59"/>
      <c r="V595" s="59">
        <v>0</v>
      </c>
      <c r="W595" s="59"/>
      <c r="X595" s="59" t="s">
        <v>852</v>
      </c>
      <c r="Y595" s="59"/>
      <c r="Z595" s="59">
        <v>0</v>
      </c>
      <c r="AA595" s="59"/>
      <c r="AB595" s="59">
        <v>0</v>
      </c>
      <c r="AC595" s="59"/>
      <c r="AD595" s="59">
        <v>0</v>
      </c>
      <c r="AE595" s="59"/>
      <c r="AF595" s="59">
        <v>0</v>
      </c>
      <c r="AG595" s="59"/>
      <c r="AH595" s="59">
        <v>0</v>
      </c>
      <c r="AI595" s="59"/>
      <c r="AJ595" s="59">
        <v>8</v>
      </c>
      <c r="AK595" s="59"/>
      <c r="AL595" s="59">
        <v>0</v>
      </c>
      <c r="AM595" s="59"/>
      <c r="AP595" s="57" t="e">
        <f>VLOOKUP(B595,[1]PlayersList!$B$4:$J$1000,9,FALSE)</f>
        <v>#N/A</v>
      </c>
      <c r="AR595" t="str">
        <f t="shared" si="9"/>
        <v>Phillip Di Giuseppe</v>
      </c>
    </row>
    <row r="596" spans="1:44" x14ac:dyDescent="0.25">
      <c r="A596" s="55">
        <v>593</v>
      </c>
      <c r="B596" t="s">
        <v>516</v>
      </c>
      <c r="C596" t="s">
        <v>873</v>
      </c>
      <c r="D596" s="59">
        <v>2</v>
      </c>
      <c r="E596" s="59"/>
      <c r="F596" s="59">
        <v>0</v>
      </c>
      <c r="G596" s="59"/>
      <c r="H596" s="59">
        <v>0</v>
      </c>
      <c r="I596" s="59"/>
      <c r="J596" s="59">
        <v>0</v>
      </c>
      <c r="K596" s="59"/>
      <c r="L596" s="59">
        <v>0</v>
      </c>
      <c r="M596" s="59"/>
      <c r="N596" s="59">
        <v>0</v>
      </c>
      <c r="O596" s="59"/>
      <c r="P596" s="59">
        <v>4</v>
      </c>
      <c r="Q596" s="59"/>
      <c r="R596" s="59">
        <v>0</v>
      </c>
      <c r="S596" s="59"/>
      <c r="T596" s="59">
        <v>0</v>
      </c>
      <c r="U596" s="59"/>
      <c r="V596" s="59">
        <v>2</v>
      </c>
      <c r="W596" s="59"/>
      <c r="X596" s="59">
        <v>0</v>
      </c>
      <c r="Y596" s="59"/>
      <c r="Z596" s="59">
        <v>0</v>
      </c>
      <c r="AA596" s="59"/>
      <c r="AB596" s="59">
        <v>0</v>
      </c>
      <c r="AC596" s="59"/>
      <c r="AD596" s="59">
        <v>0</v>
      </c>
      <c r="AE596" s="59"/>
      <c r="AF596" s="59">
        <v>0</v>
      </c>
      <c r="AG596" s="59"/>
      <c r="AH596" s="59">
        <v>0</v>
      </c>
      <c r="AI596" s="59"/>
      <c r="AJ596" s="59">
        <v>0</v>
      </c>
      <c r="AK596" s="59"/>
      <c r="AL596" s="59" t="s">
        <v>852</v>
      </c>
      <c r="AM596" s="59"/>
      <c r="AP596" s="57" t="e">
        <f>VLOOKUP(B596,[1]PlayersList!$B$4:$J$1000,9,FALSE)</f>
        <v>#N/A</v>
      </c>
      <c r="AR596" t="str">
        <f t="shared" si="9"/>
        <v>Cody Bass</v>
      </c>
    </row>
    <row r="597" spans="1:44" x14ac:dyDescent="0.25">
      <c r="A597" s="55">
        <v>594</v>
      </c>
      <c r="B597" t="s">
        <v>596</v>
      </c>
      <c r="C597" t="s">
        <v>860</v>
      </c>
      <c r="D597" s="59">
        <v>1</v>
      </c>
      <c r="E597" s="59"/>
      <c r="F597" s="59">
        <v>0</v>
      </c>
      <c r="G597" s="59"/>
      <c r="H597" s="59">
        <v>0</v>
      </c>
      <c r="I597" s="59"/>
      <c r="J597" s="59">
        <v>0</v>
      </c>
      <c r="K597" s="59"/>
      <c r="L597" s="59">
        <v>0</v>
      </c>
      <c r="M597" s="59"/>
      <c r="N597" s="59">
        <v>0</v>
      </c>
      <c r="O597" s="59"/>
      <c r="P597" s="59">
        <v>1</v>
      </c>
      <c r="Q597" s="59"/>
      <c r="R597" s="59">
        <v>1</v>
      </c>
      <c r="S597" s="59"/>
      <c r="T597" s="59">
        <v>0</v>
      </c>
      <c r="U597" s="59"/>
      <c r="V597" s="59">
        <v>0</v>
      </c>
      <c r="W597" s="59"/>
      <c r="X597" s="59" t="s">
        <v>852</v>
      </c>
      <c r="Y597" s="59"/>
      <c r="Z597" s="59">
        <v>0</v>
      </c>
      <c r="AA597" s="59"/>
      <c r="AB597" s="59">
        <v>0</v>
      </c>
      <c r="AC597" s="59"/>
      <c r="AD597" s="59">
        <v>0</v>
      </c>
      <c r="AE597" s="59"/>
      <c r="AF597" s="59">
        <v>0</v>
      </c>
      <c r="AG597" s="59"/>
      <c r="AH597" s="59">
        <v>0</v>
      </c>
      <c r="AI597" s="59"/>
      <c r="AJ597" s="59">
        <v>1</v>
      </c>
      <c r="AK597" s="59"/>
      <c r="AL597" s="59">
        <v>0</v>
      </c>
      <c r="AM597" s="59"/>
      <c r="AP597" s="57" t="e">
        <f>VLOOKUP(B597,[1]PlayersList!$B$4:$J$1000,9,FALSE)</f>
        <v>#N/A</v>
      </c>
      <c r="AR597" t="str">
        <f t="shared" si="9"/>
        <v>Derrick Pouliot</v>
      </c>
    </row>
    <row r="598" spans="1:44" x14ac:dyDescent="0.25">
      <c r="A598" s="55">
        <v>595</v>
      </c>
      <c r="B598" t="s">
        <v>598</v>
      </c>
      <c r="C598" t="s">
        <v>877</v>
      </c>
      <c r="D598" s="59">
        <v>6</v>
      </c>
      <c r="E598" s="59"/>
      <c r="F598" s="59">
        <v>0</v>
      </c>
      <c r="G598" s="59"/>
      <c r="H598" s="59">
        <v>0</v>
      </c>
      <c r="I598" s="59"/>
      <c r="J598" s="59">
        <v>0</v>
      </c>
      <c r="K598" s="59"/>
      <c r="L598" s="59">
        <v>3</v>
      </c>
      <c r="M598" s="59"/>
      <c r="N598" s="59">
        <v>10</v>
      </c>
      <c r="O598" s="59"/>
      <c r="P598" s="59">
        <v>11</v>
      </c>
      <c r="Q598" s="59"/>
      <c r="R598" s="59">
        <v>3</v>
      </c>
      <c r="S598" s="59"/>
      <c r="T598" s="59">
        <v>0</v>
      </c>
      <c r="U598" s="59"/>
      <c r="V598" s="59">
        <v>1</v>
      </c>
      <c r="W598" s="59"/>
      <c r="X598" s="59">
        <v>0</v>
      </c>
      <c r="Y598" s="59"/>
      <c r="Z598" s="59">
        <v>0</v>
      </c>
      <c r="AA598" s="59"/>
      <c r="AB598" s="59">
        <v>0</v>
      </c>
      <c r="AC598" s="59"/>
      <c r="AD598" s="59">
        <v>0</v>
      </c>
      <c r="AE598" s="59"/>
      <c r="AF598" s="59">
        <v>0</v>
      </c>
      <c r="AG598" s="59"/>
      <c r="AH598" s="59">
        <v>0</v>
      </c>
      <c r="AI598" s="59"/>
      <c r="AJ598" s="59">
        <v>6</v>
      </c>
      <c r="AK598" s="59"/>
      <c r="AL598" s="59">
        <v>0</v>
      </c>
      <c r="AM598" s="59"/>
      <c r="AP598" s="57" t="e">
        <f>VLOOKUP(B598,[1]PlayersList!$B$4:$J$1000,9,FALSE)</f>
        <v>#N/A</v>
      </c>
      <c r="AR598" t="str">
        <f t="shared" si="9"/>
        <v>Tom Wilson</v>
      </c>
    </row>
    <row r="599" spans="1:44" x14ac:dyDescent="0.25">
      <c r="A599" s="55">
        <v>596</v>
      </c>
      <c r="B599" t="s">
        <v>619</v>
      </c>
      <c r="C599" t="s">
        <v>868</v>
      </c>
      <c r="D599" s="59">
        <v>7</v>
      </c>
      <c r="E599" s="59"/>
      <c r="F599" s="59">
        <v>0</v>
      </c>
      <c r="G599" s="59"/>
      <c r="H599" s="59">
        <v>0</v>
      </c>
      <c r="I599" s="59"/>
      <c r="J599" s="59">
        <v>0</v>
      </c>
      <c r="K599" s="59"/>
      <c r="L599" s="59">
        <v>-6</v>
      </c>
      <c r="M599" s="59"/>
      <c r="N599" s="59">
        <v>0</v>
      </c>
      <c r="O599" s="59"/>
      <c r="P599" s="59">
        <v>13</v>
      </c>
      <c r="Q599" s="59"/>
      <c r="R599" s="59">
        <v>2</v>
      </c>
      <c r="S599" s="59"/>
      <c r="T599" s="59">
        <v>1</v>
      </c>
      <c r="U599" s="59"/>
      <c r="V599" s="59">
        <v>2</v>
      </c>
      <c r="W599" s="59"/>
      <c r="X599" s="59">
        <v>0.33300000000000002</v>
      </c>
      <c r="Y599" s="59"/>
      <c r="Z599" s="59">
        <v>0</v>
      </c>
      <c r="AA599" s="59"/>
      <c r="AB599" s="59">
        <v>0</v>
      </c>
      <c r="AC599" s="59"/>
      <c r="AD599" s="59">
        <v>0</v>
      </c>
      <c r="AE599" s="59"/>
      <c r="AF599" s="59">
        <v>0</v>
      </c>
      <c r="AG599" s="59"/>
      <c r="AH599" s="59">
        <v>0</v>
      </c>
      <c r="AI599" s="59"/>
      <c r="AJ599" s="59">
        <v>15</v>
      </c>
      <c r="AK599" s="59"/>
      <c r="AL599" s="59">
        <v>0</v>
      </c>
      <c r="AM599" s="59"/>
      <c r="AP599" s="57" t="e">
        <f>VLOOKUP(B599,[1]PlayersList!$B$4:$J$1000,9,FALSE)</f>
        <v>#N/A</v>
      </c>
      <c r="AR599" t="str">
        <f t="shared" si="9"/>
        <v>Trevor Lewis</v>
      </c>
    </row>
    <row r="600" spans="1:44" x14ac:dyDescent="0.25">
      <c r="A600" s="55">
        <v>597</v>
      </c>
      <c r="B600" t="s">
        <v>587</v>
      </c>
      <c r="C600" t="s">
        <v>860</v>
      </c>
      <c r="D600" s="59">
        <v>8</v>
      </c>
      <c r="E600" s="59"/>
      <c r="F600" s="59">
        <v>0</v>
      </c>
      <c r="G600" s="59"/>
      <c r="H600" s="59">
        <v>0</v>
      </c>
      <c r="I600" s="59"/>
      <c r="J600" s="59">
        <v>0</v>
      </c>
      <c r="K600" s="59"/>
      <c r="L600" s="59">
        <v>-1</v>
      </c>
      <c r="M600" s="59"/>
      <c r="N600" s="59">
        <v>4</v>
      </c>
      <c r="O600" s="59"/>
      <c r="P600" s="59">
        <v>7</v>
      </c>
      <c r="Q600" s="59"/>
      <c r="R600" s="59">
        <v>15</v>
      </c>
      <c r="S600" s="59"/>
      <c r="T600" s="59">
        <v>0</v>
      </c>
      <c r="U600" s="59"/>
      <c r="V600" s="59">
        <v>0</v>
      </c>
      <c r="W600" s="59"/>
      <c r="X600" s="59" t="s">
        <v>852</v>
      </c>
      <c r="Y600" s="59"/>
      <c r="Z600" s="59">
        <v>0</v>
      </c>
      <c r="AA600" s="59"/>
      <c r="AB600" s="59">
        <v>0</v>
      </c>
      <c r="AC600" s="59"/>
      <c r="AD600" s="59">
        <v>0</v>
      </c>
      <c r="AE600" s="59"/>
      <c r="AF600" s="59">
        <v>0</v>
      </c>
      <c r="AG600" s="59"/>
      <c r="AH600" s="59">
        <v>0</v>
      </c>
      <c r="AI600" s="59"/>
      <c r="AJ600" s="59">
        <v>11</v>
      </c>
      <c r="AK600" s="59"/>
      <c r="AL600" s="59">
        <v>0</v>
      </c>
      <c r="AM600" s="59"/>
      <c r="AP600" s="57" t="e">
        <f>VLOOKUP(B600,[1]PlayersList!$B$4:$J$1000,9,FALSE)</f>
        <v>#N/A</v>
      </c>
      <c r="AR600" t="str">
        <f t="shared" si="9"/>
        <v>Olli Maatta</v>
      </c>
    </row>
    <row r="601" spans="1:44" x14ac:dyDescent="0.25">
      <c r="A601" s="55">
        <v>598</v>
      </c>
      <c r="B601" t="s">
        <v>524</v>
      </c>
      <c r="C601" t="s">
        <v>861</v>
      </c>
      <c r="D601" s="59">
        <v>8</v>
      </c>
      <c r="E601" s="59"/>
      <c r="F601" s="59">
        <v>0</v>
      </c>
      <c r="G601" s="59"/>
      <c r="H601" s="59">
        <v>0</v>
      </c>
      <c r="I601" s="59"/>
      <c r="J601" s="59">
        <v>0</v>
      </c>
      <c r="K601" s="59"/>
      <c r="L601" s="59">
        <v>2</v>
      </c>
      <c r="M601" s="59"/>
      <c r="N601" s="59">
        <v>8</v>
      </c>
      <c r="O601" s="59"/>
      <c r="P601" s="59">
        <v>19</v>
      </c>
      <c r="Q601" s="59"/>
      <c r="R601" s="59">
        <v>6</v>
      </c>
      <c r="S601" s="59"/>
      <c r="T601" s="59">
        <v>0</v>
      </c>
      <c r="U601" s="59"/>
      <c r="V601" s="59">
        <v>0</v>
      </c>
      <c r="W601" s="59"/>
      <c r="X601" s="59" t="s">
        <v>852</v>
      </c>
      <c r="Y601" s="59"/>
      <c r="Z601" s="59">
        <v>0</v>
      </c>
      <c r="AA601" s="59"/>
      <c r="AB601" s="59">
        <v>0</v>
      </c>
      <c r="AC601" s="59"/>
      <c r="AD601" s="59">
        <v>0</v>
      </c>
      <c r="AE601" s="59"/>
      <c r="AF601" s="59">
        <v>0</v>
      </c>
      <c r="AG601" s="59"/>
      <c r="AH601" s="59">
        <v>0</v>
      </c>
      <c r="AI601" s="59"/>
      <c r="AJ601" s="59">
        <v>21</v>
      </c>
      <c r="AK601" s="59"/>
      <c r="AL601" s="59">
        <v>0</v>
      </c>
      <c r="AM601" s="59"/>
      <c r="AP601" s="57" t="e">
        <f>VLOOKUP(B601,[1]PlayersList!$B$4:$J$1000,9,FALSE)</f>
        <v>#N/A</v>
      </c>
      <c r="AR601" t="str">
        <f t="shared" si="9"/>
        <v>Kevin Bieksa</v>
      </c>
    </row>
    <row r="602" spans="1:44" x14ac:dyDescent="0.25">
      <c r="A602" s="55">
        <v>599</v>
      </c>
      <c r="B602" t="s">
        <v>523</v>
      </c>
      <c r="C602" t="s">
        <v>876</v>
      </c>
      <c r="D602" s="59">
        <v>5</v>
      </c>
      <c r="E602" s="59"/>
      <c r="F602" s="59">
        <v>0</v>
      </c>
      <c r="G602" s="59"/>
      <c r="H602" s="59">
        <v>0</v>
      </c>
      <c r="I602" s="59"/>
      <c r="J602" s="59">
        <v>0</v>
      </c>
      <c r="K602" s="59"/>
      <c r="L602" s="59">
        <v>-1</v>
      </c>
      <c r="M602" s="59"/>
      <c r="N602" s="59">
        <v>4</v>
      </c>
      <c r="O602" s="59"/>
      <c r="P602" s="59">
        <v>4</v>
      </c>
      <c r="Q602" s="59"/>
      <c r="R602" s="59">
        <v>0</v>
      </c>
      <c r="S602" s="59"/>
      <c r="T602" s="59">
        <v>0</v>
      </c>
      <c r="U602" s="59"/>
      <c r="V602" s="59">
        <v>1</v>
      </c>
      <c r="W602" s="59"/>
      <c r="X602" s="59">
        <v>0</v>
      </c>
      <c r="Y602" s="59"/>
      <c r="Z602" s="59">
        <v>0</v>
      </c>
      <c r="AA602" s="59"/>
      <c r="AB602" s="59">
        <v>0</v>
      </c>
      <c r="AC602" s="59"/>
      <c r="AD602" s="59">
        <v>0</v>
      </c>
      <c r="AE602" s="59"/>
      <c r="AF602" s="59">
        <v>0</v>
      </c>
      <c r="AG602" s="59"/>
      <c r="AH602" s="59">
        <v>0</v>
      </c>
      <c r="AI602" s="59"/>
      <c r="AJ602" s="59">
        <v>3</v>
      </c>
      <c r="AK602" s="59"/>
      <c r="AL602" s="59">
        <v>0</v>
      </c>
      <c r="AM602" s="59"/>
      <c r="AP602" s="57" t="e">
        <f>VLOOKUP(B602,[1]PlayersList!$B$4:$J$1000,9,FALSE)</f>
        <v>#N/A</v>
      </c>
      <c r="AR602" t="str">
        <f t="shared" si="9"/>
        <v>Alexandre Burrows</v>
      </c>
    </row>
    <row r="603" spans="1:44" x14ac:dyDescent="0.25">
      <c r="A603" s="55">
        <v>600</v>
      </c>
      <c r="B603" t="s">
        <v>522</v>
      </c>
      <c r="C603" t="s">
        <v>865</v>
      </c>
      <c r="D603" s="59">
        <v>5</v>
      </c>
      <c r="E603" s="59"/>
      <c r="F603" s="59">
        <v>0</v>
      </c>
      <c r="G603" s="59"/>
      <c r="H603" s="59">
        <v>0</v>
      </c>
      <c r="I603" s="59"/>
      <c r="J603" s="59">
        <v>0</v>
      </c>
      <c r="K603" s="59"/>
      <c r="L603" s="59">
        <v>-1</v>
      </c>
      <c r="M603" s="59"/>
      <c r="N603" s="59">
        <v>2</v>
      </c>
      <c r="O603" s="59"/>
      <c r="P603" s="59">
        <v>6</v>
      </c>
      <c r="Q603" s="59"/>
      <c r="R603" s="59">
        <v>1</v>
      </c>
      <c r="S603" s="59"/>
      <c r="T603" s="59">
        <v>0</v>
      </c>
      <c r="U603" s="59"/>
      <c r="V603" s="59">
        <v>1</v>
      </c>
      <c r="W603" s="59"/>
      <c r="X603" s="59">
        <v>0</v>
      </c>
      <c r="Y603" s="59"/>
      <c r="Z603" s="59">
        <v>0</v>
      </c>
      <c r="AA603" s="59"/>
      <c r="AB603" s="59">
        <v>0</v>
      </c>
      <c r="AC603" s="59"/>
      <c r="AD603" s="59">
        <v>0</v>
      </c>
      <c r="AE603" s="59"/>
      <c r="AF603" s="59">
        <v>0</v>
      </c>
      <c r="AG603" s="59"/>
      <c r="AH603" s="59">
        <v>0</v>
      </c>
      <c r="AI603" s="59"/>
      <c r="AJ603" s="59">
        <v>5</v>
      </c>
      <c r="AK603" s="59"/>
      <c r="AL603" s="59">
        <v>0</v>
      </c>
      <c r="AM603" s="59"/>
      <c r="AP603" s="57" t="e">
        <f>VLOOKUP(B603,[1]PlayersList!$B$4:$J$1000,9,FALSE)</f>
        <v>#N/A</v>
      </c>
      <c r="AR603" t="str">
        <f t="shared" si="9"/>
        <v>Bryan Bickell</v>
      </c>
    </row>
    <row r="604" spans="1:44" x14ac:dyDescent="0.25">
      <c r="A604" s="55">
        <v>601</v>
      </c>
      <c r="B604" t="s">
        <v>495</v>
      </c>
      <c r="C604" t="s">
        <v>876</v>
      </c>
      <c r="D604" s="59">
        <v>4</v>
      </c>
      <c r="E604" s="59"/>
      <c r="F604" s="59">
        <v>0</v>
      </c>
      <c r="G604" s="59"/>
      <c r="H604" s="59">
        <v>0</v>
      </c>
      <c r="I604" s="59"/>
      <c r="J604" s="59">
        <v>0</v>
      </c>
      <c r="K604" s="59"/>
      <c r="L604" s="59">
        <v>-2</v>
      </c>
      <c r="M604" s="59"/>
      <c r="N604" s="59">
        <v>0</v>
      </c>
      <c r="O604" s="59"/>
      <c r="P604" s="59">
        <v>6</v>
      </c>
      <c r="Q604" s="59"/>
      <c r="R604" s="59">
        <v>2</v>
      </c>
      <c r="S604" s="59"/>
      <c r="T604" s="59">
        <v>0</v>
      </c>
      <c r="U604" s="59"/>
      <c r="V604" s="59">
        <v>0</v>
      </c>
      <c r="W604" s="59"/>
      <c r="X604" s="59" t="s">
        <v>852</v>
      </c>
      <c r="Y604" s="59"/>
      <c r="Z604" s="59">
        <v>0</v>
      </c>
      <c r="AA604" s="59"/>
      <c r="AB604" s="59">
        <v>0</v>
      </c>
      <c r="AC604" s="59"/>
      <c r="AD604" s="59">
        <v>0</v>
      </c>
      <c r="AE604" s="59"/>
      <c r="AF604" s="59">
        <v>0</v>
      </c>
      <c r="AG604" s="59"/>
      <c r="AH604" s="59">
        <v>0</v>
      </c>
      <c r="AI604" s="59"/>
      <c r="AJ604" s="59">
        <v>8</v>
      </c>
      <c r="AK604" s="59"/>
      <c r="AL604" s="59">
        <v>0</v>
      </c>
      <c r="AM604" s="59"/>
      <c r="AP604" s="57" t="e">
        <f>VLOOKUP(B604,[1]PlayersList!$B$4:$J$1000,9,FALSE)</f>
        <v>#N/A</v>
      </c>
      <c r="AR604" t="str">
        <f t="shared" si="9"/>
        <v>Jack Skille</v>
      </c>
    </row>
    <row r="605" spans="1:44" x14ac:dyDescent="0.25">
      <c r="A605" s="55">
        <v>602</v>
      </c>
      <c r="B605" t="s">
        <v>496</v>
      </c>
      <c r="C605" t="s">
        <v>874</v>
      </c>
      <c r="D605" s="59">
        <v>6</v>
      </c>
      <c r="E605" s="59"/>
      <c r="F605" s="59">
        <v>0</v>
      </c>
      <c r="G605" s="59"/>
      <c r="H605" s="59">
        <v>0</v>
      </c>
      <c r="I605" s="59"/>
      <c r="J605" s="59">
        <v>0</v>
      </c>
      <c r="K605" s="59"/>
      <c r="L605" s="59">
        <v>-1</v>
      </c>
      <c r="M605" s="59"/>
      <c r="N605" s="59">
        <v>2</v>
      </c>
      <c r="O605" s="59"/>
      <c r="P605" s="59">
        <v>14</v>
      </c>
      <c r="Q605" s="59"/>
      <c r="R605" s="59">
        <v>13</v>
      </c>
      <c r="S605" s="59"/>
      <c r="T605" s="59">
        <v>0</v>
      </c>
      <c r="U605" s="59"/>
      <c r="V605" s="59">
        <v>0</v>
      </c>
      <c r="W605" s="59"/>
      <c r="X605" s="59" t="s">
        <v>852</v>
      </c>
      <c r="Y605" s="59"/>
      <c r="Z605" s="59">
        <v>0</v>
      </c>
      <c r="AA605" s="59"/>
      <c r="AB605" s="59">
        <v>0</v>
      </c>
      <c r="AC605" s="59"/>
      <c r="AD605" s="59">
        <v>0</v>
      </c>
      <c r="AE605" s="59"/>
      <c r="AF605" s="59">
        <v>0</v>
      </c>
      <c r="AG605" s="59"/>
      <c r="AH605" s="59">
        <v>0</v>
      </c>
      <c r="AI605" s="59"/>
      <c r="AJ605" s="59">
        <v>5</v>
      </c>
      <c r="AK605" s="59"/>
      <c r="AL605" s="59">
        <v>0</v>
      </c>
      <c r="AM605" s="59"/>
      <c r="AP605" s="57" t="e">
        <f>VLOOKUP(B605,[1]PlayersList!$B$4:$J$1000,9,FALSE)</f>
        <v>#N/A</v>
      </c>
      <c r="AR605" t="str">
        <f t="shared" si="9"/>
        <v>Jack Johnson</v>
      </c>
    </row>
    <row r="606" spans="1:44" x14ac:dyDescent="0.25">
      <c r="A606" s="55">
        <v>603</v>
      </c>
      <c r="B606" t="s">
        <v>494</v>
      </c>
      <c r="C606" t="s">
        <v>870</v>
      </c>
      <c r="D606" s="59">
        <v>2</v>
      </c>
      <c r="E606" s="59"/>
      <c r="F606" s="59">
        <v>0</v>
      </c>
      <c r="G606" s="59"/>
      <c r="H606" s="59">
        <v>0</v>
      </c>
      <c r="I606" s="59"/>
      <c r="J606" s="59">
        <v>0</v>
      </c>
      <c r="K606" s="59"/>
      <c r="L606" s="59">
        <v>-1</v>
      </c>
      <c r="M606" s="59"/>
      <c r="N606" s="59">
        <v>0</v>
      </c>
      <c r="O606" s="59"/>
      <c r="P606" s="59">
        <v>6</v>
      </c>
      <c r="Q606" s="59"/>
      <c r="R606" s="59">
        <v>1</v>
      </c>
      <c r="S606" s="59"/>
      <c r="T606" s="59">
        <v>0</v>
      </c>
      <c r="U606" s="59"/>
      <c r="V606" s="59">
        <v>0</v>
      </c>
      <c r="W606" s="59"/>
      <c r="X606" s="59" t="s">
        <v>852</v>
      </c>
      <c r="Y606" s="59"/>
      <c r="Z606" s="59">
        <v>0</v>
      </c>
      <c r="AA606" s="59"/>
      <c r="AB606" s="59">
        <v>0</v>
      </c>
      <c r="AC606" s="59"/>
      <c r="AD606" s="59">
        <v>0</v>
      </c>
      <c r="AE606" s="59"/>
      <c r="AF606" s="59">
        <v>0</v>
      </c>
      <c r="AG606" s="59"/>
      <c r="AH606" s="59">
        <v>0</v>
      </c>
      <c r="AI606" s="59"/>
      <c r="AJ606" s="59">
        <v>2</v>
      </c>
      <c r="AK606" s="59"/>
      <c r="AL606" s="59">
        <v>0</v>
      </c>
      <c r="AM606" s="59"/>
      <c r="AP606" s="57" t="e">
        <f>VLOOKUP(B606,[1]PlayersList!$B$4:$J$1000,9,FALSE)</f>
        <v>#N/A</v>
      </c>
      <c r="AR606" t="str">
        <f t="shared" si="9"/>
        <v>Nicklas Grossmann</v>
      </c>
    </row>
    <row r="607" spans="1:44" x14ac:dyDescent="0.25">
      <c r="A607" s="55">
        <v>604</v>
      </c>
      <c r="B607" t="s">
        <v>884</v>
      </c>
      <c r="C607" t="s">
        <v>850</v>
      </c>
      <c r="D607" s="59">
        <v>2</v>
      </c>
      <c r="E607" s="59"/>
      <c r="F607" s="59">
        <v>0</v>
      </c>
      <c r="G607" s="59"/>
      <c r="H607" s="59">
        <v>0</v>
      </c>
      <c r="I607" s="59"/>
      <c r="J607" s="59">
        <v>0</v>
      </c>
      <c r="K607" s="59"/>
      <c r="L607" s="59">
        <v>-3</v>
      </c>
      <c r="M607" s="59"/>
      <c r="N607" s="59">
        <v>2</v>
      </c>
      <c r="O607" s="59"/>
      <c r="P607" s="59">
        <v>3</v>
      </c>
      <c r="Q607" s="59"/>
      <c r="R607" s="59">
        <v>2</v>
      </c>
      <c r="S607" s="59"/>
      <c r="T607" s="59">
        <v>0</v>
      </c>
      <c r="U607" s="59"/>
      <c r="V607" s="59">
        <v>0</v>
      </c>
      <c r="W607" s="59"/>
      <c r="X607" s="59" t="s">
        <v>852</v>
      </c>
      <c r="Y607" s="59"/>
      <c r="Z607" s="59">
        <v>0</v>
      </c>
      <c r="AA607" s="59"/>
      <c r="AB607" s="59">
        <v>0</v>
      </c>
      <c r="AC607" s="59"/>
      <c r="AD607" s="59">
        <v>0</v>
      </c>
      <c r="AE607" s="59"/>
      <c r="AF607" s="59">
        <v>0</v>
      </c>
      <c r="AG607" s="59"/>
      <c r="AH607" s="59">
        <v>0</v>
      </c>
      <c r="AI607" s="59"/>
      <c r="AJ607" s="59">
        <v>2</v>
      </c>
      <c r="AK607" s="59"/>
      <c r="AL607" s="59">
        <v>0</v>
      </c>
      <c r="AM607" s="59"/>
      <c r="AP607" s="57" t="e">
        <f>VLOOKUP(B607,[1]PlayersList!$B$4:$J$1000,9,FALSE)</f>
        <v>#N/A</v>
      </c>
      <c r="AR607" t="str">
        <f t="shared" si="9"/>
        <v>Adam McQuaid</v>
      </c>
    </row>
    <row r="608" spans="1:44" x14ac:dyDescent="0.25">
      <c r="A608" s="55">
        <v>605</v>
      </c>
      <c r="B608" t="s">
        <v>885</v>
      </c>
      <c r="C608" t="s">
        <v>876</v>
      </c>
      <c r="D608" s="59">
        <v>1</v>
      </c>
      <c r="E608" s="59"/>
      <c r="F608" s="59">
        <v>0</v>
      </c>
      <c r="G608" s="59"/>
      <c r="H608" s="59">
        <v>0</v>
      </c>
      <c r="I608" s="59"/>
      <c r="J608" s="59">
        <v>0</v>
      </c>
      <c r="K608" s="59"/>
      <c r="L608" s="59">
        <v>-1</v>
      </c>
      <c r="M608" s="59"/>
      <c r="N608" s="59">
        <v>0</v>
      </c>
      <c r="O608" s="59"/>
      <c r="P608" s="59">
        <v>2</v>
      </c>
      <c r="Q608" s="59"/>
      <c r="R608" s="59">
        <v>0</v>
      </c>
      <c r="S608" s="59"/>
      <c r="T608" s="59">
        <v>0</v>
      </c>
      <c r="U608" s="59"/>
      <c r="V608" s="59">
        <v>0</v>
      </c>
      <c r="W608" s="59"/>
      <c r="X608" s="59" t="s">
        <v>852</v>
      </c>
      <c r="Y608" s="59"/>
      <c r="Z608" s="59">
        <v>0</v>
      </c>
      <c r="AA608" s="59"/>
      <c r="AB608" s="59">
        <v>0</v>
      </c>
      <c r="AC608" s="59"/>
      <c r="AD608" s="59">
        <v>0</v>
      </c>
      <c r="AE608" s="59"/>
      <c r="AF608" s="59">
        <v>0</v>
      </c>
      <c r="AG608" s="59"/>
      <c r="AH608" s="59">
        <v>0</v>
      </c>
      <c r="AI608" s="59"/>
      <c r="AJ608" s="59">
        <v>0</v>
      </c>
      <c r="AK608" s="59"/>
      <c r="AL608" s="59" t="s">
        <v>852</v>
      </c>
      <c r="AM608" s="59"/>
      <c r="AP608" s="57" t="e">
        <f>VLOOKUP(B608,[1]PlayersList!$B$4:$J$1000,9,FALSE)</f>
        <v>#N/A</v>
      </c>
      <c r="AR608" t="str">
        <f t="shared" si="9"/>
        <v>Jayson Megna</v>
      </c>
    </row>
    <row r="609" spans="1:44" x14ac:dyDescent="0.25">
      <c r="A609" s="55">
        <v>606</v>
      </c>
      <c r="B609" t="s">
        <v>606</v>
      </c>
      <c r="C609" t="s">
        <v>866</v>
      </c>
      <c r="D609" s="59">
        <v>3</v>
      </c>
      <c r="E609" s="59"/>
      <c r="F609" s="59">
        <v>0</v>
      </c>
      <c r="G609" s="59"/>
      <c r="H609" s="59">
        <v>0</v>
      </c>
      <c r="I609" s="59"/>
      <c r="J609" s="59">
        <v>0</v>
      </c>
      <c r="K609" s="59"/>
      <c r="L609" s="59">
        <v>-1</v>
      </c>
      <c r="M609" s="59"/>
      <c r="N609" s="59">
        <v>2</v>
      </c>
      <c r="O609" s="59"/>
      <c r="P609" s="59">
        <v>1</v>
      </c>
      <c r="Q609" s="59"/>
      <c r="R609" s="59">
        <v>2</v>
      </c>
      <c r="S609" s="59"/>
      <c r="T609" s="59">
        <v>6</v>
      </c>
      <c r="U609" s="59"/>
      <c r="V609" s="59">
        <v>5</v>
      </c>
      <c r="W609" s="59"/>
      <c r="X609" s="59">
        <v>0.54500000000000004</v>
      </c>
      <c r="Y609" s="59"/>
      <c r="Z609" s="59">
        <v>0</v>
      </c>
      <c r="AA609" s="59"/>
      <c r="AB609" s="59">
        <v>0</v>
      </c>
      <c r="AC609" s="59"/>
      <c r="AD609" s="59">
        <v>0</v>
      </c>
      <c r="AE609" s="59"/>
      <c r="AF609" s="59">
        <v>0</v>
      </c>
      <c r="AG609" s="59"/>
      <c r="AH609" s="59">
        <v>0</v>
      </c>
      <c r="AI609" s="59"/>
      <c r="AJ609" s="59">
        <v>2</v>
      </c>
      <c r="AK609" s="59"/>
      <c r="AL609" s="59">
        <v>0</v>
      </c>
      <c r="AM609" s="59"/>
      <c r="AP609" s="57" t="e">
        <f>VLOOKUP(B609,[1]PlayersList!$B$4:$J$1000,9,FALSE)</f>
        <v>#N/A</v>
      </c>
      <c r="AR609" t="str">
        <f t="shared" si="9"/>
        <v>Gemel Smith</v>
      </c>
    </row>
    <row r="610" spans="1:44" x14ac:dyDescent="0.25">
      <c r="A610" s="55">
        <v>607</v>
      </c>
      <c r="B610" t="s">
        <v>886</v>
      </c>
      <c r="C610" t="s">
        <v>848</v>
      </c>
      <c r="D610" s="59">
        <v>1</v>
      </c>
      <c r="E610" s="59"/>
      <c r="F610" s="59">
        <v>0</v>
      </c>
      <c r="G610" s="59"/>
      <c r="H610" s="59">
        <v>0</v>
      </c>
      <c r="I610" s="59"/>
      <c r="J610" s="59">
        <v>0</v>
      </c>
      <c r="K610" s="59"/>
      <c r="L610" s="59">
        <v>0</v>
      </c>
      <c r="M610" s="59"/>
      <c r="N610" s="59">
        <v>0</v>
      </c>
      <c r="O610" s="59"/>
      <c r="P610" s="59">
        <v>2</v>
      </c>
      <c r="Q610" s="59"/>
      <c r="R610" s="59">
        <v>0</v>
      </c>
      <c r="S610" s="59"/>
      <c r="T610" s="59">
        <v>0</v>
      </c>
      <c r="U610" s="59"/>
      <c r="V610" s="59">
        <v>0</v>
      </c>
      <c r="W610" s="59"/>
      <c r="X610" s="59" t="s">
        <v>852</v>
      </c>
      <c r="Y610" s="59"/>
      <c r="Z610" s="59">
        <v>0</v>
      </c>
      <c r="AA610" s="59"/>
      <c r="AB610" s="59">
        <v>0</v>
      </c>
      <c r="AC610" s="59"/>
      <c r="AD610" s="59">
        <v>0</v>
      </c>
      <c r="AE610" s="59"/>
      <c r="AF610" s="59">
        <v>0</v>
      </c>
      <c r="AG610" s="59"/>
      <c r="AH610" s="59">
        <v>0</v>
      </c>
      <c r="AI610" s="59"/>
      <c r="AJ610" s="59">
        <v>0</v>
      </c>
      <c r="AK610" s="59"/>
      <c r="AL610" s="59" t="s">
        <v>852</v>
      </c>
      <c r="AM610" s="59"/>
      <c r="AP610" s="57" t="e">
        <f>VLOOKUP(B610,[1]PlayersList!$B$4:$J$1000,9,FALSE)</f>
        <v>#N/A</v>
      </c>
      <c r="AR610" t="str">
        <f t="shared" si="9"/>
        <v>Seth Griffith</v>
      </c>
    </row>
    <row r="611" spans="1:44" x14ac:dyDescent="0.25">
      <c r="A611" s="55">
        <v>608</v>
      </c>
      <c r="B611" t="s">
        <v>628</v>
      </c>
      <c r="C611" t="s">
        <v>856</v>
      </c>
      <c r="D611" s="59">
        <v>4</v>
      </c>
      <c r="E611" s="59"/>
      <c r="F611" s="59">
        <v>0</v>
      </c>
      <c r="G611" s="59"/>
      <c r="H611" s="59">
        <v>0</v>
      </c>
      <c r="I611" s="59"/>
      <c r="J611" s="59">
        <v>0</v>
      </c>
      <c r="K611" s="59"/>
      <c r="L611" s="59">
        <v>0</v>
      </c>
      <c r="M611" s="59"/>
      <c r="N611" s="59">
        <v>0</v>
      </c>
      <c r="O611" s="59"/>
      <c r="P611" s="59">
        <v>2</v>
      </c>
      <c r="Q611" s="59"/>
      <c r="R611" s="59">
        <v>2</v>
      </c>
      <c r="S611" s="59"/>
      <c r="T611" s="59">
        <v>1</v>
      </c>
      <c r="U611" s="59"/>
      <c r="V611" s="59">
        <v>1</v>
      </c>
      <c r="W611" s="59"/>
      <c r="X611" s="59">
        <v>0.5</v>
      </c>
      <c r="Y611" s="59"/>
      <c r="Z611" s="59">
        <v>0</v>
      </c>
      <c r="AA611" s="59"/>
      <c r="AB611" s="59">
        <v>0</v>
      </c>
      <c r="AC611" s="59"/>
      <c r="AD611" s="59">
        <v>0</v>
      </c>
      <c r="AE611" s="59"/>
      <c r="AF611" s="59">
        <v>0</v>
      </c>
      <c r="AG611" s="59"/>
      <c r="AH611" s="59">
        <v>0</v>
      </c>
      <c r="AI611" s="59"/>
      <c r="AJ611" s="59">
        <v>1</v>
      </c>
      <c r="AK611" s="59"/>
      <c r="AL611" s="59">
        <v>0</v>
      </c>
      <c r="AM611" s="59"/>
      <c r="AP611" s="57" t="e">
        <f>VLOOKUP(B611,[1]PlayersList!$B$4:$J$1000,9,FALSE)</f>
        <v>#N/A</v>
      </c>
      <c r="AR611" t="str">
        <f t="shared" si="9"/>
        <v>Vinnie Hinostroza</v>
      </c>
    </row>
    <row r="612" spans="1:44" x14ac:dyDescent="0.25">
      <c r="A612" s="55">
        <v>609</v>
      </c>
      <c r="B612" t="s">
        <v>623</v>
      </c>
      <c r="C612" t="s">
        <v>875</v>
      </c>
      <c r="D612" s="59">
        <v>3</v>
      </c>
      <c r="E612" s="59"/>
      <c r="F612" s="59">
        <v>0</v>
      </c>
      <c r="G612" s="59"/>
      <c r="H612" s="59">
        <v>0</v>
      </c>
      <c r="I612" s="59"/>
      <c r="J612" s="59">
        <v>0</v>
      </c>
      <c r="K612" s="59"/>
      <c r="L612" s="59">
        <v>0</v>
      </c>
      <c r="M612" s="59"/>
      <c r="N612" s="59">
        <v>5</v>
      </c>
      <c r="O612" s="59"/>
      <c r="P612" s="59">
        <v>3</v>
      </c>
      <c r="Q612" s="59"/>
      <c r="R612" s="59">
        <v>0</v>
      </c>
      <c r="S612" s="59"/>
      <c r="T612" s="59">
        <v>0</v>
      </c>
      <c r="U612" s="59"/>
      <c r="V612" s="59">
        <v>0</v>
      </c>
      <c r="W612" s="59"/>
      <c r="X612" s="59" t="s">
        <v>852</v>
      </c>
      <c r="Y612" s="59"/>
      <c r="Z612" s="59">
        <v>0</v>
      </c>
      <c r="AA612" s="59"/>
      <c r="AB612" s="59">
        <v>0</v>
      </c>
      <c r="AC612" s="59"/>
      <c r="AD612" s="59">
        <v>0</v>
      </c>
      <c r="AE612" s="59"/>
      <c r="AF612" s="59">
        <v>0</v>
      </c>
      <c r="AG612" s="59"/>
      <c r="AH612" s="59">
        <v>0</v>
      </c>
      <c r="AI612" s="59"/>
      <c r="AJ612" s="59">
        <v>1</v>
      </c>
      <c r="AK612" s="59"/>
      <c r="AL612" s="59">
        <v>0</v>
      </c>
      <c r="AM612" s="59"/>
      <c r="AP612" s="57" t="e">
        <f>VLOOKUP(B612,[1]PlayersList!$B$4:$J$1000,9,FALSE)</f>
        <v>#N/A</v>
      </c>
      <c r="AR612" t="str">
        <f t="shared" si="9"/>
        <v>Cody McLeod</v>
      </c>
    </row>
    <row r="613" spans="1:44" x14ac:dyDescent="0.25">
      <c r="A613" s="55">
        <v>610</v>
      </c>
      <c r="B613" t="s">
        <v>591</v>
      </c>
      <c r="C613" t="s">
        <v>874</v>
      </c>
      <c r="D613" s="59">
        <v>2</v>
      </c>
      <c r="E613" s="59"/>
      <c r="F613" s="59">
        <v>0</v>
      </c>
      <c r="G613" s="59"/>
      <c r="H613" s="59">
        <v>0</v>
      </c>
      <c r="I613" s="59"/>
      <c r="J613" s="59">
        <v>0</v>
      </c>
      <c r="K613" s="59"/>
      <c r="L613" s="59">
        <v>-2</v>
      </c>
      <c r="M613" s="59"/>
      <c r="N613" s="59">
        <v>2</v>
      </c>
      <c r="O613" s="59"/>
      <c r="P613" s="59">
        <v>2</v>
      </c>
      <c r="Q613" s="59"/>
      <c r="R613" s="59">
        <v>4</v>
      </c>
      <c r="S613" s="59"/>
      <c r="T613" s="59">
        <v>0</v>
      </c>
      <c r="U613" s="59"/>
      <c r="V613" s="59">
        <v>0</v>
      </c>
      <c r="W613" s="59"/>
      <c r="X613" s="59" t="s">
        <v>852</v>
      </c>
      <c r="Y613" s="59"/>
      <c r="Z613" s="59">
        <v>0</v>
      </c>
      <c r="AA613" s="59"/>
      <c r="AB613" s="59">
        <v>0</v>
      </c>
      <c r="AC613" s="59"/>
      <c r="AD613" s="59">
        <v>0</v>
      </c>
      <c r="AE613" s="59"/>
      <c r="AF613" s="59">
        <v>0</v>
      </c>
      <c r="AG613" s="59"/>
      <c r="AH613" s="59">
        <v>0</v>
      </c>
      <c r="AI613" s="59"/>
      <c r="AJ613" s="59">
        <v>2</v>
      </c>
      <c r="AK613" s="59"/>
      <c r="AL613" s="59">
        <v>0</v>
      </c>
      <c r="AM613" s="59"/>
      <c r="AP613" s="57" t="e">
        <f>VLOOKUP(B613,[1]PlayersList!$B$4:$J$1000,9,FALSE)</f>
        <v>#N/A</v>
      </c>
      <c r="AR613" t="str">
        <f t="shared" si="9"/>
        <v>Ryan Murray</v>
      </c>
    </row>
    <row r="614" spans="1:44" x14ac:dyDescent="0.25">
      <c r="A614" s="55">
        <v>611</v>
      </c>
      <c r="B614" t="s">
        <v>583</v>
      </c>
      <c r="C614" t="s">
        <v>868</v>
      </c>
      <c r="D614" s="59">
        <v>7</v>
      </c>
      <c r="E614" s="59"/>
      <c r="F614" s="59">
        <v>0</v>
      </c>
      <c r="G614" s="59"/>
      <c r="H614" s="59">
        <v>0</v>
      </c>
      <c r="I614" s="59"/>
      <c r="J614" s="59">
        <v>0</v>
      </c>
      <c r="K614" s="59"/>
      <c r="L614" s="59">
        <v>-1</v>
      </c>
      <c r="M614" s="59"/>
      <c r="N614" s="59">
        <v>8</v>
      </c>
      <c r="O614" s="59"/>
      <c r="P614" s="59">
        <v>16</v>
      </c>
      <c r="Q614" s="59"/>
      <c r="R614" s="59">
        <v>3</v>
      </c>
      <c r="S614" s="59"/>
      <c r="T614" s="59">
        <v>7</v>
      </c>
      <c r="U614" s="59"/>
      <c r="V614" s="59">
        <v>6</v>
      </c>
      <c r="W614" s="59"/>
      <c r="X614" s="59">
        <v>0.53800000000000003</v>
      </c>
      <c r="Y614" s="59"/>
      <c r="Z614" s="59">
        <v>0</v>
      </c>
      <c r="AA614" s="59"/>
      <c r="AB614" s="59">
        <v>0</v>
      </c>
      <c r="AC614" s="59"/>
      <c r="AD614" s="59">
        <v>0</v>
      </c>
      <c r="AE614" s="59"/>
      <c r="AF614" s="59">
        <v>0</v>
      </c>
      <c r="AG614" s="59"/>
      <c r="AH614" s="59">
        <v>0</v>
      </c>
      <c r="AI614" s="59"/>
      <c r="AJ614" s="59">
        <v>4</v>
      </c>
      <c r="AK614" s="59"/>
      <c r="AL614" s="59">
        <v>0</v>
      </c>
      <c r="AM614" s="59"/>
      <c r="AP614" s="57" t="e">
        <f>VLOOKUP(B614,[1]PlayersList!$B$4:$J$1000,9,FALSE)</f>
        <v>#N/A</v>
      </c>
      <c r="AR614" t="str">
        <f t="shared" si="9"/>
        <v>Andy Andreoff</v>
      </c>
    </row>
    <row r="615" spans="1:44" x14ac:dyDescent="0.25">
      <c r="A615" s="55">
        <v>612</v>
      </c>
      <c r="B615" t="s">
        <v>573</v>
      </c>
      <c r="C615" t="s">
        <v>849</v>
      </c>
      <c r="D615" s="59">
        <v>3</v>
      </c>
      <c r="E615" s="59"/>
      <c r="F615" s="59">
        <v>0</v>
      </c>
      <c r="G615" s="59"/>
      <c r="H615" s="59">
        <v>0</v>
      </c>
      <c r="I615" s="59"/>
      <c r="J615" s="59">
        <v>0</v>
      </c>
      <c r="K615" s="59"/>
      <c r="L615" s="59">
        <v>-2</v>
      </c>
      <c r="M615" s="59"/>
      <c r="N615" s="59">
        <v>0</v>
      </c>
      <c r="O615" s="59"/>
      <c r="P615" s="59">
        <v>3</v>
      </c>
      <c r="Q615" s="59"/>
      <c r="R615" s="59">
        <v>1</v>
      </c>
      <c r="S615" s="59"/>
      <c r="T615" s="59">
        <v>1</v>
      </c>
      <c r="U615" s="59"/>
      <c r="V615" s="59">
        <v>1</v>
      </c>
      <c r="W615" s="59"/>
      <c r="X615" s="59">
        <v>0.5</v>
      </c>
      <c r="Y615" s="59"/>
      <c r="Z615" s="59">
        <v>0</v>
      </c>
      <c r="AA615" s="59"/>
      <c r="AB615" s="59">
        <v>0</v>
      </c>
      <c r="AC615" s="59"/>
      <c r="AD615" s="59">
        <v>0</v>
      </c>
      <c r="AE615" s="59"/>
      <c r="AF615" s="59">
        <v>0</v>
      </c>
      <c r="AG615" s="59"/>
      <c r="AH615" s="59">
        <v>0</v>
      </c>
      <c r="AI615" s="59"/>
      <c r="AJ615" s="59">
        <v>1</v>
      </c>
      <c r="AK615" s="59"/>
      <c r="AL615" s="59">
        <v>0</v>
      </c>
      <c r="AM615" s="59"/>
      <c r="AP615" s="57" t="e">
        <f>VLOOKUP(B615,[1]PlayersList!$B$4:$J$1000,9,FALSE)</f>
        <v>#N/A</v>
      </c>
      <c r="AR615" t="str">
        <f t="shared" si="9"/>
        <v>Kyle Rau</v>
      </c>
    </row>
    <row r="616" spans="1:44" x14ac:dyDescent="0.25">
      <c r="A616" s="55">
        <v>613</v>
      </c>
      <c r="B616" t="s">
        <v>639</v>
      </c>
      <c r="C616" t="s">
        <v>858</v>
      </c>
      <c r="D616" s="59">
        <v>8</v>
      </c>
      <c r="E616" s="59"/>
      <c r="F616" s="59">
        <v>0</v>
      </c>
      <c r="G616" s="59"/>
      <c r="H616" s="59">
        <v>0</v>
      </c>
      <c r="I616" s="59"/>
      <c r="J616" s="59">
        <v>0</v>
      </c>
      <c r="K616" s="59"/>
      <c r="L616" s="59">
        <v>-1</v>
      </c>
      <c r="M616" s="59"/>
      <c r="N616" s="59">
        <v>11</v>
      </c>
      <c r="O616" s="59"/>
      <c r="P616" s="59">
        <v>8</v>
      </c>
      <c r="Q616" s="59"/>
      <c r="R616" s="59">
        <v>9</v>
      </c>
      <c r="S616" s="59"/>
      <c r="T616" s="59">
        <v>0</v>
      </c>
      <c r="U616" s="59"/>
      <c r="V616" s="59">
        <v>0</v>
      </c>
      <c r="W616" s="59"/>
      <c r="X616" s="59" t="s">
        <v>852</v>
      </c>
      <c r="Y616" s="59"/>
      <c r="Z616" s="59">
        <v>0</v>
      </c>
      <c r="AA616" s="59"/>
      <c r="AB616" s="59">
        <v>0</v>
      </c>
      <c r="AC616" s="59"/>
      <c r="AD616" s="59">
        <v>0</v>
      </c>
      <c r="AE616" s="59"/>
      <c r="AF616" s="59">
        <v>0</v>
      </c>
      <c r="AG616" s="59"/>
      <c r="AH616" s="59">
        <v>0</v>
      </c>
      <c r="AI616" s="59"/>
      <c r="AJ616" s="59">
        <v>10</v>
      </c>
      <c r="AK616" s="59"/>
      <c r="AL616" s="59">
        <v>0</v>
      </c>
      <c r="AM616" s="59"/>
      <c r="AP616" s="57" t="e">
        <f>VLOOKUP(B616,[1]PlayersList!$B$4:$J$1000,9,FALSE)</f>
        <v>#N/A</v>
      </c>
      <c r="AR616" t="str">
        <f t="shared" si="9"/>
        <v>Brendan Smith</v>
      </c>
    </row>
    <row r="617" spans="1:44" x14ac:dyDescent="0.25">
      <c r="A617" s="55">
        <v>614</v>
      </c>
      <c r="B617" t="s">
        <v>602</v>
      </c>
      <c r="C617" t="s">
        <v>851</v>
      </c>
      <c r="D617" s="59">
        <v>2</v>
      </c>
      <c r="E617" s="59"/>
      <c r="F617" s="59">
        <v>0</v>
      </c>
      <c r="G617" s="59"/>
      <c r="H617" s="59">
        <v>0</v>
      </c>
      <c r="I617" s="59"/>
      <c r="J617" s="59">
        <v>0</v>
      </c>
      <c r="K617" s="59"/>
      <c r="L617" s="59">
        <v>-1</v>
      </c>
      <c r="M617" s="59"/>
      <c r="N617" s="59">
        <v>0</v>
      </c>
      <c r="O617" s="59"/>
      <c r="P617" s="59">
        <v>0</v>
      </c>
      <c r="Q617" s="59"/>
      <c r="R617" s="59">
        <v>0</v>
      </c>
      <c r="S617" s="59"/>
      <c r="T617" s="59">
        <v>0</v>
      </c>
      <c r="U617" s="59"/>
      <c r="V617" s="59">
        <v>0</v>
      </c>
      <c r="W617" s="59"/>
      <c r="X617" s="59" t="s">
        <v>852</v>
      </c>
      <c r="Y617" s="59"/>
      <c r="Z617" s="59">
        <v>0</v>
      </c>
      <c r="AA617" s="59"/>
      <c r="AB617" s="59">
        <v>0</v>
      </c>
      <c r="AC617" s="59"/>
      <c r="AD617" s="59">
        <v>0</v>
      </c>
      <c r="AE617" s="59"/>
      <c r="AF617" s="59">
        <v>0</v>
      </c>
      <c r="AG617" s="59"/>
      <c r="AH617" s="59">
        <v>0</v>
      </c>
      <c r="AI617" s="59"/>
      <c r="AJ617" s="59">
        <v>2</v>
      </c>
      <c r="AK617" s="59"/>
      <c r="AL617" s="59">
        <v>0</v>
      </c>
      <c r="AM617" s="59"/>
      <c r="AP617" s="57" t="e">
        <f>VLOOKUP(B617,[1]PlayersList!$B$4:$J$1000,9,FALSE)</f>
        <v>#N/A</v>
      </c>
      <c r="AR617" t="str">
        <f t="shared" si="9"/>
        <v>Mike Reilly</v>
      </c>
    </row>
    <row r="618" spans="1:44" x14ac:dyDescent="0.25">
      <c r="A618" s="55">
        <v>615</v>
      </c>
      <c r="B618" t="s">
        <v>605</v>
      </c>
      <c r="C618" t="s">
        <v>861</v>
      </c>
      <c r="D618" s="59">
        <v>3</v>
      </c>
      <c r="E618" s="59"/>
      <c r="F618" s="59">
        <v>0</v>
      </c>
      <c r="G618" s="59"/>
      <c r="H618" s="59">
        <v>0</v>
      </c>
      <c r="I618" s="59"/>
      <c r="J618" s="59">
        <v>0</v>
      </c>
      <c r="K618" s="59"/>
      <c r="L618" s="59">
        <v>0</v>
      </c>
      <c r="M618" s="59"/>
      <c r="N618" s="59">
        <v>0</v>
      </c>
      <c r="O618" s="59"/>
      <c r="P618" s="59">
        <v>11</v>
      </c>
      <c r="Q618" s="59"/>
      <c r="R618" s="59">
        <v>2</v>
      </c>
      <c r="S618" s="59"/>
      <c r="T618" s="59">
        <v>1</v>
      </c>
      <c r="U618" s="59"/>
      <c r="V618" s="59">
        <v>0</v>
      </c>
      <c r="W618" s="59"/>
      <c r="X618" s="59">
        <v>1</v>
      </c>
      <c r="Y618" s="59"/>
      <c r="Z618" s="59">
        <v>0</v>
      </c>
      <c r="AA618" s="59"/>
      <c r="AB618" s="59">
        <v>0</v>
      </c>
      <c r="AC618" s="59"/>
      <c r="AD618" s="59">
        <v>0</v>
      </c>
      <c r="AE618" s="59"/>
      <c r="AF618" s="59">
        <v>0</v>
      </c>
      <c r="AG618" s="59"/>
      <c r="AH618" s="59">
        <v>0</v>
      </c>
      <c r="AI618" s="59"/>
      <c r="AJ618" s="59">
        <v>2</v>
      </c>
      <c r="AK618" s="59"/>
      <c r="AL618" s="59">
        <v>0</v>
      </c>
      <c r="AM618" s="59"/>
      <c r="AP618" s="57" t="e">
        <f>VLOOKUP(B618,[1]PlayersList!$B$4:$J$1000,9,FALSE)</f>
        <v>#N/A</v>
      </c>
      <c r="AR618" t="str">
        <f t="shared" si="9"/>
        <v>Joseph Cramarossa</v>
      </c>
    </row>
    <row r="619" spans="1:44" x14ac:dyDescent="0.25">
      <c r="A619" s="55">
        <v>616</v>
      </c>
      <c r="B619" t="s">
        <v>640</v>
      </c>
      <c r="C619" t="s">
        <v>873</v>
      </c>
      <c r="D619" s="59">
        <v>2</v>
      </c>
      <c r="E619" s="59"/>
      <c r="F619" s="59">
        <v>0</v>
      </c>
      <c r="G619" s="59"/>
      <c r="H619" s="59">
        <v>0</v>
      </c>
      <c r="I619" s="59"/>
      <c r="J619" s="59">
        <v>0</v>
      </c>
      <c r="K619" s="59"/>
      <c r="L619" s="59">
        <v>-1</v>
      </c>
      <c r="M619" s="59"/>
      <c r="N619" s="59">
        <v>0</v>
      </c>
      <c r="O619" s="59"/>
      <c r="P619" s="59">
        <v>6</v>
      </c>
      <c r="Q619" s="59"/>
      <c r="R619" s="59">
        <v>5</v>
      </c>
      <c r="S619" s="59"/>
      <c r="T619" s="59">
        <v>0</v>
      </c>
      <c r="U619" s="59"/>
      <c r="V619" s="59">
        <v>0</v>
      </c>
      <c r="W619" s="59"/>
      <c r="X619" s="59" t="s">
        <v>852</v>
      </c>
      <c r="Y619" s="59"/>
      <c r="Z619" s="59">
        <v>0</v>
      </c>
      <c r="AA619" s="59"/>
      <c r="AB619" s="59">
        <v>0</v>
      </c>
      <c r="AC619" s="59"/>
      <c r="AD619" s="59">
        <v>0</v>
      </c>
      <c r="AE619" s="59"/>
      <c r="AF619" s="59">
        <v>0</v>
      </c>
      <c r="AG619" s="59"/>
      <c r="AH619" s="59">
        <v>0</v>
      </c>
      <c r="AI619" s="59"/>
      <c r="AJ619" s="59">
        <v>2</v>
      </c>
      <c r="AK619" s="59"/>
      <c r="AL619" s="59">
        <v>0</v>
      </c>
      <c r="AM619" s="59"/>
      <c r="AP619" s="57" t="e">
        <f>VLOOKUP(B619,[1]PlayersList!$B$4:$J$1000,9,FALSE)</f>
        <v>#N/A</v>
      </c>
      <c r="AR619" t="str">
        <f t="shared" si="9"/>
        <v>Miikka Salomaki</v>
      </c>
    </row>
    <row r="620" spans="1:44" x14ac:dyDescent="0.25">
      <c r="A620" s="55">
        <v>617</v>
      </c>
      <c r="B620" t="s">
        <v>630</v>
      </c>
      <c r="C620" t="s">
        <v>869</v>
      </c>
      <c r="D620" s="59">
        <v>6</v>
      </c>
      <c r="E620" s="59"/>
      <c r="F620" s="59">
        <v>0</v>
      </c>
      <c r="G620" s="59"/>
      <c r="H620" s="59">
        <v>0</v>
      </c>
      <c r="I620" s="59"/>
      <c r="J620" s="59">
        <v>0</v>
      </c>
      <c r="K620" s="59"/>
      <c r="L620" s="59">
        <v>-1</v>
      </c>
      <c r="M620" s="59"/>
      <c r="N620" s="59">
        <v>4</v>
      </c>
      <c r="O620" s="59"/>
      <c r="P620" s="59">
        <v>4</v>
      </c>
      <c r="Q620" s="59"/>
      <c r="R620" s="59">
        <v>12</v>
      </c>
      <c r="S620" s="59"/>
      <c r="T620" s="59">
        <v>0</v>
      </c>
      <c r="U620" s="59"/>
      <c r="V620" s="59">
        <v>0</v>
      </c>
      <c r="W620" s="59"/>
      <c r="X620" s="59" t="s">
        <v>852</v>
      </c>
      <c r="Y620" s="59"/>
      <c r="Z620" s="59">
        <v>0</v>
      </c>
      <c r="AA620" s="59"/>
      <c r="AB620" s="59">
        <v>0</v>
      </c>
      <c r="AC620" s="59"/>
      <c r="AD620" s="59">
        <v>0</v>
      </c>
      <c r="AE620" s="59"/>
      <c r="AF620" s="59">
        <v>0</v>
      </c>
      <c r="AG620" s="59"/>
      <c r="AH620" s="59">
        <v>0</v>
      </c>
      <c r="AI620" s="59"/>
      <c r="AJ620" s="59">
        <v>12</v>
      </c>
      <c r="AK620" s="59"/>
      <c r="AL620" s="59">
        <v>0</v>
      </c>
      <c r="AM620" s="59"/>
      <c r="AP620" s="57" t="e">
        <f>VLOOKUP(B620,[1]PlayersList!$B$4:$J$1000,9,FALSE)</f>
        <v>#N/A</v>
      </c>
      <c r="AR620" t="str">
        <f t="shared" si="9"/>
        <v>Zach Bogosian</v>
      </c>
    </row>
    <row r="621" spans="1:44" x14ac:dyDescent="0.25">
      <c r="A621" s="55">
        <v>618</v>
      </c>
      <c r="B621" t="s">
        <v>629</v>
      </c>
      <c r="C621" t="s">
        <v>850</v>
      </c>
      <c r="D621" s="59">
        <v>7</v>
      </c>
      <c r="E621" s="59"/>
      <c r="F621" s="59">
        <v>0</v>
      </c>
      <c r="G621" s="59"/>
      <c r="H621" s="59">
        <v>0</v>
      </c>
      <c r="I621" s="59"/>
      <c r="J621" s="59">
        <v>0</v>
      </c>
      <c r="K621" s="59"/>
      <c r="L621" s="59">
        <v>-7</v>
      </c>
      <c r="M621" s="59"/>
      <c r="N621" s="59">
        <v>2</v>
      </c>
      <c r="O621" s="59"/>
      <c r="P621" s="59">
        <v>19</v>
      </c>
      <c r="Q621" s="59"/>
      <c r="R621" s="59">
        <v>2</v>
      </c>
      <c r="S621" s="59"/>
      <c r="T621" s="59">
        <v>9</v>
      </c>
      <c r="U621" s="59"/>
      <c r="V621" s="59">
        <v>14</v>
      </c>
      <c r="W621" s="59"/>
      <c r="X621" s="59">
        <v>0.39100000000000001</v>
      </c>
      <c r="Y621" s="59"/>
      <c r="Z621" s="59">
        <v>0</v>
      </c>
      <c r="AA621" s="59"/>
      <c r="AB621" s="59">
        <v>0</v>
      </c>
      <c r="AC621" s="59"/>
      <c r="AD621" s="59">
        <v>0</v>
      </c>
      <c r="AE621" s="59"/>
      <c r="AF621" s="59">
        <v>0</v>
      </c>
      <c r="AG621" s="59"/>
      <c r="AH621" s="59">
        <v>0</v>
      </c>
      <c r="AI621" s="59"/>
      <c r="AJ621" s="59">
        <v>8</v>
      </c>
      <c r="AK621" s="59"/>
      <c r="AL621" s="59">
        <v>0</v>
      </c>
      <c r="AM621" s="59"/>
      <c r="AP621" s="57" t="e">
        <f>VLOOKUP(B621,[1]PlayersList!$B$4:$J$1000,9,FALSE)</f>
        <v>#N/A</v>
      </c>
      <c r="AR621" t="str">
        <f t="shared" si="9"/>
        <v>Matt Beleskey</v>
      </c>
    </row>
    <row r="622" spans="1:44" x14ac:dyDescent="0.25">
      <c r="A622" s="55">
        <v>619</v>
      </c>
      <c r="B622" t="s">
        <v>638</v>
      </c>
      <c r="C622" t="s">
        <v>855</v>
      </c>
      <c r="D622" s="59">
        <v>5</v>
      </c>
      <c r="E622" s="59"/>
      <c r="F622" s="59">
        <v>0</v>
      </c>
      <c r="G622" s="59"/>
      <c r="H622" s="59">
        <v>0</v>
      </c>
      <c r="I622" s="59"/>
      <c r="J622" s="59">
        <v>0</v>
      </c>
      <c r="K622" s="59"/>
      <c r="L622" s="59">
        <v>-2</v>
      </c>
      <c r="M622" s="59"/>
      <c r="N622" s="59">
        <v>0</v>
      </c>
      <c r="O622" s="59"/>
      <c r="P622" s="59">
        <v>3</v>
      </c>
      <c r="Q622" s="59"/>
      <c r="R622" s="59">
        <v>3</v>
      </c>
      <c r="S622" s="59"/>
      <c r="T622" s="59">
        <v>0</v>
      </c>
      <c r="U622" s="59"/>
      <c r="V622" s="59">
        <v>2</v>
      </c>
      <c r="W622" s="59"/>
      <c r="X622" s="59">
        <v>0</v>
      </c>
      <c r="Y622" s="59"/>
      <c r="Z622" s="59">
        <v>0</v>
      </c>
      <c r="AA622" s="59"/>
      <c r="AB622" s="59">
        <v>0</v>
      </c>
      <c r="AC622" s="59"/>
      <c r="AD622" s="59">
        <v>0</v>
      </c>
      <c r="AE622" s="59"/>
      <c r="AF622" s="59">
        <v>0</v>
      </c>
      <c r="AG622" s="59"/>
      <c r="AH622" s="59">
        <v>0</v>
      </c>
      <c r="AI622" s="59"/>
      <c r="AJ622" s="59">
        <v>7</v>
      </c>
      <c r="AK622" s="59"/>
      <c r="AL622" s="59">
        <v>0</v>
      </c>
      <c r="AM622" s="59"/>
      <c r="AP622" s="57" t="e">
        <f>VLOOKUP(B622,[1]PlayersList!$B$4:$J$1000,9,FALSE)</f>
        <v>#N/A</v>
      </c>
      <c r="AR622" t="str">
        <f t="shared" si="9"/>
        <v>Matt Nieto</v>
      </c>
    </row>
    <row r="623" spans="1:44" x14ac:dyDescent="0.25">
      <c r="A623" s="55">
        <v>620</v>
      </c>
      <c r="B623" t="s">
        <v>636</v>
      </c>
      <c r="C623" t="s">
        <v>850</v>
      </c>
      <c r="D623" s="59">
        <v>7</v>
      </c>
      <c r="E623" s="59"/>
      <c r="F623" s="59">
        <v>0</v>
      </c>
      <c r="G623" s="59"/>
      <c r="H623" s="59">
        <v>0</v>
      </c>
      <c r="I623" s="59"/>
      <c r="J623" s="59">
        <v>0</v>
      </c>
      <c r="K623" s="59"/>
      <c r="L623" s="59">
        <v>-2</v>
      </c>
      <c r="M623" s="59"/>
      <c r="N623" s="59">
        <v>4</v>
      </c>
      <c r="O623" s="59"/>
      <c r="P623" s="59">
        <v>2</v>
      </c>
      <c r="Q623" s="59"/>
      <c r="R623" s="59">
        <v>4</v>
      </c>
      <c r="S623" s="59"/>
      <c r="T623" s="59">
        <v>39</v>
      </c>
      <c r="U623" s="59"/>
      <c r="V623" s="59">
        <v>35</v>
      </c>
      <c r="W623" s="59"/>
      <c r="X623" s="59">
        <v>0.52700000000000002</v>
      </c>
      <c r="Y623" s="59"/>
      <c r="Z623" s="59">
        <v>0</v>
      </c>
      <c r="AA623" s="59"/>
      <c r="AB623" s="59">
        <v>0</v>
      </c>
      <c r="AC623" s="59"/>
      <c r="AD623" s="59">
        <v>0</v>
      </c>
      <c r="AE623" s="59"/>
      <c r="AF623" s="59">
        <v>0</v>
      </c>
      <c r="AG623" s="59"/>
      <c r="AH623" s="59">
        <v>0</v>
      </c>
      <c r="AI623" s="59"/>
      <c r="AJ623" s="59">
        <v>8</v>
      </c>
      <c r="AK623" s="59"/>
      <c r="AL623" s="59">
        <v>0</v>
      </c>
      <c r="AM623" s="59"/>
      <c r="AP623" s="57" t="e">
        <f>VLOOKUP(B623,[1]PlayersList!$B$4:$J$1000,9,FALSE)</f>
        <v>#N/A</v>
      </c>
      <c r="AR623" t="str">
        <f t="shared" si="9"/>
        <v>Riley Nash</v>
      </c>
    </row>
    <row r="624" spans="1:44" x14ac:dyDescent="0.25">
      <c r="A624" s="55">
        <v>621</v>
      </c>
      <c r="B624" t="s">
        <v>571</v>
      </c>
      <c r="C624" t="s">
        <v>853</v>
      </c>
      <c r="D624" s="59">
        <v>7</v>
      </c>
      <c r="E624" s="59"/>
      <c r="F624" s="59">
        <v>0</v>
      </c>
      <c r="G624" s="59"/>
      <c r="H624" s="59">
        <v>0</v>
      </c>
      <c r="I624" s="59"/>
      <c r="J624" s="59">
        <v>0</v>
      </c>
      <c r="K624" s="59"/>
      <c r="L624" s="59">
        <v>1</v>
      </c>
      <c r="M624" s="59"/>
      <c r="N624" s="59">
        <v>10</v>
      </c>
      <c r="O624" s="59"/>
      <c r="P624" s="59">
        <v>12</v>
      </c>
      <c r="Q624" s="59"/>
      <c r="R624" s="59">
        <v>5</v>
      </c>
      <c r="S624" s="59"/>
      <c r="T624" s="59">
        <v>0</v>
      </c>
      <c r="U624" s="59"/>
      <c r="V624" s="59">
        <v>0</v>
      </c>
      <c r="W624" s="59"/>
      <c r="X624" s="59" t="s">
        <v>852</v>
      </c>
      <c r="Y624" s="59"/>
      <c r="Z624" s="59">
        <v>0</v>
      </c>
      <c r="AA624" s="59"/>
      <c r="AB624" s="59">
        <v>0</v>
      </c>
      <c r="AC624" s="59"/>
      <c r="AD624" s="59">
        <v>0</v>
      </c>
      <c r="AE624" s="59"/>
      <c r="AF624" s="59">
        <v>0</v>
      </c>
      <c r="AG624" s="59"/>
      <c r="AH624" s="59">
        <v>0</v>
      </c>
      <c r="AI624" s="59"/>
      <c r="AJ624" s="59">
        <v>11</v>
      </c>
      <c r="AK624" s="59"/>
      <c r="AL624" s="59">
        <v>0</v>
      </c>
      <c r="AM624" s="59"/>
      <c r="AP624" s="57" t="e">
        <f>VLOOKUP(B624,[1]PlayersList!$B$4:$J$1000,9,FALSE)</f>
        <v>#N/A</v>
      </c>
      <c r="AR624" t="str">
        <f t="shared" si="9"/>
        <v>Nikita Nesterov</v>
      </c>
    </row>
    <row r="625" spans="1:44" x14ac:dyDescent="0.25">
      <c r="A625" s="55">
        <v>622</v>
      </c>
      <c r="B625" t="s">
        <v>607</v>
      </c>
      <c r="C625" t="s">
        <v>873</v>
      </c>
      <c r="D625" s="59">
        <v>1</v>
      </c>
      <c r="E625" s="59"/>
      <c r="F625" s="59">
        <v>0</v>
      </c>
      <c r="G625" s="59"/>
      <c r="H625" s="59">
        <v>0</v>
      </c>
      <c r="I625" s="59"/>
      <c r="J625" s="59">
        <v>0</v>
      </c>
      <c r="K625" s="59"/>
      <c r="L625" s="59">
        <v>0</v>
      </c>
      <c r="M625" s="59"/>
      <c r="N625" s="59">
        <v>0</v>
      </c>
      <c r="O625" s="59"/>
      <c r="P625" s="59">
        <v>0</v>
      </c>
      <c r="Q625" s="59"/>
      <c r="R625" s="59">
        <v>2</v>
      </c>
      <c r="S625" s="59"/>
      <c r="T625" s="59">
        <v>0</v>
      </c>
      <c r="U625" s="59"/>
      <c r="V625" s="59">
        <v>8</v>
      </c>
      <c r="W625" s="59"/>
      <c r="X625" s="59">
        <v>0</v>
      </c>
      <c r="Y625" s="59"/>
      <c r="Z625" s="59">
        <v>0</v>
      </c>
      <c r="AA625" s="59"/>
      <c r="AB625" s="59">
        <v>0</v>
      </c>
      <c r="AC625" s="59"/>
      <c r="AD625" s="59">
        <v>0</v>
      </c>
      <c r="AE625" s="59"/>
      <c r="AF625" s="59">
        <v>0</v>
      </c>
      <c r="AG625" s="59"/>
      <c r="AH625" s="59">
        <v>0</v>
      </c>
      <c r="AI625" s="59"/>
      <c r="AJ625" s="59">
        <v>0</v>
      </c>
      <c r="AK625" s="59"/>
      <c r="AL625" s="59" t="s">
        <v>852</v>
      </c>
      <c r="AM625" s="59"/>
      <c r="AP625" s="57" t="e">
        <f>VLOOKUP(B625,[1]PlayersList!$B$4:$J$1000,9,FALSE)</f>
        <v>#N/A</v>
      </c>
      <c r="AR625" t="str">
        <f t="shared" si="9"/>
        <v>Trevor Smith</v>
      </c>
    </row>
    <row r="626" spans="1:44" x14ac:dyDescent="0.25">
      <c r="A626" s="55">
        <v>623</v>
      </c>
      <c r="B626" t="s">
        <v>608</v>
      </c>
      <c r="C626" t="s">
        <v>860</v>
      </c>
      <c r="D626" s="59">
        <v>5</v>
      </c>
      <c r="E626" s="59"/>
      <c r="F626" s="59">
        <v>0</v>
      </c>
      <c r="G626" s="59"/>
      <c r="H626" s="59">
        <v>0</v>
      </c>
      <c r="I626" s="59"/>
      <c r="J626" s="59">
        <v>0</v>
      </c>
      <c r="K626" s="59"/>
      <c r="L626" s="59">
        <v>0</v>
      </c>
      <c r="M626" s="59"/>
      <c r="N626" s="59">
        <v>7</v>
      </c>
      <c r="O626" s="59"/>
      <c r="P626" s="59">
        <v>11</v>
      </c>
      <c r="Q626" s="59"/>
      <c r="R626" s="59">
        <v>1</v>
      </c>
      <c r="S626" s="59"/>
      <c r="T626" s="59">
        <v>0</v>
      </c>
      <c r="U626" s="59"/>
      <c r="V626" s="59">
        <v>0</v>
      </c>
      <c r="W626" s="59"/>
      <c r="X626" s="59" t="s">
        <v>852</v>
      </c>
      <c r="Y626" s="59"/>
      <c r="Z626" s="59">
        <v>0</v>
      </c>
      <c r="AA626" s="59"/>
      <c r="AB626" s="59">
        <v>0</v>
      </c>
      <c r="AC626" s="59"/>
      <c r="AD626" s="59">
        <v>0</v>
      </c>
      <c r="AE626" s="59"/>
      <c r="AF626" s="59">
        <v>0</v>
      </c>
      <c r="AG626" s="59"/>
      <c r="AH626" s="59">
        <v>0</v>
      </c>
      <c r="AI626" s="59"/>
      <c r="AJ626" s="59">
        <v>2</v>
      </c>
      <c r="AK626" s="59"/>
      <c r="AL626" s="59">
        <v>0</v>
      </c>
      <c r="AM626" s="59"/>
      <c r="AP626" s="57" t="e">
        <f>VLOOKUP(B626,[1]PlayersList!$B$4:$J$1000,9,FALSE)</f>
        <v>#N/A</v>
      </c>
      <c r="AR626" t="str">
        <f t="shared" si="9"/>
        <v>Tom Sestito</v>
      </c>
    </row>
    <row r="627" spans="1:44" x14ac:dyDescent="0.25">
      <c r="A627" s="55">
        <v>624</v>
      </c>
      <c r="B627" t="s">
        <v>590</v>
      </c>
      <c r="C627" t="s">
        <v>853</v>
      </c>
      <c r="D627" s="59">
        <v>7</v>
      </c>
      <c r="E627" s="59"/>
      <c r="F627" s="59">
        <v>0</v>
      </c>
      <c r="G627" s="59"/>
      <c r="H627" s="59">
        <v>0</v>
      </c>
      <c r="I627" s="59"/>
      <c r="J627" s="59">
        <v>0</v>
      </c>
      <c r="K627" s="59"/>
      <c r="L627" s="59">
        <v>-2</v>
      </c>
      <c r="M627" s="59"/>
      <c r="N627" s="59">
        <v>6</v>
      </c>
      <c r="O627" s="59"/>
      <c r="P627" s="59">
        <v>8</v>
      </c>
      <c r="Q627" s="59"/>
      <c r="R627" s="59">
        <v>1</v>
      </c>
      <c r="S627" s="59"/>
      <c r="T627" s="59">
        <v>0</v>
      </c>
      <c r="U627" s="59"/>
      <c r="V627" s="59">
        <v>0</v>
      </c>
      <c r="W627" s="59"/>
      <c r="X627" s="59" t="s">
        <v>852</v>
      </c>
      <c r="Y627" s="59"/>
      <c r="Z627" s="59">
        <v>0</v>
      </c>
      <c r="AA627" s="59"/>
      <c r="AB627" s="59">
        <v>0</v>
      </c>
      <c r="AC627" s="59"/>
      <c r="AD627" s="59">
        <v>0</v>
      </c>
      <c r="AE627" s="59"/>
      <c r="AF627" s="59">
        <v>0</v>
      </c>
      <c r="AG627" s="59"/>
      <c r="AH627" s="59">
        <v>0</v>
      </c>
      <c r="AI627" s="59"/>
      <c r="AJ627" s="59">
        <v>7</v>
      </c>
      <c r="AK627" s="59"/>
      <c r="AL627" s="59">
        <v>0</v>
      </c>
      <c r="AM627" s="59"/>
      <c r="AP627" s="57" t="e">
        <f>VLOOKUP(B627,[1]PlayersList!$B$4:$J$1000,9,FALSE)</f>
        <v>#N/A</v>
      </c>
      <c r="AR627" t="str">
        <f t="shared" si="9"/>
        <v>J.T. Brown</v>
      </c>
    </row>
    <row r="628" spans="1:44" x14ac:dyDescent="0.25">
      <c r="A628" s="55">
        <v>625</v>
      </c>
      <c r="B628" t="s">
        <v>594</v>
      </c>
      <c r="C628" t="s">
        <v>860</v>
      </c>
      <c r="D628" s="59">
        <v>8</v>
      </c>
      <c r="E628" s="59"/>
      <c r="F628" s="59">
        <v>0</v>
      </c>
      <c r="G628" s="59"/>
      <c r="H628" s="59">
        <v>0</v>
      </c>
      <c r="I628" s="59"/>
      <c r="J628" s="59">
        <v>0</v>
      </c>
      <c r="K628" s="59"/>
      <c r="L628" s="59">
        <v>-3</v>
      </c>
      <c r="M628" s="59"/>
      <c r="N628" s="59">
        <v>4</v>
      </c>
      <c r="O628" s="59"/>
      <c r="P628" s="59">
        <v>15</v>
      </c>
      <c r="Q628" s="59"/>
      <c r="R628" s="59">
        <v>11</v>
      </c>
      <c r="S628" s="59"/>
      <c r="T628" s="59">
        <v>0</v>
      </c>
      <c r="U628" s="59"/>
      <c r="V628" s="59">
        <v>0</v>
      </c>
      <c r="W628" s="59"/>
      <c r="X628" s="59" t="s">
        <v>852</v>
      </c>
      <c r="Y628" s="59"/>
      <c r="Z628" s="59">
        <v>0</v>
      </c>
      <c r="AA628" s="59"/>
      <c r="AB628" s="59">
        <v>0</v>
      </c>
      <c r="AC628" s="59"/>
      <c r="AD628" s="59">
        <v>0</v>
      </c>
      <c r="AE628" s="59"/>
      <c r="AF628" s="59">
        <v>0</v>
      </c>
      <c r="AG628" s="59"/>
      <c r="AH628" s="59">
        <v>0</v>
      </c>
      <c r="AI628" s="59"/>
      <c r="AJ628" s="59">
        <v>12</v>
      </c>
      <c r="AK628" s="59"/>
      <c r="AL628" s="59">
        <v>0</v>
      </c>
      <c r="AM628" s="59"/>
      <c r="AP628" s="57" t="e">
        <f>VLOOKUP(B628,[1]PlayersList!$B$4:$J$1000,9,FALSE)</f>
        <v>#N/A</v>
      </c>
      <c r="AR628" t="str">
        <f t="shared" si="9"/>
        <v>Brian Dumoulin</v>
      </c>
    </row>
    <row r="629" spans="1:44" x14ac:dyDescent="0.25">
      <c r="A629" s="55">
        <v>626</v>
      </c>
      <c r="B629" t="s">
        <v>624</v>
      </c>
      <c r="C629" t="s">
        <v>850</v>
      </c>
      <c r="D629" s="59">
        <v>7</v>
      </c>
      <c r="E629" s="59"/>
      <c r="F629" s="59">
        <v>0</v>
      </c>
      <c r="G629" s="59"/>
      <c r="H629" s="59">
        <v>0</v>
      </c>
      <c r="I629" s="59"/>
      <c r="J629" s="59">
        <v>0</v>
      </c>
      <c r="K629" s="59"/>
      <c r="L629" s="59">
        <v>-4</v>
      </c>
      <c r="M629" s="59"/>
      <c r="N629" s="59">
        <v>2</v>
      </c>
      <c r="O629" s="59"/>
      <c r="P629" s="59">
        <v>9</v>
      </c>
      <c r="Q629" s="59"/>
      <c r="R629" s="59">
        <v>7</v>
      </c>
      <c r="S629" s="59"/>
      <c r="T629" s="59">
        <v>0</v>
      </c>
      <c r="U629" s="59"/>
      <c r="V629" s="59">
        <v>0</v>
      </c>
      <c r="W629" s="59"/>
      <c r="X629" s="59" t="s">
        <v>852</v>
      </c>
      <c r="Y629" s="59"/>
      <c r="Z629" s="59">
        <v>0</v>
      </c>
      <c r="AA629" s="59"/>
      <c r="AB629" s="59">
        <v>0</v>
      </c>
      <c r="AC629" s="59"/>
      <c r="AD629" s="59">
        <v>0</v>
      </c>
      <c r="AE629" s="59"/>
      <c r="AF629" s="59">
        <v>0</v>
      </c>
      <c r="AG629" s="59"/>
      <c r="AH629" s="59">
        <v>0</v>
      </c>
      <c r="AI629" s="59"/>
      <c r="AJ629" s="59">
        <v>21</v>
      </c>
      <c r="AK629" s="59"/>
      <c r="AL629" s="59">
        <v>0</v>
      </c>
      <c r="AM629" s="59"/>
      <c r="AP629" s="57" t="e">
        <f>VLOOKUP(B629,[1]PlayersList!$B$4:$J$1000,9,FALSE)</f>
        <v>#N/A</v>
      </c>
      <c r="AR629" t="str">
        <f t="shared" si="9"/>
        <v>Torey Krug</v>
      </c>
    </row>
    <row r="630" spans="1:44" x14ac:dyDescent="0.25">
      <c r="A630" s="55">
        <v>627</v>
      </c>
      <c r="B630" t="s">
        <v>616</v>
      </c>
      <c r="C630" t="s">
        <v>867</v>
      </c>
      <c r="D630" s="59">
        <v>3</v>
      </c>
      <c r="E630" s="59"/>
      <c r="F630" s="59">
        <v>0</v>
      </c>
      <c r="G630" s="59"/>
      <c r="H630" s="59">
        <v>0</v>
      </c>
      <c r="I630" s="59"/>
      <c r="J630" s="59">
        <v>0</v>
      </c>
      <c r="K630" s="59"/>
      <c r="L630" s="59">
        <v>-1</v>
      </c>
      <c r="M630" s="59"/>
      <c r="N630" s="59">
        <v>2</v>
      </c>
      <c r="O630" s="59"/>
      <c r="P630" s="59">
        <v>1</v>
      </c>
      <c r="Q630" s="59"/>
      <c r="R630" s="59">
        <v>0</v>
      </c>
      <c r="S630" s="59"/>
      <c r="T630" s="59">
        <v>7</v>
      </c>
      <c r="U630" s="59"/>
      <c r="V630" s="59">
        <v>8</v>
      </c>
      <c r="W630" s="59"/>
      <c r="X630" s="59">
        <v>0.46700000000000003</v>
      </c>
      <c r="Y630" s="59"/>
      <c r="Z630" s="59">
        <v>0</v>
      </c>
      <c r="AA630" s="59"/>
      <c r="AB630" s="59">
        <v>0</v>
      </c>
      <c r="AC630" s="59"/>
      <c r="AD630" s="59">
        <v>0</v>
      </c>
      <c r="AE630" s="59"/>
      <c r="AF630" s="59">
        <v>0</v>
      </c>
      <c r="AG630" s="59"/>
      <c r="AH630" s="59">
        <v>0</v>
      </c>
      <c r="AI630" s="59"/>
      <c r="AJ630" s="59">
        <v>0</v>
      </c>
      <c r="AK630" s="59"/>
      <c r="AL630" s="59" t="s">
        <v>852</v>
      </c>
      <c r="AM630" s="59"/>
      <c r="AP630" s="57" t="e">
        <f>VLOOKUP(B630,[1]PlayersList!$B$4:$J$1000,9,FALSE)</f>
        <v>#N/A</v>
      </c>
      <c r="AR630" t="str">
        <f t="shared" si="9"/>
        <v>Phil Varone</v>
      </c>
    </row>
    <row r="631" spans="1:44" x14ac:dyDescent="0.25">
      <c r="A631" s="55">
        <v>628</v>
      </c>
      <c r="B631" t="s">
        <v>621</v>
      </c>
      <c r="C631" t="s">
        <v>850</v>
      </c>
      <c r="D631" s="59">
        <v>3</v>
      </c>
      <c r="E631" s="59"/>
      <c r="F631" s="59">
        <v>0</v>
      </c>
      <c r="G631" s="59"/>
      <c r="H631" s="59">
        <v>0</v>
      </c>
      <c r="I631" s="59"/>
      <c r="J631" s="59">
        <v>0</v>
      </c>
      <c r="K631" s="59"/>
      <c r="L631" s="59">
        <v>1</v>
      </c>
      <c r="M631" s="59"/>
      <c r="N631" s="59">
        <v>0</v>
      </c>
      <c r="O631" s="59"/>
      <c r="P631" s="59">
        <v>3</v>
      </c>
      <c r="Q631" s="59"/>
      <c r="R631" s="59">
        <v>7</v>
      </c>
      <c r="S631" s="59"/>
      <c r="T631" s="59">
        <v>0</v>
      </c>
      <c r="U631" s="59"/>
      <c r="V631" s="59">
        <v>0</v>
      </c>
      <c r="W631" s="59"/>
      <c r="X631" s="59" t="s">
        <v>852</v>
      </c>
      <c r="Y631" s="59"/>
      <c r="Z631" s="59">
        <v>0</v>
      </c>
      <c r="AA631" s="59"/>
      <c r="AB631" s="59">
        <v>0</v>
      </c>
      <c r="AC631" s="59"/>
      <c r="AD631" s="59">
        <v>0</v>
      </c>
      <c r="AE631" s="59"/>
      <c r="AF631" s="59">
        <v>0</v>
      </c>
      <c r="AG631" s="59"/>
      <c r="AH631" s="59">
        <v>0</v>
      </c>
      <c r="AI631" s="59"/>
      <c r="AJ631" s="59">
        <v>2</v>
      </c>
      <c r="AK631" s="59"/>
      <c r="AL631" s="59">
        <v>0</v>
      </c>
      <c r="AM631" s="59"/>
      <c r="AP631" s="57" t="e">
        <f>VLOOKUP(B631,[1]PlayersList!$B$4:$J$1000,9,FALSE)</f>
        <v>#N/A</v>
      </c>
      <c r="AR631" t="str">
        <f t="shared" si="9"/>
        <v>Rob O'Gara</v>
      </c>
    </row>
    <row r="632" spans="1:44" x14ac:dyDescent="0.25">
      <c r="A632" s="55">
        <v>629</v>
      </c>
      <c r="B632" t="s">
        <v>612</v>
      </c>
      <c r="C632" t="s">
        <v>859</v>
      </c>
      <c r="D632" s="59">
        <v>8</v>
      </c>
      <c r="E632" s="59"/>
      <c r="F632" s="59">
        <v>0</v>
      </c>
      <c r="G632" s="59"/>
      <c r="H632" s="59">
        <v>0</v>
      </c>
      <c r="I632" s="59"/>
      <c r="J632" s="59">
        <v>0</v>
      </c>
      <c r="K632" s="59"/>
      <c r="L632" s="59">
        <v>-3</v>
      </c>
      <c r="M632" s="59"/>
      <c r="N632" s="59">
        <v>0</v>
      </c>
      <c r="O632" s="59"/>
      <c r="P632" s="59">
        <v>16</v>
      </c>
      <c r="Q632" s="59"/>
      <c r="R632" s="59">
        <v>0</v>
      </c>
      <c r="S632" s="59"/>
      <c r="T632" s="59">
        <v>0</v>
      </c>
      <c r="U632" s="59"/>
      <c r="V632" s="59">
        <v>0</v>
      </c>
      <c r="W632" s="59"/>
      <c r="X632" s="59" t="s">
        <v>852</v>
      </c>
      <c r="Y632" s="59"/>
      <c r="Z632" s="59">
        <v>0</v>
      </c>
      <c r="AA632" s="59"/>
      <c r="AB632" s="59">
        <v>0</v>
      </c>
      <c r="AC632" s="59"/>
      <c r="AD632" s="59">
        <v>0</v>
      </c>
      <c r="AE632" s="59"/>
      <c r="AF632" s="59">
        <v>0</v>
      </c>
      <c r="AG632" s="59"/>
      <c r="AH632" s="59">
        <v>0</v>
      </c>
      <c r="AI632" s="59"/>
      <c r="AJ632" s="59">
        <v>5</v>
      </c>
      <c r="AK632" s="59"/>
      <c r="AL632" s="59">
        <v>0</v>
      </c>
      <c r="AM632" s="59"/>
      <c r="AP632" s="57" t="e">
        <f>VLOOKUP(B632,[1]PlayersList!$B$4:$J$1000,9,FALSE)</f>
        <v>#N/A</v>
      </c>
      <c r="AR632" t="str">
        <f t="shared" si="9"/>
        <v>Ryan Reaves</v>
      </c>
    </row>
    <row r="633" spans="1:44" x14ac:dyDescent="0.25">
      <c r="A633" s="55">
        <v>630</v>
      </c>
      <c r="B633" t="s">
        <v>614</v>
      </c>
      <c r="C633" t="s">
        <v>868</v>
      </c>
      <c r="D633" s="59">
        <v>2</v>
      </c>
      <c r="E633" s="59"/>
      <c r="F633" s="59">
        <v>0</v>
      </c>
      <c r="G633" s="59"/>
      <c r="H633" s="59">
        <v>0</v>
      </c>
      <c r="I633" s="59"/>
      <c r="J633" s="59">
        <v>0</v>
      </c>
      <c r="K633" s="59"/>
      <c r="L633" s="59">
        <v>-2</v>
      </c>
      <c r="M633" s="59"/>
      <c r="N633" s="59">
        <v>0</v>
      </c>
      <c r="O633" s="59"/>
      <c r="P633" s="59">
        <v>3</v>
      </c>
      <c r="Q633" s="59"/>
      <c r="R633" s="59">
        <v>0</v>
      </c>
      <c r="S633" s="59"/>
      <c r="T633" s="59">
        <v>0</v>
      </c>
      <c r="U633" s="59"/>
      <c r="V633" s="59">
        <v>0</v>
      </c>
      <c r="W633" s="59"/>
      <c r="X633" s="59" t="s">
        <v>852</v>
      </c>
      <c r="Y633" s="59"/>
      <c r="Z633" s="59">
        <v>0</v>
      </c>
      <c r="AA633" s="59"/>
      <c r="AB633" s="59">
        <v>0</v>
      </c>
      <c r="AC633" s="59"/>
      <c r="AD633" s="59">
        <v>0</v>
      </c>
      <c r="AE633" s="59"/>
      <c r="AF633" s="59">
        <v>0</v>
      </c>
      <c r="AG633" s="59"/>
      <c r="AH633" s="59">
        <v>0</v>
      </c>
      <c r="AI633" s="59"/>
      <c r="AJ633" s="59">
        <v>0</v>
      </c>
      <c r="AK633" s="59"/>
      <c r="AL633" s="59" t="s">
        <v>852</v>
      </c>
      <c r="AM633" s="59"/>
      <c r="AP633" s="57" t="e">
        <f>VLOOKUP(B633,[1]PlayersList!$B$4:$J$1000,9,FALSE)</f>
        <v>#N/A</v>
      </c>
      <c r="AR633" t="str">
        <f t="shared" si="9"/>
        <v>Teddy Purcell</v>
      </c>
    </row>
    <row r="634" spans="1:44" x14ac:dyDescent="0.25">
      <c r="A634" s="55">
        <v>631</v>
      </c>
      <c r="B634" t="s">
        <v>493</v>
      </c>
      <c r="C634" t="s">
        <v>872</v>
      </c>
      <c r="D634" s="59">
        <v>6</v>
      </c>
      <c r="E634" s="59"/>
      <c r="F634" s="59">
        <v>0</v>
      </c>
      <c r="G634" s="59"/>
      <c r="H634" s="59">
        <v>0</v>
      </c>
      <c r="I634" s="59"/>
      <c r="J634" s="59">
        <v>0</v>
      </c>
      <c r="K634" s="59"/>
      <c r="L634" s="59">
        <v>0</v>
      </c>
      <c r="M634" s="59"/>
      <c r="N634" s="59">
        <v>6</v>
      </c>
      <c r="O634" s="59"/>
      <c r="P634" s="59">
        <v>13</v>
      </c>
      <c r="Q634" s="59"/>
      <c r="R634" s="59">
        <v>4</v>
      </c>
      <c r="S634" s="59"/>
      <c r="T634" s="59">
        <v>0</v>
      </c>
      <c r="U634" s="59"/>
      <c r="V634" s="59">
        <v>0</v>
      </c>
      <c r="W634" s="59"/>
      <c r="X634" s="59" t="s">
        <v>852</v>
      </c>
      <c r="Y634" s="59"/>
      <c r="Z634" s="59">
        <v>0</v>
      </c>
      <c r="AA634" s="59"/>
      <c r="AB634" s="59">
        <v>0</v>
      </c>
      <c r="AC634" s="59"/>
      <c r="AD634" s="59">
        <v>0</v>
      </c>
      <c r="AE634" s="59"/>
      <c r="AF634" s="59">
        <v>0</v>
      </c>
      <c r="AG634" s="59"/>
      <c r="AH634" s="59">
        <v>0</v>
      </c>
      <c r="AI634" s="59"/>
      <c r="AJ634" s="59">
        <v>7</v>
      </c>
      <c r="AK634" s="59"/>
      <c r="AL634" s="59">
        <v>0</v>
      </c>
      <c r="AP634" s="57" t="e">
        <f>VLOOKUP(B634,[1]PlayersList!$B$4:$J$1000,9,FALSE)</f>
        <v>#N/A</v>
      </c>
      <c r="AR634" t="str">
        <f t="shared" si="9"/>
        <v>Kyle Quincey</v>
      </c>
    </row>
    <row r="635" spans="1:44" x14ac:dyDescent="0.25">
      <c r="A635" s="55">
        <v>632</v>
      </c>
      <c r="B635" t="s">
        <v>888</v>
      </c>
      <c r="C635" t="s">
        <v>847</v>
      </c>
      <c r="D635" s="59">
        <v>7</v>
      </c>
      <c r="E635" s="59"/>
      <c r="F635" s="59">
        <v>7</v>
      </c>
      <c r="G635" s="59"/>
      <c r="H635" s="59">
        <v>409</v>
      </c>
      <c r="I635" s="59"/>
      <c r="J635" s="59">
        <v>6</v>
      </c>
      <c r="K635" s="59"/>
      <c r="L635" s="59">
        <v>1</v>
      </c>
      <c r="M635" s="59"/>
      <c r="N635" s="59">
        <v>0</v>
      </c>
      <c r="O635" s="59"/>
      <c r="P635" s="59">
        <v>0</v>
      </c>
      <c r="Q635" s="59"/>
      <c r="R635" s="59">
        <v>17</v>
      </c>
      <c r="S635" s="59"/>
      <c r="T635" s="59">
        <v>2.4900000000000002</v>
      </c>
      <c r="U635" s="59"/>
      <c r="V635" s="59">
        <v>233</v>
      </c>
      <c r="W635" s="59"/>
      <c r="X635" s="59">
        <v>216</v>
      </c>
      <c r="Y635" s="59"/>
      <c r="Z635" s="59">
        <v>0.92700000000000005</v>
      </c>
      <c r="AA635" s="59"/>
      <c r="AB635" s="59">
        <v>1</v>
      </c>
      <c r="AC635" s="59"/>
      <c r="AD635" s="59"/>
      <c r="AE635" s="59"/>
      <c r="AF635" s="59"/>
      <c r="AG635" s="59"/>
      <c r="AH635" s="59"/>
      <c r="AI635" s="59"/>
      <c r="AJ635" s="59"/>
      <c r="AK635" s="59"/>
      <c r="AL635" s="59"/>
      <c r="AM635" s="59"/>
      <c r="AP635" s="57" t="e">
        <f>VLOOKUP(B635,[1]PlayersList!$B$4:$J$1000,9,FALSE)</f>
        <v>#N/A</v>
      </c>
      <c r="AR635" t="str">
        <f t="shared" si="9"/>
        <v>Cam Talbot</v>
      </c>
    </row>
    <row r="636" spans="1:44" x14ac:dyDescent="0.25">
      <c r="A636" s="55">
        <v>633</v>
      </c>
      <c r="B636" t="s">
        <v>889</v>
      </c>
      <c r="C636" t="s">
        <v>860</v>
      </c>
      <c r="D636" s="59">
        <v>8</v>
      </c>
      <c r="E636" s="59"/>
      <c r="F636" s="59">
        <v>8</v>
      </c>
      <c r="G636" s="59"/>
      <c r="H636" s="59">
        <v>464</v>
      </c>
      <c r="I636" s="59"/>
      <c r="J636" s="59">
        <v>5</v>
      </c>
      <c r="K636" s="59"/>
      <c r="L636" s="59">
        <v>2</v>
      </c>
      <c r="M636" s="59"/>
      <c r="N636" s="59">
        <v>1</v>
      </c>
      <c r="O636" s="59"/>
      <c r="P636" s="59">
        <v>0</v>
      </c>
      <c r="Q636" s="59"/>
      <c r="R636" s="59">
        <v>23</v>
      </c>
      <c r="S636" s="59"/>
      <c r="T636" s="59">
        <v>2.97</v>
      </c>
      <c r="U636" s="59"/>
      <c r="V636" s="59">
        <v>256</v>
      </c>
      <c r="W636" s="59"/>
      <c r="X636" s="59">
        <v>233</v>
      </c>
      <c r="Y636" s="59"/>
      <c r="Z636" s="59">
        <v>0.91</v>
      </c>
      <c r="AA636" s="59"/>
      <c r="AB636" s="59">
        <v>0</v>
      </c>
      <c r="AC636" s="59"/>
      <c r="AD636" s="59"/>
      <c r="AE636" s="59"/>
      <c r="AF636" s="59"/>
      <c r="AG636" s="59"/>
      <c r="AH636" s="59"/>
      <c r="AI636" s="59"/>
      <c r="AJ636" s="59"/>
      <c r="AK636" s="59"/>
      <c r="AL636" s="59"/>
      <c r="AM636" s="59"/>
      <c r="AP636" s="57" t="e">
        <f>VLOOKUP(B636,[1]PlayersList!$B$4:$J$1000,9,FALSE)</f>
        <v>#N/A</v>
      </c>
      <c r="AR636" t="str">
        <f t="shared" si="9"/>
        <v>Marc-Andre Fleury</v>
      </c>
    </row>
    <row r="637" spans="1:44" x14ac:dyDescent="0.25">
      <c r="A637" s="55">
        <v>634</v>
      </c>
      <c r="B637" t="s">
        <v>890</v>
      </c>
      <c r="C637" t="s">
        <v>855</v>
      </c>
      <c r="D637" s="59">
        <v>7</v>
      </c>
      <c r="E637" s="59"/>
      <c r="F637" s="59">
        <v>7</v>
      </c>
      <c r="G637" s="59"/>
      <c r="H637" s="59">
        <v>414</v>
      </c>
      <c r="I637" s="59"/>
      <c r="J637" s="59">
        <v>4</v>
      </c>
      <c r="K637" s="59"/>
      <c r="L637" s="59">
        <v>3</v>
      </c>
      <c r="M637" s="59"/>
      <c r="N637" s="59">
        <v>0</v>
      </c>
      <c r="O637" s="59"/>
      <c r="P637" s="59">
        <v>2</v>
      </c>
      <c r="Q637" s="59"/>
      <c r="R637" s="59">
        <v>16</v>
      </c>
      <c r="S637" s="59"/>
      <c r="T637" s="59">
        <v>2.3199999999999998</v>
      </c>
      <c r="U637" s="59"/>
      <c r="V637" s="59">
        <v>174</v>
      </c>
      <c r="W637" s="59"/>
      <c r="X637" s="59">
        <v>158</v>
      </c>
      <c r="Y637" s="59"/>
      <c r="Z637" s="59">
        <v>0.90800000000000003</v>
      </c>
      <c r="AA637" s="59"/>
      <c r="AB637" s="59">
        <v>0</v>
      </c>
      <c r="AC637" s="59"/>
      <c r="AD637" s="59"/>
      <c r="AE637" s="59"/>
      <c r="AF637" s="59"/>
      <c r="AG637" s="59"/>
      <c r="AH637" s="59"/>
      <c r="AI637" s="59"/>
      <c r="AJ637" s="59"/>
      <c r="AK637" s="59"/>
      <c r="AL637" s="59"/>
      <c r="AM637" s="59"/>
      <c r="AP637" s="57" t="e">
        <f>VLOOKUP(B637,[1]PlayersList!$B$4:$J$1000,9,FALSE)</f>
        <v>#N/A</v>
      </c>
      <c r="AR637" t="str">
        <f t="shared" si="9"/>
        <v>Martin Jones</v>
      </c>
    </row>
    <row r="638" spans="1:44" x14ac:dyDescent="0.25">
      <c r="A638" s="55">
        <v>635</v>
      </c>
      <c r="B638" t="s">
        <v>891</v>
      </c>
      <c r="C638" t="s">
        <v>858</v>
      </c>
      <c r="D638" s="59">
        <v>6</v>
      </c>
      <c r="E638" s="59"/>
      <c r="F638" s="59">
        <v>6</v>
      </c>
      <c r="G638" s="59"/>
      <c r="H638" s="59">
        <v>363</v>
      </c>
      <c r="I638" s="59"/>
      <c r="J638" s="59">
        <v>4</v>
      </c>
      <c r="K638" s="59"/>
      <c r="L638" s="59">
        <v>2</v>
      </c>
      <c r="M638" s="59"/>
      <c r="N638" s="59">
        <v>0</v>
      </c>
      <c r="O638" s="59"/>
      <c r="P638" s="59">
        <v>2</v>
      </c>
      <c r="Q638" s="59"/>
      <c r="R638" s="59">
        <v>15</v>
      </c>
      <c r="S638" s="59"/>
      <c r="T638" s="59">
        <v>2.48</v>
      </c>
      <c r="U638" s="59"/>
      <c r="V638" s="59">
        <v>200</v>
      </c>
      <c r="W638" s="59"/>
      <c r="X638" s="59">
        <v>185</v>
      </c>
      <c r="Y638" s="59"/>
      <c r="Z638" s="59">
        <v>0.92500000000000004</v>
      </c>
      <c r="AA638" s="59"/>
      <c r="AB638" s="59">
        <v>0</v>
      </c>
      <c r="AC638" s="59"/>
      <c r="AD638" s="59"/>
      <c r="AE638" s="59"/>
      <c r="AF638" s="59"/>
      <c r="AG638" s="59"/>
      <c r="AH638" s="59"/>
      <c r="AI638" s="59"/>
      <c r="AJ638" s="59"/>
      <c r="AK638" s="59"/>
      <c r="AL638" s="59"/>
      <c r="AM638" s="59"/>
      <c r="AP638" s="57" t="e">
        <f>VLOOKUP(B638,[1]PlayersList!$B$4:$J$1000,9,FALSE)</f>
        <v>#N/A</v>
      </c>
      <c r="AR638" t="str">
        <f t="shared" si="9"/>
        <v>Petr Mrazek</v>
      </c>
    </row>
    <row r="639" spans="1:44" x14ac:dyDescent="0.25">
      <c r="A639" s="55">
        <v>636</v>
      </c>
      <c r="B639" t="s">
        <v>892</v>
      </c>
      <c r="C639" t="s">
        <v>851</v>
      </c>
      <c r="D639" s="59">
        <v>6</v>
      </c>
      <c r="E639" s="59"/>
      <c r="F639" s="59">
        <v>6</v>
      </c>
      <c r="G639" s="59"/>
      <c r="H639" s="59">
        <v>359</v>
      </c>
      <c r="I639" s="59"/>
      <c r="J639" s="59">
        <v>4</v>
      </c>
      <c r="K639" s="59"/>
      <c r="L639" s="59">
        <v>1</v>
      </c>
      <c r="M639" s="59"/>
      <c r="N639" s="59">
        <v>1</v>
      </c>
      <c r="O639" s="59"/>
      <c r="P639" s="59">
        <v>0</v>
      </c>
      <c r="Q639" s="59"/>
      <c r="R639" s="59">
        <v>10</v>
      </c>
      <c r="S639" s="59"/>
      <c r="T639" s="59">
        <v>1.67</v>
      </c>
      <c r="U639" s="59"/>
      <c r="V639" s="59">
        <v>178</v>
      </c>
      <c r="W639" s="59"/>
      <c r="X639" s="59">
        <v>168</v>
      </c>
      <c r="Y639" s="59"/>
      <c r="Z639" s="59">
        <v>0.94399999999999995</v>
      </c>
      <c r="AA639" s="59"/>
      <c r="AB639" s="59">
        <v>2</v>
      </c>
      <c r="AC639" s="59"/>
      <c r="AD639" s="59"/>
      <c r="AE639" s="59"/>
      <c r="AF639" s="59"/>
      <c r="AG639" s="59"/>
      <c r="AH639" s="59"/>
      <c r="AI639" s="59"/>
      <c r="AJ639" s="59"/>
      <c r="AK639" s="59"/>
      <c r="AL639" s="59"/>
      <c r="AM639" s="59"/>
      <c r="AP639" s="57" t="e">
        <f>VLOOKUP(B639,[1]PlayersList!$B$4:$J$1000,9,FALSE)</f>
        <v>#N/A</v>
      </c>
      <c r="AR639" t="str">
        <f t="shared" si="9"/>
        <v>Devan Dubnyk</v>
      </c>
    </row>
    <row r="640" spans="1:44" x14ac:dyDescent="0.25">
      <c r="A640" s="55">
        <v>637</v>
      </c>
      <c r="B640" t="s">
        <v>893</v>
      </c>
      <c r="C640" t="s">
        <v>868</v>
      </c>
      <c r="D640" s="59">
        <v>5</v>
      </c>
      <c r="E640" s="59"/>
      <c r="F640" s="59">
        <v>4</v>
      </c>
      <c r="G640" s="59"/>
      <c r="H640" s="59">
        <v>272</v>
      </c>
      <c r="I640" s="59"/>
      <c r="J640" s="59">
        <v>4</v>
      </c>
      <c r="K640" s="59"/>
      <c r="L640" s="59">
        <v>0</v>
      </c>
      <c r="M640" s="59"/>
      <c r="N640" s="59">
        <v>0</v>
      </c>
      <c r="O640" s="59"/>
      <c r="P640" s="59">
        <v>1</v>
      </c>
      <c r="Q640" s="59"/>
      <c r="R640" s="59">
        <v>10</v>
      </c>
      <c r="S640" s="59"/>
      <c r="T640" s="59">
        <v>2.21</v>
      </c>
      <c r="U640" s="59"/>
      <c r="V640" s="59">
        <v>101</v>
      </c>
      <c r="W640" s="59"/>
      <c r="X640" s="59">
        <v>91</v>
      </c>
      <c r="Y640" s="59"/>
      <c r="Z640" s="59">
        <v>0.90100000000000002</v>
      </c>
      <c r="AA640" s="59"/>
      <c r="AB640" s="59">
        <v>0</v>
      </c>
      <c r="AC640" s="59"/>
      <c r="AD640" s="59"/>
      <c r="AE640" s="59"/>
      <c r="AF640" s="59"/>
      <c r="AG640" s="59"/>
      <c r="AH640" s="59"/>
      <c r="AI640" s="59"/>
      <c r="AJ640" s="59"/>
      <c r="AK640" s="59"/>
      <c r="AL640" s="59"/>
      <c r="AM640" s="59"/>
      <c r="AP640" s="57" t="e">
        <f>VLOOKUP(B640,[1]PlayersList!$B$4:$J$1000,9,FALSE)</f>
        <v>#N/A</v>
      </c>
      <c r="AR640" t="str">
        <f t="shared" si="9"/>
        <v>Peter Budaj</v>
      </c>
    </row>
    <row r="641" spans="1:44" x14ac:dyDescent="0.25">
      <c r="A641" s="55">
        <v>638</v>
      </c>
      <c r="B641" t="s">
        <v>894</v>
      </c>
      <c r="C641" t="s">
        <v>854</v>
      </c>
      <c r="D641" s="59">
        <v>4</v>
      </c>
      <c r="E641" s="59"/>
      <c r="F641" s="59">
        <v>4</v>
      </c>
      <c r="G641" s="59"/>
      <c r="H641" s="59">
        <v>239</v>
      </c>
      <c r="I641" s="59"/>
      <c r="J641" s="59">
        <v>4</v>
      </c>
      <c r="K641" s="59"/>
      <c r="L641" s="59">
        <v>0</v>
      </c>
      <c r="M641" s="59"/>
      <c r="N641" s="59">
        <v>0</v>
      </c>
      <c r="O641" s="59"/>
      <c r="P641" s="59">
        <v>0</v>
      </c>
      <c r="Q641" s="59"/>
      <c r="R641" s="59">
        <v>6</v>
      </c>
      <c r="S641" s="59"/>
      <c r="T641" s="59">
        <v>1.51</v>
      </c>
      <c r="U641" s="59"/>
      <c r="V641" s="59">
        <v>113</v>
      </c>
      <c r="W641" s="59"/>
      <c r="X641" s="59">
        <v>107</v>
      </c>
      <c r="Y641" s="59"/>
      <c r="Z641" s="59">
        <v>0.94699999999999995</v>
      </c>
      <c r="AA641" s="59"/>
      <c r="AB641" s="59">
        <v>0</v>
      </c>
      <c r="AC641" s="59"/>
      <c r="AD641" s="59"/>
      <c r="AE641" s="59"/>
      <c r="AF641" s="59"/>
      <c r="AG641" s="59"/>
      <c r="AH641" s="59"/>
      <c r="AI641" s="59"/>
      <c r="AJ641" s="59"/>
      <c r="AK641" s="59"/>
      <c r="AL641" s="59"/>
      <c r="AM641" s="59"/>
      <c r="AP641" s="57" t="e">
        <f>VLOOKUP(B641,[1]PlayersList!$B$4:$J$1000,9,FALSE)</f>
        <v>#N/A</v>
      </c>
      <c r="AR641" t="str">
        <f t="shared" si="9"/>
        <v>Carey Price</v>
      </c>
    </row>
    <row r="642" spans="1:44" x14ac:dyDescent="0.25">
      <c r="A642" s="55">
        <v>639</v>
      </c>
      <c r="B642" t="s">
        <v>895</v>
      </c>
      <c r="C642" t="s">
        <v>864</v>
      </c>
      <c r="D642" s="59">
        <v>6</v>
      </c>
      <c r="E642" s="59"/>
      <c r="F642" s="59">
        <v>6</v>
      </c>
      <c r="G642" s="59"/>
      <c r="H642" s="59">
        <v>357</v>
      </c>
      <c r="I642" s="59"/>
      <c r="J642" s="59">
        <v>4</v>
      </c>
      <c r="K642" s="59"/>
      <c r="L642" s="59">
        <v>2</v>
      </c>
      <c r="M642" s="59"/>
      <c r="N642" s="59">
        <v>0</v>
      </c>
      <c r="O642" s="59"/>
      <c r="P642" s="59">
        <v>0</v>
      </c>
      <c r="Q642" s="59"/>
      <c r="R642" s="59">
        <v>14</v>
      </c>
      <c r="S642" s="59"/>
      <c r="T642" s="59">
        <v>2.35</v>
      </c>
      <c r="U642" s="59"/>
      <c r="V642" s="59">
        <v>150</v>
      </c>
      <c r="W642" s="59"/>
      <c r="X642" s="59">
        <v>136</v>
      </c>
      <c r="Y642" s="59"/>
      <c r="Z642" s="59">
        <v>0.90700000000000003</v>
      </c>
      <c r="AA642" s="59"/>
      <c r="AB642" s="59">
        <v>0</v>
      </c>
      <c r="AC642" s="59"/>
      <c r="AD642" s="59"/>
      <c r="AE642" s="59"/>
      <c r="AF642" s="59"/>
      <c r="AG642" s="59"/>
      <c r="AH642" s="59"/>
      <c r="AI642" s="59"/>
      <c r="AJ642" s="59"/>
      <c r="AK642" s="59"/>
      <c r="AL642" s="59"/>
      <c r="AM642" s="59"/>
      <c r="AP642" s="57" t="e">
        <f>VLOOKUP(B642,[1]PlayersList!$B$4:$J$1000,9,FALSE)</f>
        <v>#N/A</v>
      </c>
      <c r="AR642" t="str">
        <f t="shared" si="9"/>
        <v>Henrik Lundqvist</v>
      </c>
    </row>
    <row r="643" spans="1:44" x14ac:dyDescent="0.25">
      <c r="A643" s="55">
        <v>640</v>
      </c>
      <c r="B643" t="s">
        <v>896</v>
      </c>
      <c r="C643" t="s">
        <v>867</v>
      </c>
      <c r="D643" s="59">
        <v>5</v>
      </c>
      <c r="E643" s="59"/>
      <c r="F643" s="59">
        <v>5</v>
      </c>
      <c r="G643" s="59"/>
      <c r="H643" s="59">
        <v>306</v>
      </c>
      <c r="I643" s="59"/>
      <c r="J643" s="59">
        <v>4</v>
      </c>
      <c r="K643" s="59"/>
      <c r="L643" s="59">
        <v>1</v>
      </c>
      <c r="M643" s="59"/>
      <c r="N643" s="59">
        <v>0</v>
      </c>
      <c r="O643" s="59"/>
      <c r="P643" s="59">
        <v>0</v>
      </c>
      <c r="Q643" s="59"/>
      <c r="R643" s="59">
        <v>15</v>
      </c>
      <c r="S643" s="59"/>
      <c r="T643" s="59">
        <v>2.95</v>
      </c>
      <c r="U643" s="59"/>
      <c r="V643" s="59">
        <v>154</v>
      </c>
      <c r="W643" s="59"/>
      <c r="X643" s="59">
        <v>139</v>
      </c>
      <c r="Y643" s="59"/>
      <c r="Z643" s="59">
        <v>0.90300000000000002</v>
      </c>
      <c r="AA643" s="59"/>
      <c r="AB643" s="59">
        <v>1</v>
      </c>
      <c r="AC643" s="59"/>
      <c r="AD643" s="59"/>
      <c r="AE643" s="59"/>
      <c r="AF643" s="59"/>
      <c r="AG643" s="59"/>
      <c r="AH643" s="59"/>
      <c r="AI643" s="59"/>
      <c r="AJ643" s="59"/>
      <c r="AK643" s="59"/>
      <c r="AL643" s="59"/>
      <c r="AM643" s="59"/>
      <c r="AP643" s="57" t="e">
        <f>VLOOKUP(B643,[1]PlayersList!$B$4:$J$1000,9,FALSE)</f>
        <v>#N/A</v>
      </c>
      <c r="AR643" t="str">
        <f t="shared" si="9"/>
        <v>Craig Anderson</v>
      </c>
    </row>
    <row r="644" spans="1:44" x14ac:dyDescent="0.25">
      <c r="A644" s="55">
        <v>641</v>
      </c>
      <c r="B644" t="s">
        <v>897</v>
      </c>
      <c r="C644" t="s">
        <v>850</v>
      </c>
      <c r="D644" s="59">
        <v>3</v>
      </c>
      <c r="E644" s="59"/>
      <c r="F644" s="59">
        <v>3</v>
      </c>
      <c r="G644" s="59"/>
      <c r="H644" s="59">
        <v>179</v>
      </c>
      <c r="I644" s="59"/>
      <c r="J644" s="59">
        <v>3</v>
      </c>
      <c r="K644" s="59"/>
      <c r="L644" s="59">
        <v>0</v>
      </c>
      <c r="M644" s="59"/>
      <c r="N644" s="59">
        <v>0</v>
      </c>
      <c r="O644" s="59"/>
      <c r="P644" s="59">
        <v>0</v>
      </c>
      <c r="Q644" s="59"/>
      <c r="R644" s="59">
        <v>5</v>
      </c>
      <c r="S644" s="59"/>
      <c r="T644" s="59">
        <v>1.67</v>
      </c>
      <c r="U644" s="59"/>
      <c r="V644" s="59">
        <v>95</v>
      </c>
      <c r="W644" s="59"/>
      <c r="X644" s="59">
        <v>90</v>
      </c>
      <c r="Y644" s="59"/>
      <c r="Z644" s="59">
        <v>0.94699999999999995</v>
      </c>
      <c r="AA644" s="59"/>
      <c r="AB644" s="59">
        <v>0</v>
      </c>
      <c r="AC644" s="59"/>
      <c r="AD644" s="59"/>
      <c r="AE644" s="59"/>
      <c r="AF644" s="59"/>
      <c r="AG644" s="59"/>
      <c r="AH644" s="59"/>
      <c r="AI644" s="59"/>
      <c r="AJ644" s="59"/>
      <c r="AK644" s="59"/>
      <c r="AL644" s="59"/>
      <c r="AM644" s="59"/>
      <c r="AP644" s="57" t="e">
        <f>VLOOKUP(B644,[1]PlayersList!$B$4:$J$1000,9,FALSE)</f>
        <v>#N/A</v>
      </c>
      <c r="AR644" t="str">
        <f t="shared" si="9"/>
        <v>Tuukka Rask</v>
      </c>
    </row>
    <row r="645" spans="1:44" x14ac:dyDescent="0.25">
      <c r="A645" s="55">
        <v>642</v>
      </c>
      <c r="B645" t="s">
        <v>898</v>
      </c>
      <c r="C645" t="s">
        <v>853</v>
      </c>
      <c r="D645" s="59">
        <v>5</v>
      </c>
      <c r="E645" s="59"/>
      <c r="F645" s="59">
        <v>5</v>
      </c>
      <c r="G645" s="59"/>
      <c r="H645" s="59">
        <v>298</v>
      </c>
      <c r="I645" s="59"/>
      <c r="J645" s="59">
        <v>3</v>
      </c>
      <c r="K645" s="59"/>
      <c r="L645" s="59">
        <v>2</v>
      </c>
      <c r="M645" s="59"/>
      <c r="N645" s="59">
        <v>0</v>
      </c>
      <c r="O645" s="59"/>
      <c r="P645" s="59">
        <v>1</v>
      </c>
      <c r="Q645" s="59"/>
      <c r="R645" s="59">
        <v>16</v>
      </c>
      <c r="S645" s="59"/>
      <c r="T645" s="59">
        <v>3.22</v>
      </c>
      <c r="U645" s="59"/>
      <c r="V645" s="59">
        <v>147</v>
      </c>
      <c r="W645" s="59"/>
      <c r="X645" s="59">
        <v>131</v>
      </c>
      <c r="Y645" s="59"/>
      <c r="Z645" s="59">
        <v>0.89100000000000001</v>
      </c>
      <c r="AA645" s="59"/>
      <c r="AB645" s="59">
        <v>0</v>
      </c>
      <c r="AC645" s="59"/>
      <c r="AD645" s="59"/>
      <c r="AE645" s="59"/>
      <c r="AF645" s="59"/>
      <c r="AG645" s="59"/>
      <c r="AH645" s="59"/>
      <c r="AI645" s="59"/>
      <c r="AJ645" s="59"/>
      <c r="AK645" s="59"/>
      <c r="AL645" s="59"/>
      <c r="AM645" s="59"/>
      <c r="AP645" s="57" t="e">
        <f>VLOOKUP(B645,[1]PlayersList!$B$4:$J$1000,9,FALSE)</f>
        <v>#N/A</v>
      </c>
      <c r="AR645" t="str">
        <f t="shared" si="9"/>
        <v>Ben Bishop</v>
      </c>
    </row>
    <row r="646" spans="1:44" x14ac:dyDescent="0.25">
      <c r="A646" s="55">
        <v>643</v>
      </c>
      <c r="B646" t="s">
        <v>899</v>
      </c>
      <c r="C646" t="s">
        <v>876</v>
      </c>
      <c r="D646" s="59">
        <v>4</v>
      </c>
      <c r="E646" s="59"/>
      <c r="F646" s="59">
        <v>4</v>
      </c>
      <c r="G646" s="59"/>
      <c r="H646" s="59">
        <v>247</v>
      </c>
      <c r="I646" s="59"/>
      <c r="J646" s="59">
        <v>3</v>
      </c>
      <c r="K646" s="59"/>
      <c r="L646" s="59">
        <v>0</v>
      </c>
      <c r="M646" s="59"/>
      <c r="N646" s="59">
        <v>1</v>
      </c>
      <c r="O646" s="59"/>
      <c r="P646" s="59">
        <v>0</v>
      </c>
      <c r="Q646" s="59"/>
      <c r="R646" s="59">
        <v>8</v>
      </c>
      <c r="S646" s="59"/>
      <c r="T646" s="59">
        <v>1.95</v>
      </c>
      <c r="U646" s="59"/>
      <c r="V646" s="59">
        <v>104</v>
      </c>
      <c r="W646" s="59"/>
      <c r="X646" s="59">
        <v>96</v>
      </c>
      <c r="Y646" s="59"/>
      <c r="Z646" s="59">
        <v>0.92300000000000004</v>
      </c>
      <c r="AA646" s="59"/>
      <c r="AB646" s="59">
        <v>0</v>
      </c>
      <c r="AC646" s="59"/>
      <c r="AD646" s="59"/>
      <c r="AE646" s="59"/>
      <c r="AF646" s="59"/>
      <c r="AG646" s="59"/>
      <c r="AH646" s="59"/>
      <c r="AI646" s="59"/>
      <c r="AJ646" s="59"/>
      <c r="AK646" s="59"/>
      <c r="AL646" s="59"/>
      <c r="AM646" s="59"/>
      <c r="AP646" s="57" t="e">
        <f>VLOOKUP(B646,[1]PlayersList!$B$4:$J$1000,9,FALSE)</f>
        <v>#N/A</v>
      </c>
      <c r="AR646" t="str">
        <f t="shared" ref="AR646:AR709" si="10">SUBSTITUTE(B646," ","")</f>
        <v>Jacob Markstrom</v>
      </c>
    </row>
    <row r="647" spans="1:44" x14ac:dyDescent="0.25">
      <c r="A647" s="55">
        <v>644</v>
      </c>
      <c r="B647" t="s">
        <v>900</v>
      </c>
      <c r="C647" t="s">
        <v>861</v>
      </c>
      <c r="D647" s="59">
        <v>7</v>
      </c>
      <c r="E647" s="59"/>
      <c r="F647" s="59">
        <v>6</v>
      </c>
      <c r="G647" s="59"/>
      <c r="H647" s="59">
        <v>397</v>
      </c>
      <c r="I647" s="59"/>
      <c r="J647" s="59">
        <v>3</v>
      </c>
      <c r="K647" s="59"/>
      <c r="L647" s="59">
        <v>2</v>
      </c>
      <c r="M647" s="59"/>
      <c r="N647" s="59">
        <v>2</v>
      </c>
      <c r="O647" s="59"/>
      <c r="P647" s="59">
        <v>0</v>
      </c>
      <c r="Q647" s="59"/>
      <c r="R647" s="59">
        <v>15</v>
      </c>
      <c r="S647" s="59"/>
      <c r="T647" s="59">
        <v>2.27</v>
      </c>
      <c r="U647" s="59"/>
      <c r="V647" s="59">
        <v>173</v>
      </c>
      <c r="W647" s="59"/>
      <c r="X647" s="59">
        <v>158</v>
      </c>
      <c r="Y647" s="59"/>
      <c r="Z647" s="59">
        <v>0.91300000000000003</v>
      </c>
      <c r="AA647" s="59"/>
      <c r="AB647" s="59">
        <v>0</v>
      </c>
      <c r="AC647" s="59"/>
      <c r="AD647" s="59"/>
      <c r="AE647" s="59"/>
      <c r="AF647" s="59"/>
      <c r="AG647" s="59"/>
      <c r="AH647" s="59"/>
      <c r="AI647" s="59"/>
      <c r="AJ647" s="59"/>
      <c r="AK647" s="59"/>
      <c r="AL647" s="59"/>
      <c r="AM647" s="59"/>
      <c r="AP647" s="57" t="e">
        <f>VLOOKUP(B647,[1]PlayersList!$B$4:$J$1000,9,FALSE)</f>
        <v>#N/A</v>
      </c>
      <c r="AR647" t="str">
        <f t="shared" si="10"/>
        <v>John Gibson</v>
      </c>
    </row>
    <row r="648" spans="1:44" x14ac:dyDescent="0.25">
      <c r="A648" s="55">
        <v>645</v>
      </c>
      <c r="B648" t="s">
        <v>901</v>
      </c>
      <c r="C648" t="s">
        <v>854</v>
      </c>
      <c r="D648" s="59">
        <v>4</v>
      </c>
      <c r="E648" s="59"/>
      <c r="F648" s="59">
        <v>4</v>
      </c>
      <c r="G648" s="59"/>
      <c r="H648" s="59">
        <v>245</v>
      </c>
      <c r="I648" s="59"/>
      <c r="J648" s="59">
        <v>3</v>
      </c>
      <c r="K648" s="59"/>
      <c r="L648" s="59">
        <v>0</v>
      </c>
      <c r="M648" s="59"/>
      <c r="N648" s="59">
        <v>1</v>
      </c>
      <c r="O648" s="59"/>
      <c r="P648" s="59">
        <v>0</v>
      </c>
      <c r="Q648" s="59"/>
      <c r="R648" s="59">
        <v>6</v>
      </c>
      <c r="S648" s="59"/>
      <c r="T648" s="59">
        <v>1.47</v>
      </c>
      <c r="U648" s="59"/>
      <c r="V648" s="59">
        <v>133</v>
      </c>
      <c r="W648" s="59"/>
      <c r="X648" s="59">
        <v>127</v>
      </c>
      <c r="Y648" s="59"/>
      <c r="Z648" s="59">
        <v>0.95499999999999996</v>
      </c>
      <c r="AA648" s="59"/>
      <c r="AB648" s="59">
        <v>1</v>
      </c>
      <c r="AC648" s="59"/>
      <c r="AD648" s="59"/>
      <c r="AE648" s="59"/>
      <c r="AF648" s="59"/>
      <c r="AG648" s="59"/>
      <c r="AH648" s="59"/>
      <c r="AI648" s="59"/>
      <c r="AJ648" s="59"/>
      <c r="AK648" s="59"/>
      <c r="AL648" s="59"/>
      <c r="AM648" s="59"/>
      <c r="AP648" s="57" t="e">
        <f>VLOOKUP(B648,[1]PlayersList!$B$4:$J$1000,9,FALSE)</f>
        <v>#N/A</v>
      </c>
      <c r="AR648" t="str">
        <f t="shared" si="10"/>
        <v>Al Montoya</v>
      </c>
    </row>
    <row r="649" spans="1:44" x14ac:dyDescent="0.25">
      <c r="A649" s="55">
        <v>646</v>
      </c>
      <c r="B649" t="s">
        <v>902</v>
      </c>
      <c r="C649" t="s">
        <v>859</v>
      </c>
      <c r="D649" s="59">
        <v>6</v>
      </c>
      <c r="E649" s="59"/>
      <c r="F649" s="59">
        <v>6</v>
      </c>
      <c r="G649" s="59"/>
      <c r="H649" s="59">
        <v>366</v>
      </c>
      <c r="I649" s="59"/>
      <c r="J649" s="59">
        <v>3</v>
      </c>
      <c r="K649" s="59"/>
      <c r="L649" s="59">
        <v>1</v>
      </c>
      <c r="M649" s="59"/>
      <c r="N649" s="59">
        <v>2</v>
      </c>
      <c r="O649" s="59"/>
      <c r="P649" s="59">
        <v>1</v>
      </c>
      <c r="Q649" s="59"/>
      <c r="R649" s="59">
        <v>13</v>
      </c>
      <c r="S649" s="59"/>
      <c r="T649" s="59">
        <v>2.13</v>
      </c>
      <c r="U649" s="59"/>
      <c r="V649" s="59">
        <v>142</v>
      </c>
      <c r="W649" s="59"/>
      <c r="X649" s="59">
        <v>129</v>
      </c>
      <c r="Y649" s="59"/>
      <c r="Z649" s="59">
        <v>0.90800000000000003</v>
      </c>
      <c r="AA649" s="59"/>
      <c r="AB649" s="59">
        <v>0</v>
      </c>
      <c r="AC649" s="59"/>
      <c r="AD649" s="59"/>
      <c r="AE649" s="59"/>
      <c r="AF649" s="59"/>
      <c r="AG649" s="59"/>
      <c r="AH649" s="59"/>
      <c r="AI649" s="59"/>
      <c r="AJ649" s="59"/>
      <c r="AK649" s="59"/>
      <c r="AL649" s="59"/>
      <c r="AM649" s="59"/>
      <c r="AP649" s="57" t="e">
        <f>VLOOKUP(B649,[1]PlayersList!$B$4:$J$1000,9,FALSE)</f>
        <v>#N/A</v>
      </c>
      <c r="AR649" t="str">
        <f t="shared" si="10"/>
        <v>Jake Allen</v>
      </c>
    </row>
    <row r="650" spans="1:44" x14ac:dyDescent="0.25">
      <c r="A650" s="55">
        <v>647</v>
      </c>
      <c r="B650" t="s">
        <v>903</v>
      </c>
      <c r="C650" t="s">
        <v>872</v>
      </c>
      <c r="D650" s="59">
        <v>6</v>
      </c>
      <c r="E650" s="59"/>
      <c r="F650" s="59">
        <v>6</v>
      </c>
      <c r="G650" s="59"/>
      <c r="H650" s="59">
        <v>360</v>
      </c>
      <c r="I650" s="59"/>
      <c r="J650" s="59">
        <v>3</v>
      </c>
      <c r="K650" s="59"/>
      <c r="L650" s="59">
        <v>2</v>
      </c>
      <c r="M650" s="59"/>
      <c r="N650" s="59">
        <v>1</v>
      </c>
      <c r="O650" s="59"/>
      <c r="P650" s="59">
        <v>0</v>
      </c>
      <c r="Q650" s="59"/>
      <c r="R650" s="59">
        <v>12</v>
      </c>
      <c r="S650" s="59"/>
      <c r="T650" s="59">
        <v>2</v>
      </c>
      <c r="U650" s="59"/>
      <c r="V650" s="59">
        <v>188</v>
      </c>
      <c r="W650" s="59"/>
      <c r="X650" s="59">
        <v>176</v>
      </c>
      <c r="Y650" s="59"/>
      <c r="Z650" s="59">
        <v>0.93600000000000005</v>
      </c>
      <c r="AA650" s="59"/>
      <c r="AB650" s="59">
        <v>0</v>
      </c>
      <c r="AC650" s="59"/>
      <c r="AD650" s="59"/>
      <c r="AE650" s="59"/>
      <c r="AF650" s="59"/>
      <c r="AG650" s="59"/>
      <c r="AH650" s="59"/>
      <c r="AI650" s="59"/>
      <c r="AJ650" s="59"/>
      <c r="AK650" s="59"/>
      <c r="AL650" s="59"/>
      <c r="AM650" s="59"/>
      <c r="AP650" s="57" t="e">
        <f>VLOOKUP(B650,[1]PlayersList!$B$4:$J$1000,9,FALSE)</f>
        <v>#N/A</v>
      </c>
      <c r="AR650" t="str">
        <f t="shared" si="10"/>
        <v>Cory Schneider</v>
      </c>
    </row>
    <row r="651" spans="1:44" x14ac:dyDescent="0.25">
      <c r="A651" s="55">
        <v>648</v>
      </c>
      <c r="B651" t="s">
        <v>904</v>
      </c>
      <c r="C651" t="s">
        <v>849</v>
      </c>
      <c r="D651" s="59">
        <v>5</v>
      </c>
      <c r="E651" s="59"/>
      <c r="F651" s="59">
        <v>5</v>
      </c>
      <c r="G651" s="59"/>
      <c r="H651" s="59">
        <v>300</v>
      </c>
      <c r="I651" s="59"/>
      <c r="J651" s="59">
        <v>3</v>
      </c>
      <c r="K651" s="59"/>
      <c r="L651" s="59">
        <v>2</v>
      </c>
      <c r="M651" s="59"/>
      <c r="N651" s="59">
        <v>0</v>
      </c>
      <c r="O651" s="59"/>
      <c r="P651" s="59">
        <v>0</v>
      </c>
      <c r="Q651" s="59"/>
      <c r="R651" s="59">
        <v>11</v>
      </c>
      <c r="S651" s="59"/>
      <c r="T651" s="59">
        <v>2.2000000000000002</v>
      </c>
      <c r="U651" s="59"/>
      <c r="V651" s="59">
        <v>131</v>
      </c>
      <c r="W651" s="59"/>
      <c r="X651" s="59">
        <v>120</v>
      </c>
      <c r="Y651" s="59"/>
      <c r="Z651" s="59">
        <v>0.91600000000000004</v>
      </c>
      <c r="AA651" s="59"/>
      <c r="AB651" s="59">
        <v>0</v>
      </c>
      <c r="AC651" s="59"/>
      <c r="AD651" s="59"/>
      <c r="AE651" s="59"/>
      <c r="AF651" s="59"/>
      <c r="AG651" s="59"/>
      <c r="AH651" s="59"/>
      <c r="AI651" s="59"/>
      <c r="AJ651" s="59"/>
      <c r="AK651" s="59"/>
      <c r="AL651" s="59"/>
      <c r="AM651" s="59"/>
      <c r="AP651" s="57" t="e">
        <f>VLOOKUP(B651,[1]PlayersList!$B$4:$J$1000,9,FALSE)</f>
        <v>#N/A</v>
      </c>
      <c r="AR651" t="str">
        <f t="shared" si="10"/>
        <v>Roberto Luongo</v>
      </c>
    </row>
    <row r="652" spans="1:44" x14ac:dyDescent="0.25">
      <c r="A652" s="55">
        <v>649</v>
      </c>
      <c r="B652" t="s">
        <v>905</v>
      </c>
      <c r="C652" t="s">
        <v>862</v>
      </c>
      <c r="D652" s="59">
        <v>4</v>
      </c>
      <c r="E652" s="59"/>
      <c r="F652" s="59">
        <v>4</v>
      </c>
      <c r="G652" s="59"/>
      <c r="H652" s="59">
        <v>236</v>
      </c>
      <c r="I652" s="59"/>
      <c r="J652" s="59">
        <v>2</v>
      </c>
      <c r="K652" s="59"/>
      <c r="L652" s="59">
        <v>2</v>
      </c>
      <c r="M652" s="59"/>
      <c r="N652" s="59">
        <v>0</v>
      </c>
      <c r="O652" s="59"/>
      <c r="P652" s="59">
        <v>1</v>
      </c>
      <c r="Q652" s="59"/>
      <c r="R652" s="59">
        <v>11</v>
      </c>
      <c r="S652" s="59"/>
      <c r="T652" s="59">
        <v>2.79</v>
      </c>
      <c r="U652" s="59"/>
      <c r="V652" s="59">
        <v>122</v>
      </c>
      <c r="W652" s="59"/>
      <c r="X652" s="59">
        <v>111</v>
      </c>
      <c r="Y652" s="59"/>
      <c r="Z652" s="59">
        <v>0.91</v>
      </c>
      <c r="AA652" s="59"/>
      <c r="AB652" s="59">
        <v>0</v>
      </c>
      <c r="AC652" s="59"/>
      <c r="AD652" s="59"/>
      <c r="AE652" s="59"/>
      <c r="AF652" s="59"/>
      <c r="AG652" s="59"/>
      <c r="AH652" s="59"/>
      <c r="AI652" s="59"/>
      <c r="AJ652" s="59"/>
      <c r="AK652" s="59"/>
      <c r="AL652" s="59"/>
      <c r="AM652" s="59"/>
      <c r="AP652" s="57" t="e">
        <f>VLOOKUP(B652,[1]PlayersList!$B$4:$J$1000,9,FALSE)</f>
        <v>#N/A</v>
      </c>
      <c r="AR652" t="str">
        <f t="shared" si="10"/>
        <v>Connor Hellebuyck</v>
      </c>
    </row>
    <row r="653" spans="1:44" x14ac:dyDescent="0.25">
      <c r="A653" s="55">
        <v>650</v>
      </c>
      <c r="B653" t="s">
        <v>906</v>
      </c>
      <c r="C653" t="s">
        <v>857</v>
      </c>
      <c r="D653" s="59">
        <v>7</v>
      </c>
      <c r="E653" s="59"/>
      <c r="F653" s="59">
        <v>5</v>
      </c>
      <c r="G653" s="59"/>
      <c r="H653" s="59">
        <v>362</v>
      </c>
      <c r="I653" s="59"/>
      <c r="J653" s="59">
        <v>2</v>
      </c>
      <c r="K653" s="59"/>
      <c r="L653" s="59">
        <v>4</v>
      </c>
      <c r="M653" s="59"/>
      <c r="N653" s="59">
        <v>1</v>
      </c>
      <c r="O653" s="59"/>
      <c r="P653" s="59">
        <v>2</v>
      </c>
      <c r="Q653" s="59"/>
      <c r="R653" s="59">
        <v>19</v>
      </c>
      <c r="S653" s="59"/>
      <c r="T653" s="59">
        <v>3.15</v>
      </c>
      <c r="U653" s="59"/>
      <c r="V653" s="59">
        <v>167</v>
      </c>
      <c r="W653" s="59"/>
      <c r="X653" s="59">
        <v>148</v>
      </c>
      <c r="Y653" s="59"/>
      <c r="Z653" s="59">
        <v>0.88600000000000001</v>
      </c>
      <c r="AA653" s="59"/>
      <c r="AB653" s="59">
        <v>0</v>
      </c>
      <c r="AC653" s="59"/>
      <c r="AD653" s="59"/>
      <c r="AE653" s="59"/>
      <c r="AF653" s="59"/>
      <c r="AG653" s="59"/>
      <c r="AH653" s="59"/>
      <c r="AI653" s="59"/>
      <c r="AJ653" s="59"/>
      <c r="AK653" s="59"/>
      <c r="AL653" s="59"/>
      <c r="AM653" s="59"/>
      <c r="AP653" s="57" t="e">
        <f>VLOOKUP(B653,[1]PlayersList!$B$4:$J$1000,9,FALSE)</f>
        <v>#N/A</v>
      </c>
      <c r="AR653" t="str">
        <f t="shared" si="10"/>
        <v>Steve Mason</v>
      </c>
    </row>
    <row r="654" spans="1:44" x14ac:dyDescent="0.25">
      <c r="A654" s="55">
        <v>651</v>
      </c>
      <c r="B654" t="s">
        <v>907</v>
      </c>
      <c r="C654" t="s">
        <v>874</v>
      </c>
      <c r="D654" s="59">
        <v>6</v>
      </c>
      <c r="E654" s="59"/>
      <c r="F654" s="59">
        <v>6</v>
      </c>
      <c r="G654" s="59"/>
      <c r="H654" s="59">
        <v>356</v>
      </c>
      <c r="I654" s="59"/>
      <c r="J654" s="59">
        <v>2</v>
      </c>
      <c r="K654" s="59"/>
      <c r="L654" s="59">
        <v>3</v>
      </c>
      <c r="M654" s="59"/>
      <c r="N654" s="59">
        <v>1</v>
      </c>
      <c r="O654" s="59"/>
      <c r="P654" s="59">
        <v>3</v>
      </c>
      <c r="Q654" s="59"/>
      <c r="R654" s="59">
        <v>14</v>
      </c>
      <c r="S654" s="59"/>
      <c r="T654" s="59">
        <v>2.36</v>
      </c>
      <c r="U654" s="59"/>
      <c r="V654" s="59">
        <v>197</v>
      </c>
      <c r="W654" s="59"/>
      <c r="X654" s="59">
        <v>183</v>
      </c>
      <c r="Y654" s="59"/>
      <c r="Z654" s="59">
        <v>0.92900000000000005</v>
      </c>
      <c r="AA654" s="59"/>
      <c r="AB654" s="59">
        <v>1</v>
      </c>
      <c r="AC654" s="59"/>
      <c r="AD654" s="59"/>
      <c r="AE654" s="59"/>
      <c r="AF654" s="59"/>
      <c r="AG654" s="59"/>
      <c r="AH654" s="59"/>
      <c r="AI654" s="59"/>
      <c r="AJ654" s="59"/>
      <c r="AK654" s="59"/>
      <c r="AL654" s="59"/>
      <c r="AM654" s="59"/>
      <c r="AP654" s="57" t="e">
        <f>VLOOKUP(B654,[1]PlayersList!$B$4:$J$1000,9,FALSE)</f>
        <v>#N/A</v>
      </c>
      <c r="AR654" t="str">
        <f t="shared" si="10"/>
        <v>Sergei Bobrovsky</v>
      </c>
    </row>
    <row r="655" spans="1:44" x14ac:dyDescent="0.25">
      <c r="A655" s="55">
        <v>652</v>
      </c>
      <c r="B655" t="s">
        <v>908</v>
      </c>
      <c r="C655" t="s">
        <v>866</v>
      </c>
      <c r="D655" s="59">
        <v>4</v>
      </c>
      <c r="E655" s="59"/>
      <c r="F655" s="59">
        <v>4</v>
      </c>
      <c r="G655" s="59"/>
      <c r="H655" s="59">
        <v>202</v>
      </c>
      <c r="I655" s="59"/>
      <c r="J655" s="59">
        <v>2</v>
      </c>
      <c r="K655" s="59"/>
      <c r="L655" s="59">
        <v>1</v>
      </c>
      <c r="M655" s="59"/>
      <c r="N655" s="59">
        <v>0</v>
      </c>
      <c r="O655" s="59"/>
      <c r="P655" s="59">
        <v>0</v>
      </c>
      <c r="Q655" s="59"/>
      <c r="R655" s="59">
        <v>13</v>
      </c>
      <c r="S655" s="59"/>
      <c r="T655" s="59">
        <v>3.86</v>
      </c>
      <c r="U655" s="59"/>
      <c r="V655" s="59">
        <v>121</v>
      </c>
      <c r="W655" s="59"/>
      <c r="X655" s="59">
        <v>108</v>
      </c>
      <c r="Y655" s="59"/>
      <c r="Z655" s="59">
        <v>0.89300000000000002</v>
      </c>
      <c r="AA655" s="59"/>
      <c r="AB655" s="59">
        <v>0</v>
      </c>
      <c r="AC655" s="59"/>
      <c r="AD655" s="59"/>
      <c r="AE655" s="59"/>
      <c r="AF655" s="59"/>
      <c r="AG655" s="59"/>
      <c r="AH655" s="59"/>
      <c r="AI655" s="59"/>
      <c r="AJ655" s="59"/>
      <c r="AK655" s="59"/>
      <c r="AL655" s="59"/>
      <c r="AM655" s="59"/>
      <c r="AP655" s="57" t="e">
        <f>VLOOKUP(B655,[1]PlayersList!$B$4:$J$1000,9,FALSE)</f>
        <v>#N/A</v>
      </c>
      <c r="AR655" t="str">
        <f t="shared" si="10"/>
        <v>Antti Niemi</v>
      </c>
    </row>
    <row r="656" spans="1:44" x14ac:dyDescent="0.25">
      <c r="A656" s="55">
        <v>653</v>
      </c>
      <c r="B656" t="s">
        <v>909</v>
      </c>
      <c r="C656" t="s">
        <v>877</v>
      </c>
      <c r="D656" s="59">
        <v>5</v>
      </c>
      <c r="E656" s="59"/>
      <c r="F656" s="59">
        <v>5</v>
      </c>
      <c r="G656" s="59"/>
      <c r="H656" s="59">
        <v>303</v>
      </c>
      <c r="I656" s="59"/>
      <c r="J656" s="59">
        <v>2</v>
      </c>
      <c r="K656" s="59"/>
      <c r="L656" s="59">
        <v>2</v>
      </c>
      <c r="M656" s="59"/>
      <c r="N656" s="59">
        <v>1</v>
      </c>
      <c r="O656" s="59"/>
      <c r="P656" s="59">
        <v>1</v>
      </c>
      <c r="Q656" s="59"/>
      <c r="R656" s="59">
        <v>12</v>
      </c>
      <c r="S656" s="59"/>
      <c r="T656" s="59">
        <v>2.38</v>
      </c>
      <c r="U656" s="59"/>
      <c r="V656" s="59">
        <v>134</v>
      </c>
      <c r="W656" s="59"/>
      <c r="X656" s="59">
        <v>122</v>
      </c>
      <c r="Y656" s="59"/>
      <c r="Z656" s="59">
        <v>0.91</v>
      </c>
      <c r="AA656" s="59"/>
      <c r="AB656" s="59">
        <v>0</v>
      </c>
      <c r="AC656" s="59"/>
      <c r="AD656" s="59"/>
      <c r="AE656" s="59"/>
      <c r="AF656" s="59"/>
      <c r="AG656" s="59"/>
      <c r="AH656" s="59"/>
      <c r="AI656" s="59"/>
      <c r="AJ656" s="59"/>
      <c r="AK656" s="59"/>
      <c r="AL656" s="59"/>
      <c r="AM656" s="59"/>
      <c r="AP656" s="57" t="e">
        <f>VLOOKUP(B656,[1]PlayersList!$B$4:$J$1000,9,FALSE)</f>
        <v>#N/A</v>
      </c>
      <c r="AR656" t="str">
        <f t="shared" si="10"/>
        <v>Braden Holtby</v>
      </c>
    </row>
    <row r="657" spans="1:44" x14ac:dyDescent="0.25">
      <c r="A657" s="55">
        <v>654</v>
      </c>
      <c r="B657" t="s">
        <v>910</v>
      </c>
      <c r="C657" t="s">
        <v>856</v>
      </c>
      <c r="D657" s="59">
        <v>2</v>
      </c>
      <c r="E657" s="59"/>
      <c r="F657" s="59">
        <v>2</v>
      </c>
      <c r="G657" s="59"/>
      <c r="H657" s="59">
        <v>124</v>
      </c>
      <c r="I657" s="59"/>
      <c r="J657" s="59">
        <v>2</v>
      </c>
      <c r="K657" s="59"/>
      <c r="L657" s="59">
        <v>0</v>
      </c>
      <c r="M657" s="59"/>
      <c r="N657" s="59">
        <v>0</v>
      </c>
      <c r="O657" s="59"/>
      <c r="P657" s="59">
        <v>0</v>
      </c>
      <c r="Q657" s="59"/>
      <c r="R657" s="59">
        <v>7</v>
      </c>
      <c r="S657" s="59"/>
      <c r="T657" s="59">
        <v>3.38</v>
      </c>
      <c r="U657" s="59"/>
      <c r="V657" s="59">
        <v>70</v>
      </c>
      <c r="W657" s="59"/>
      <c r="X657" s="59">
        <v>63</v>
      </c>
      <c r="Y657" s="59"/>
      <c r="Z657" s="59">
        <v>0.9</v>
      </c>
      <c r="AA657" s="59"/>
      <c r="AB657" s="59">
        <v>0</v>
      </c>
      <c r="AC657" s="59"/>
      <c r="AD657" s="59"/>
      <c r="AE657" s="59"/>
      <c r="AF657" s="59"/>
      <c r="AG657" s="59"/>
      <c r="AH657" s="59"/>
      <c r="AI657" s="59"/>
      <c r="AJ657" s="59"/>
      <c r="AK657" s="59"/>
      <c r="AL657" s="59"/>
      <c r="AM657" s="59"/>
      <c r="AP657" s="57" t="e">
        <f>VLOOKUP(B657,[1]PlayersList!$B$4:$J$1000,9,FALSE)</f>
        <v>#N/A</v>
      </c>
      <c r="AR657" t="str">
        <f t="shared" si="10"/>
        <v>Scott Darling</v>
      </c>
    </row>
    <row r="658" spans="1:44" x14ac:dyDescent="0.25">
      <c r="A658" s="55">
        <v>655</v>
      </c>
      <c r="B658" t="s">
        <v>911</v>
      </c>
      <c r="C658" t="s">
        <v>863</v>
      </c>
      <c r="D658" s="59">
        <v>5</v>
      </c>
      <c r="E658" s="59"/>
      <c r="F658" s="59">
        <v>5</v>
      </c>
      <c r="G658" s="59"/>
      <c r="H658" s="59">
        <v>296</v>
      </c>
      <c r="I658" s="59"/>
      <c r="J658" s="59">
        <v>2</v>
      </c>
      <c r="K658" s="59"/>
      <c r="L658" s="59">
        <v>3</v>
      </c>
      <c r="M658" s="59"/>
      <c r="N658" s="59">
        <v>0</v>
      </c>
      <c r="O658" s="59"/>
      <c r="P658" s="59">
        <v>1</v>
      </c>
      <c r="Q658" s="59"/>
      <c r="R658" s="59">
        <v>15</v>
      </c>
      <c r="S658" s="59"/>
      <c r="T658" s="59">
        <v>3.04</v>
      </c>
      <c r="U658" s="59"/>
      <c r="V658" s="59">
        <v>151</v>
      </c>
      <c r="W658" s="59"/>
      <c r="X658" s="59">
        <v>136</v>
      </c>
      <c r="Y658" s="59"/>
      <c r="Z658" s="59">
        <v>0.90100000000000002</v>
      </c>
      <c r="AA658" s="59"/>
      <c r="AB658" s="59">
        <v>0</v>
      </c>
      <c r="AC658" s="59"/>
      <c r="AD658" s="59"/>
      <c r="AE658" s="59"/>
      <c r="AF658" s="59"/>
      <c r="AG658" s="59"/>
      <c r="AH658" s="59"/>
      <c r="AI658" s="59"/>
      <c r="AJ658" s="59"/>
      <c r="AK658" s="59"/>
      <c r="AL658" s="59"/>
      <c r="AM658" s="59"/>
      <c r="AP658" s="57" t="e">
        <f>VLOOKUP(B658,[1]PlayersList!$B$4:$J$1000,9,FALSE)</f>
        <v>#N/A</v>
      </c>
      <c r="AR658" t="str">
        <f t="shared" si="10"/>
        <v>Jaroslav Halak</v>
      </c>
    </row>
    <row r="659" spans="1:44" x14ac:dyDescent="0.25">
      <c r="A659" s="55">
        <v>656</v>
      </c>
      <c r="B659" t="s">
        <v>912</v>
      </c>
      <c r="C659" t="s">
        <v>848</v>
      </c>
      <c r="D659" s="59">
        <v>6</v>
      </c>
      <c r="E659" s="59"/>
      <c r="F659" s="59">
        <v>6</v>
      </c>
      <c r="G659" s="59"/>
      <c r="H659" s="59">
        <v>368</v>
      </c>
      <c r="I659" s="59"/>
      <c r="J659" s="59">
        <v>2</v>
      </c>
      <c r="K659" s="59"/>
      <c r="L659" s="59">
        <v>1</v>
      </c>
      <c r="M659" s="59"/>
      <c r="N659" s="59">
        <v>3</v>
      </c>
      <c r="O659" s="59"/>
      <c r="P659" s="59">
        <v>0</v>
      </c>
      <c r="Q659" s="59"/>
      <c r="R659" s="59">
        <v>24</v>
      </c>
      <c r="S659" s="59"/>
      <c r="T659" s="59">
        <v>3.92</v>
      </c>
      <c r="U659" s="59"/>
      <c r="V659" s="59">
        <v>179</v>
      </c>
      <c r="W659" s="59"/>
      <c r="X659" s="59">
        <v>155</v>
      </c>
      <c r="Y659" s="59"/>
      <c r="Z659" s="59">
        <v>0.86599999999999999</v>
      </c>
      <c r="AA659" s="59"/>
      <c r="AB659" s="59">
        <v>0</v>
      </c>
      <c r="AC659" s="59"/>
      <c r="AD659" s="59"/>
      <c r="AE659" s="59"/>
      <c r="AF659" s="59"/>
      <c r="AG659" s="59"/>
      <c r="AH659" s="59"/>
      <c r="AI659" s="59"/>
      <c r="AJ659" s="59"/>
      <c r="AK659" s="59"/>
      <c r="AL659" s="59"/>
      <c r="AM659" s="59"/>
      <c r="AP659" s="57" t="e">
        <f>VLOOKUP(B659,[1]PlayersList!$B$4:$J$1000,9,FALSE)</f>
        <v>#N/A</v>
      </c>
      <c r="AR659" t="str">
        <f t="shared" si="10"/>
        <v>Frederik Andersen</v>
      </c>
    </row>
    <row r="660" spans="1:44" x14ac:dyDescent="0.25">
      <c r="A660" s="55">
        <v>657</v>
      </c>
      <c r="B660" t="s">
        <v>913</v>
      </c>
      <c r="C660" t="s">
        <v>853</v>
      </c>
      <c r="D660" s="59">
        <v>2</v>
      </c>
      <c r="E660" s="59"/>
      <c r="F660" s="59">
        <v>2</v>
      </c>
      <c r="G660" s="59"/>
      <c r="H660" s="59">
        <v>119</v>
      </c>
      <c r="I660" s="59"/>
      <c r="J660" s="59">
        <v>2</v>
      </c>
      <c r="K660" s="59"/>
      <c r="L660" s="59">
        <v>0</v>
      </c>
      <c r="M660" s="59"/>
      <c r="N660" s="59">
        <v>0</v>
      </c>
      <c r="O660" s="59"/>
      <c r="P660" s="59">
        <v>0</v>
      </c>
      <c r="Q660" s="59"/>
      <c r="R660" s="59">
        <v>3</v>
      </c>
      <c r="S660" s="59"/>
      <c r="T660" s="59">
        <v>1.51</v>
      </c>
      <c r="U660" s="59"/>
      <c r="V660" s="59">
        <v>62</v>
      </c>
      <c r="W660" s="59"/>
      <c r="X660" s="59">
        <v>59</v>
      </c>
      <c r="Y660" s="59"/>
      <c r="Z660" s="59">
        <v>0.95199999999999996</v>
      </c>
      <c r="AA660" s="59"/>
      <c r="AB660" s="59">
        <v>0</v>
      </c>
      <c r="AC660" s="59"/>
      <c r="AD660" s="59"/>
      <c r="AE660" s="59"/>
      <c r="AF660" s="59"/>
      <c r="AG660" s="59"/>
      <c r="AH660" s="59"/>
      <c r="AI660" s="59"/>
      <c r="AJ660" s="59"/>
      <c r="AK660" s="59"/>
      <c r="AL660" s="59"/>
      <c r="AM660" s="59"/>
      <c r="AP660" s="57" t="e">
        <f>VLOOKUP(B660,[1]PlayersList!$B$4:$J$1000,9,FALSE)</f>
        <v>#N/A</v>
      </c>
      <c r="AR660" t="str">
        <f t="shared" si="10"/>
        <v>Andrei Vasilevskiy</v>
      </c>
    </row>
    <row r="661" spans="1:44" x14ac:dyDescent="0.25">
      <c r="A661" s="55">
        <v>658</v>
      </c>
      <c r="B661" t="s">
        <v>914</v>
      </c>
      <c r="C661" t="s">
        <v>870</v>
      </c>
      <c r="D661" s="59">
        <v>5</v>
      </c>
      <c r="E661" s="59"/>
      <c r="F661" s="59">
        <v>5</v>
      </c>
      <c r="G661" s="59"/>
      <c r="H661" s="59">
        <v>303</v>
      </c>
      <c r="I661" s="59"/>
      <c r="J661" s="59">
        <v>2</v>
      </c>
      <c r="K661" s="59"/>
      <c r="L661" s="59">
        <v>3</v>
      </c>
      <c r="M661" s="59"/>
      <c r="N661" s="59">
        <v>0</v>
      </c>
      <c r="O661" s="59"/>
      <c r="P661" s="59">
        <v>2</v>
      </c>
      <c r="Q661" s="59"/>
      <c r="R661" s="59">
        <v>17</v>
      </c>
      <c r="S661" s="59"/>
      <c r="T661" s="59">
        <v>3.37</v>
      </c>
      <c r="U661" s="59"/>
      <c r="V661" s="59">
        <v>144</v>
      </c>
      <c r="W661" s="59"/>
      <c r="X661" s="59">
        <v>127</v>
      </c>
      <c r="Y661" s="59"/>
      <c r="Z661" s="59">
        <v>0.88200000000000001</v>
      </c>
      <c r="AA661" s="59"/>
      <c r="AB661" s="59">
        <v>0</v>
      </c>
      <c r="AC661" s="59"/>
      <c r="AD661" s="59"/>
      <c r="AE661" s="59"/>
      <c r="AF661" s="59"/>
      <c r="AG661" s="59"/>
      <c r="AH661" s="59"/>
      <c r="AI661" s="59"/>
      <c r="AJ661" s="59"/>
      <c r="AK661" s="59"/>
      <c r="AL661" s="59"/>
      <c r="AM661" s="59"/>
      <c r="AP661" s="57" t="e">
        <f>VLOOKUP(B661,[1]PlayersList!$B$4:$J$1000,9,FALSE)</f>
        <v>#N/A</v>
      </c>
      <c r="AR661" t="str">
        <f t="shared" si="10"/>
        <v>Brian Elliott</v>
      </c>
    </row>
    <row r="662" spans="1:44" x14ac:dyDescent="0.25">
      <c r="A662" s="55">
        <v>659</v>
      </c>
      <c r="B662" t="s">
        <v>915</v>
      </c>
      <c r="C662" t="s">
        <v>858</v>
      </c>
      <c r="D662" s="59">
        <v>2</v>
      </c>
      <c r="E662" s="59"/>
      <c r="F662" s="59">
        <v>2</v>
      </c>
      <c r="G662" s="59"/>
      <c r="H662" s="59">
        <v>120</v>
      </c>
      <c r="I662" s="59"/>
      <c r="J662" s="59">
        <v>2</v>
      </c>
      <c r="K662" s="59"/>
      <c r="L662" s="59">
        <v>0</v>
      </c>
      <c r="M662" s="59"/>
      <c r="N662" s="59">
        <v>0</v>
      </c>
      <c r="O662" s="59"/>
      <c r="P662" s="59">
        <v>0</v>
      </c>
      <c r="Q662" s="59"/>
      <c r="R662" s="59">
        <v>1</v>
      </c>
      <c r="S662" s="59"/>
      <c r="T662" s="59">
        <v>0.5</v>
      </c>
      <c r="U662" s="59"/>
      <c r="V662" s="59">
        <v>63</v>
      </c>
      <c r="W662" s="59"/>
      <c r="X662" s="59">
        <v>62</v>
      </c>
      <c r="Y662" s="59"/>
      <c r="Z662" s="59">
        <v>0.98399999999999999</v>
      </c>
      <c r="AA662" s="59"/>
      <c r="AB662" s="59">
        <v>1</v>
      </c>
      <c r="AC662" s="59"/>
      <c r="AD662" s="59"/>
      <c r="AE662" s="59"/>
      <c r="AF662" s="59"/>
      <c r="AG662" s="59"/>
      <c r="AH662" s="59"/>
      <c r="AI662" s="59"/>
      <c r="AJ662" s="59"/>
      <c r="AK662" s="59"/>
      <c r="AL662" s="59"/>
      <c r="AM662" s="59"/>
      <c r="AP662" s="57" t="e">
        <f>VLOOKUP(B662,[1]PlayersList!$B$4:$J$1000,9,FALSE)</f>
        <v>#N/A</v>
      </c>
      <c r="AR662" t="str">
        <f t="shared" si="10"/>
        <v>Jimmy Howard</v>
      </c>
    </row>
    <row r="663" spans="1:44" x14ac:dyDescent="0.25">
      <c r="A663" s="55">
        <v>660</v>
      </c>
      <c r="B663" t="s">
        <v>916</v>
      </c>
      <c r="C663" t="s">
        <v>875</v>
      </c>
      <c r="D663" s="59">
        <v>4</v>
      </c>
      <c r="E663" s="59"/>
      <c r="F663" s="59">
        <v>4</v>
      </c>
      <c r="G663" s="59"/>
      <c r="H663" s="59">
        <v>240</v>
      </c>
      <c r="I663" s="59"/>
      <c r="J663" s="59">
        <v>2</v>
      </c>
      <c r="K663" s="59"/>
      <c r="L663" s="59">
        <v>2</v>
      </c>
      <c r="M663" s="59"/>
      <c r="N663" s="59">
        <v>0</v>
      </c>
      <c r="O663" s="59"/>
      <c r="P663" s="59">
        <v>0</v>
      </c>
      <c r="Q663" s="59"/>
      <c r="R663" s="59">
        <v>13</v>
      </c>
      <c r="S663" s="59"/>
      <c r="T663" s="59">
        <v>3.25</v>
      </c>
      <c r="U663" s="59"/>
      <c r="V663" s="59">
        <v>133</v>
      </c>
      <c r="W663" s="59"/>
      <c r="X663" s="59">
        <v>120</v>
      </c>
      <c r="Y663" s="59"/>
      <c r="Z663" s="59">
        <v>0.90200000000000002</v>
      </c>
      <c r="AA663" s="59"/>
      <c r="AB663" s="59">
        <v>1</v>
      </c>
      <c r="AC663" s="59"/>
      <c r="AD663" s="59"/>
      <c r="AE663" s="59"/>
      <c r="AF663" s="59"/>
      <c r="AG663" s="59"/>
      <c r="AH663" s="59"/>
      <c r="AI663" s="59"/>
      <c r="AJ663" s="59"/>
      <c r="AK663" s="59"/>
      <c r="AL663" s="59"/>
      <c r="AM663" s="59"/>
      <c r="AP663" s="57" t="e">
        <f>VLOOKUP(B663,[1]PlayersList!$B$4:$J$1000,9,FALSE)</f>
        <v>#N/A</v>
      </c>
      <c r="AR663" t="str">
        <f t="shared" si="10"/>
        <v>Semyon Varlamov</v>
      </c>
    </row>
    <row r="664" spans="1:44" x14ac:dyDescent="0.25">
      <c r="A664" s="55">
        <v>661</v>
      </c>
      <c r="B664" t="s">
        <v>917</v>
      </c>
      <c r="C664" t="s">
        <v>851</v>
      </c>
      <c r="D664" s="59">
        <v>2</v>
      </c>
      <c r="E664" s="59"/>
      <c r="F664" s="59">
        <v>2</v>
      </c>
      <c r="G664" s="59"/>
      <c r="H664" s="59">
        <v>120</v>
      </c>
      <c r="I664" s="59"/>
      <c r="J664" s="59">
        <v>1</v>
      </c>
      <c r="K664" s="59"/>
      <c r="L664" s="59">
        <v>1</v>
      </c>
      <c r="M664" s="59"/>
      <c r="N664" s="59">
        <v>0</v>
      </c>
      <c r="O664" s="59"/>
      <c r="P664" s="59">
        <v>1</v>
      </c>
      <c r="Q664" s="59"/>
      <c r="R664" s="59">
        <v>8</v>
      </c>
      <c r="S664" s="59"/>
      <c r="T664" s="59">
        <v>4</v>
      </c>
      <c r="U664" s="59"/>
      <c r="V664" s="59">
        <v>62</v>
      </c>
      <c r="W664" s="59"/>
      <c r="X664" s="59">
        <v>54</v>
      </c>
      <c r="Y664" s="59"/>
      <c r="Z664" s="59">
        <v>0.871</v>
      </c>
      <c r="AA664" s="59"/>
      <c r="AB664" s="59">
        <v>0</v>
      </c>
      <c r="AC664" s="59"/>
      <c r="AD664" s="59"/>
      <c r="AE664" s="59"/>
      <c r="AF664" s="59"/>
      <c r="AG664" s="59"/>
      <c r="AH664" s="59"/>
      <c r="AI664" s="59"/>
      <c r="AJ664" s="59"/>
      <c r="AK664" s="59"/>
      <c r="AL664" s="59"/>
      <c r="AM664" s="59"/>
      <c r="AP664" s="57" t="e">
        <f>VLOOKUP(B664,[1]PlayersList!$B$4:$J$1000,9,FALSE)</f>
        <v>#N/A</v>
      </c>
      <c r="AR664" t="str">
        <f t="shared" si="10"/>
        <v>Darcy Kuemper</v>
      </c>
    </row>
    <row r="665" spans="1:44" x14ac:dyDescent="0.25">
      <c r="A665" s="55">
        <v>662</v>
      </c>
      <c r="B665" t="s">
        <v>918</v>
      </c>
      <c r="C665" t="s">
        <v>859</v>
      </c>
      <c r="D665" s="59">
        <v>2</v>
      </c>
      <c r="E665" s="59"/>
      <c r="F665" s="59">
        <v>2</v>
      </c>
      <c r="G665" s="59"/>
      <c r="H665" s="59">
        <v>119</v>
      </c>
      <c r="I665" s="59"/>
      <c r="J665" s="59">
        <v>1</v>
      </c>
      <c r="K665" s="59"/>
      <c r="L665" s="59">
        <v>1</v>
      </c>
      <c r="M665" s="59"/>
      <c r="N665" s="59">
        <v>0</v>
      </c>
      <c r="O665" s="59"/>
      <c r="P665" s="59">
        <v>1</v>
      </c>
      <c r="Q665" s="59"/>
      <c r="R665" s="59">
        <v>5</v>
      </c>
      <c r="S665" s="59"/>
      <c r="T665" s="59">
        <v>2.52</v>
      </c>
      <c r="U665" s="59"/>
      <c r="V665" s="59">
        <v>64</v>
      </c>
      <c r="W665" s="59"/>
      <c r="X665" s="59">
        <v>59</v>
      </c>
      <c r="Y665" s="59"/>
      <c r="Z665" s="59">
        <v>0.92200000000000004</v>
      </c>
      <c r="AA665" s="59"/>
      <c r="AB665" s="59">
        <v>0</v>
      </c>
      <c r="AC665" s="59"/>
      <c r="AD665" s="59"/>
      <c r="AE665" s="59"/>
      <c r="AF665" s="59"/>
      <c r="AG665" s="59"/>
      <c r="AH665" s="59"/>
      <c r="AI665" s="59"/>
      <c r="AJ665" s="59"/>
      <c r="AK665" s="59"/>
      <c r="AL665" s="59"/>
      <c r="AM665" s="59"/>
      <c r="AP665" s="57" t="e">
        <f>VLOOKUP(B665,[1]PlayersList!$B$4:$J$1000,9,FALSE)</f>
        <v>#N/A</v>
      </c>
      <c r="AR665" t="str">
        <f t="shared" si="10"/>
        <v>Carter Hutton</v>
      </c>
    </row>
    <row r="666" spans="1:44" x14ac:dyDescent="0.25">
      <c r="A666" s="55">
        <v>663</v>
      </c>
      <c r="B666" t="s">
        <v>919</v>
      </c>
      <c r="C666" t="s">
        <v>875</v>
      </c>
      <c r="D666" s="59">
        <v>1</v>
      </c>
      <c r="E666" s="59"/>
      <c r="F666" s="59">
        <v>1</v>
      </c>
      <c r="G666" s="59"/>
      <c r="H666" s="59">
        <v>60</v>
      </c>
      <c r="I666" s="59"/>
      <c r="J666" s="59">
        <v>1</v>
      </c>
      <c r="K666" s="59"/>
      <c r="L666" s="59">
        <v>0</v>
      </c>
      <c r="M666" s="59"/>
      <c r="N666" s="59">
        <v>0</v>
      </c>
      <c r="O666" s="59"/>
      <c r="P666" s="59">
        <v>0</v>
      </c>
      <c r="Q666" s="59"/>
      <c r="R666" s="59">
        <v>3</v>
      </c>
      <c r="S666" s="59"/>
      <c r="T666" s="59">
        <v>2.98</v>
      </c>
      <c r="U666" s="59"/>
      <c r="V666" s="59">
        <v>31</v>
      </c>
      <c r="W666" s="59"/>
      <c r="X666" s="59">
        <v>28</v>
      </c>
      <c r="Y666" s="59"/>
      <c r="Z666" s="59">
        <v>0.90300000000000002</v>
      </c>
      <c r="AA666" s="59"/>
      <c r="AB666" s="59">
        <v>0</v>
      </c>
      <c r="AC666" s="59"/>
      <c r="AD666" s="59"/>
      <c r="AE666" s="59"/>
      <c r="AF666" s="59"/>
      <c r="AG666" s="59"/>
      <c r="AH666" s="59"/>
      <c r="AI666" s="59"/>
      <c r="AJ666" s="59"/>
      <c r="AK666" s="59"/>
      <c r="AL666" s="59"/>
      <c r="AM666" s="59"/>
      <c r="AP666" s="57" t="e">
        <f>VLOOKUP(B666,[1]PlayersList!$B$4:$J$1000,9,FALSE)</f>
        <v>#N/A</v>
      </c>
      <c r="AR666" t="str">
        <f t="shared" si="10"/>
        <v>Calvin Pickard</v>
      </c>
    </row>
    <row r="667" spans="1:44" x14ac:dyDescent="0.25">
      <c r="A667" s="55">
        <v>664</v>
      </c>
      <c r="B667" t="s">
        <v>920</v>
      </c>
      <c r="C667" t="s">
        <v>871</v>
      </c>
      <c r="D667" s="59">
        <v>5</v>
      </c>
      <c r="E667" s="59"/>
      <c r="F667" s="59">
        <v>4</v>
      </c>
      <c r="G667" s="59"/>
      <c r="H667" s="59">
        <v>215</v>
      </c>
      <c r="I667" s="59"/>
      <c r="J667" s="59">
        <v>1</v>
      </c>
      <c r="K667" s="59"/>
      <c r="L667" s="59">
        <v>4</v>
      </c>
      <c r="M667" s="59"/>
      <c r="N667" s="59">
        <v>0</v>
      </c>
      <c r="O667" s="59"/>
      <c r="P667" s="59">
        <v>1</v>
      </c>
      <c r="Q667" s="59"/>
      <c r="R667" s="59">
        <v>17</v>
      </c>
      <c r="S667" s="59"/>
      <c r="T667" s="59">
        <v>4.74</v>
      </c>
      <c r="U667" s="59"/>
      <c r="V667" s="59">
        <v>119</v>
      </c>
      <c r="W667" s="59"/>
      <c r="X667" s="59">
        <v>102</v>
      </c>
      <c r="Y667" s="59"/>
      <c r="Z667" s="59">
        <v>0.85699999999999998</v>
      </c>
      <c r="AA667" s="59"/>
      <c r="AB667" s="59">
        <v>0</v>
      </c>
      <c r="AC667" s="59"/>
      <c r="AD667" s="59"/>
      <c r="AE667" s="59"/>
      <c r="AF667" s="59"/>
      <c r="AG667" s="59"/>
      <c r="AH667" s="59"/>
      <c r="AI667" s="59"/>
      <c r="AJ667" s="59"/>
      <c r="AK667" s="59"/>
      <c r="AL667" s="59"/>
      <c r="AM667" s="59"/>
      <c r="AP667" s="57" t="e">
        <f>VLOOKUP(B667,[1]PlayersList!$B$4:$J$1000,9,FALSE)</f>
        <v>#N/A</v>
      </c>
      <c r="AR667" t="str">
        <f t="shared" si="10"/>
        <v>Louis Domingue</v>
      </c>
    </row>
    <row r="668" spans="1:44" x14ac:dyDescent="0.25">
      <c r="A668" s="55">
        <v>665</v>
      </c>
      <c r="B668" t="s">
        <v>921</v>
      </c>
      <c r="C668" t="s">
        <v>869</v>
      </c>
      <c r="D668" s="59">
        <v>4</v>
      </c>
      <c r="E668" s="59"/>
      <c r="F668" s="59">
        <v>4</v>
      </c>
      <c r="G668" s="59"/>
      <c r="H668" s="59">
        <v>239</v>
      </c>
      <c r="I668" s="59"/>
      <c r="J668" s="59">
        <v>1</v>
      </c>
      <c r="K668" s="59"/>
      <c r="L668" s="59">
        <v>2</v>
      </c>
      <c r="M668" s="59"/>
      <c r="N668" s="59">
        <v>1</v>
      </c>
      <c r="O668" s="59"/>
      <c r="P668" s="59">
        <v>0</v>
      </c>
      <c r="Q668" s="59"/>
      <c r="R668" s="59">
        <v>12</v>
      </c>
      <c r="S668" s="59"/>
      <c r="T668" s="59">
        <v>3.01</v>
      </c>
      <c r="U668" s="59"/>
      <c r="V668" s="59">
        <v>111</v>
      </c>
      <c r="W668" s="59"/>
      <c r="X668" s="59">
        <v>99</v>
      </c>
      <c r="Y668" s="59"/>
      <c r="Z668" s="59">
        <v>0.89200000000000002</v>
      </c>
      <c r="AA668" s="59"/>
      <c r="AB668" s="59">
        <v>0</v>
      </c>
      <c r="AC668" s="59"/>
      <c r="AD668" s="59"/>
      <c r="AE668" s="59"/>
      <c r="AF668" s="59"/>
      <c r="AG668" s="59"/>
      <c r="AH668" s="59"/>
      <c r="AI668" s="59"/>
      <c r="AJ668" s="59"/>
      <c r="AK668" s="59"/>
      <c r="AL668" s="59"/>
      <c r="AM668" s="59"/>
      <c r="AP668" s="57" t="e">
        <f>VLOOKUP(B668,[1]PlayersList!$B$4:$J$1000,9,FALSE)</f>
        <v>#N/A</v>
      </c>
      <c r="AR668" t="str">
        <f t="shared" si="10"/>
        <v>Robin Lehner</v>
      </c>
    </row>
    <row r="669" spans="1:44" x14ac:dyDescent="0.25">
      <c r="A669" s="55">
        <v>666</v>
      </c>
      <c r="B669" t="s">
        <v>922</v>
      </c>
      <c r="C669" t="s">
        <v>877</v>
      </c>
      <c r="D669" s="59">
        <v>1</v>
      </c>
      <c r="E669" s="59"/>
      <c r="F669" s="59">
        <v>1</v>
      </c>
      <c r="G669" s="59"/>
      <c r="H669" s="59">
        <v>60</v>
      </c>
      <c r="I669" s="59"/>
      <c r="J669" s="59">
        <v>1</v>
      </c>
      <c r="K669" s="59"/>
      <c r="L669" s="59">
        <v>0</v>
      </c>
      <c r="M669" s="59"/>
      <c r="N669" s="59">
        <v>0</v>
      </c>
      <c r="O669" s="59"/>
      <c r="P669" s="59">
        <v>0</v>
      </c>
      <c r="Q669" s="59"/>
      <c r="R669" s="59">
        <v>0</v>
      </c>
      <c r="S669" s="59"/>
      <c r="T669" s="59">
        <v>0</v>
      </c>
      <c r="U669" s="59"/>
      <c r="V669" s="59">
        <v>18</v>
      </c>
      <c r="W669" s="59"/>
      <c r="X669" s="59">
        <v>18</v>
      </c>
      <c r="Y669" s="59"/>
      <c r="Z669" s="59">
        <v>1</v>
      </c>
      <c r="AA669" s="59"/>
      <c r="AB669" s="59">
        <v>1</v>
      </c>
      <c r="AC669" s="59"/>
      <c r="AD669" s="59"/>
      <c r="AE669" s="59"/>
      <c r="AF669" s="59"/>
      <c r="AG669" s="59"/>
      <c r="AH669" s="59"/>
      <c r="AI669" s="59"/>
      <c r="AJ669" s="59"/>
      <c r="AK669" s="59"/>
      <c r="AL669" s="59"/>
      <c r="AM669" s="59"/>
      <c r="AP669" s="57" t="e">
        <f>VLOOKUP(B669,[1]PlayersList!$B$4:$J$1000,9,FALSE)</f>
        <v>#N/A</v>
      </c>
      <c r="AR669" t="str">
        <f t="shared" si="10"/>
        <v>Philipp Grubauer</v>
      </c>
    </row>
    <row r="670" spans="1:44" x14ac:dyDescent="0.25">
      <c r="A670" s="55">
        <v>667</v>
      </c>
      <c r="B670" t="s">
        <v>923</v>
      </c>
      <c r="C670" t="s">
        <v>865</v>
      </c>
      <c r="D670" s="59">
        <v>3</v>
      </c>
      <c r="E670" s="59"/>
      <c r="F670" s="59">
        <v>3</v>
      </c>
      <c r="G670" s="59"/>
      <c r="H670" s="59">
        <v>180</v>
      </c>
      <c r="I670" s="59"/>
      <c r="J670" s="59">
        <v>1</v>
      </c>
      <c r="K670" s="59"/>
      <c r="L670" s="59">
        <v>1</v>
      </c>
      <c r="M670" s="59"/>
      <c r="N670" s="59">
        <v>1</v>
      </c>
      <c r="O670" s="59"/>
      <c r="P670" s="59">
        <v>0</v>
      </c>
      <c r="Q670" s="59"/>
      <c r="R670" s="59">
        <v>12</v>
      </c>
      <c r="S670" s="59"/>
      <c r="T670" s="59">
        <v>3.99</v>
      </c>
      <c r="U670" s="59"/>
      <c r="V670" s="59">
        <v>84</v>
      </c>
      <c r="W670" s="59"/>
      <c r="X670" s="59">
        <v>72</v>
      </c>
      <c r="Y670" s="59"/>
      <c r="Z670" s="59">
        <v>0.85699999999999998</v>
      </c>
      <c r="AA670" s="59"/>
      <c r="AB670" s="59">
        <v>0</v>
      </c>
      <c r="AC670" s="59"/>
      <c r="AD670" s="59"/>
      <c r="AE670" s="59"/>
      <c r="AF670" s="59"/>
      <c r="AG670" s="59"/>
      <c r="AH670" s="59"/>
      <c r="AI670" s="59"/>
      <c r="AJ670" s="59"/>
      <c r="AK670" s="59"/>
      <c r="AL670" s="59"/>
      <c r="AM670" s="59"/>
      <c r="AP670" s="57" t="e">
        <f>VLOOKUP(B670,[1]PlayersList!$B$4:$J$1000,9,FALSE)</f>
        <v>#N/A</v>
      </c>
      <c r="AR670" t="str">
        <f t="shared" si="10"/>
        <v>Eddie Lack</v>
      </c>
    </row>
    <row r="671" spans="1:44" x14ac:dyDescent="0.25">
      <c r="A671" s="55">
        <v>668</v>
      </c>
      <c r="B671" t="s">
        <v>924</v>
      </c>
      <c r="C671" t="s">
        <v>862</v>
      </c>
      <c r="D671" s="59">
        <v>3</v>
      </c>
      <c r="E671" s="59"/>
      <c r="F671" s="59">
        <v>3</v>
      </c>
      <c r="G671" s="59"/>
      <c r="H671" s="59">
        <v>178</v>
      </c>
      <c r="I671" s="59"/>
      <c r="J671" s="59">
        <v>1</v>
      </c>
      <c r="K671" s="59"/>
      <c r="L671" s="59">
        <v>2</v>
      </c>
      <c r="M671" s="59"/>
      <c r="N671" s="59">
        <v>0</v>
      </c>
      <c r="O671" s="59"/>
      <c r="P671" s="59">
        <v>0</v>
      </c>
      <c r="Q671" s="59"/>
      <c r="R671" s="59">
        <v>11</v>
      </c>
      <c r="S671" s="59"/>
      <c r="T671" s="59">
        <v>3.7</v>
      </c>
      <c r="U671" s="59"/>
      <c r="V671" s="59">
        <v>97</v>
      </c>
      <c r="W671" s="59"/>
      <c r="X671" s="59">
        <v>86</v>
      </c>
      <c r="Y671" s="59"/>
      <c r="Z671" s="59">
        <v>0.88700000000000001</v>
      </c>
      <c r="AA671" s="59"/>
      <c r="AB671" s="59">
        <v>0</v>
      </c>
      <c r="AC671" s="59"/>
      <c r="AD671" s="59"/>
      <c r="AE671" s="59"/>
      <c r="AF671" s="59"/>
      <c r="AG671" s="59"/>
      <c r="AH671" s="59"/>
      <c r="AI671" s="59"/>
      <c r="AJ671" s="59"/>
      <c r="AK671" s="59"/>
      <c r="AL671" s="59"/>
      <c r="AM671" s="59"/>
      <c r="AP671" s="57" t="e">
        <f>VLOOKUP(B671,[1]PlayersList!$B$4:$J$1000,9,FALSE)</f>
        <v>#N/A</v>
      </c>
      <c r="AR671" t="str">
        <f t="shared" si="10"/>
        <v>Michael Hutchinson</v>
      </c>
    </row>
    <row r="672" spans="1:44" x14ac:dyDescent="0.25">
      <c r="A672" s="55">
        <v>669</v>
      </c>
      <c r="B672" t="s">
        <v>925</v>
      </c>
      <c r="C672" t="s">
        <v>857</v>
      </c>
      <c r="D672" s="59">
        <v>3</v>
      </c>
      <c r="E672" s="59"/>
      <c r="F672" s="59">
        <v>3</v>
      </c>
      <c r="G672" s="59"/>
      <c r="H672" s="59">
        <v>121</v>
      </c>
      <c r="I672" s="59"/>
      <c r="J672" s="59">
        <v>1</v>
      </c>
      <c r="K672" s="59"/>
      <c r="L672" s="59">
        <v>0</v>
      </c>
      <c r="M672" s="59"/>
      <c r="N672" s="59">
        <v>0</v>
      </c>
      <c r="O672" s="59"/>
      <c r="P672" s="59">
        <v>0</v>
      </c>
      <c r="Q672" s="59"/>
      <c r="R672" s="59">
        <v>9</v>
      </c>
      <c r="S672" s="59"/>
      <c r="T672" s="59">
        <v>4.47</v>
      </c>
      <c r="U672" s="59"/>
      <c r="V672" s="59">
        <v>58</v>
      </c>
      <c r="W672" s="59"/>
      <c r="X672" s="59">
        <v>49</v>
      </c>
      <c r="Y672" s="59"/>
      <c r="Z672" s="59">
        <v>0.84499999999999997</v>
      </c>
      <c r="AA672" s="59"/>
      <c r="AB672" s="59">
        <v>0</v>
      </c>
      <c r="AC672" s="59"/>
      <c r="AD672" s="59"/>
      <c r="AE672" s="59"/>
      <c r="AF672" s="59"/>
      <c r="AG672" s="59"/>
      <c r="AH672" s="59"/>
      <c r="AI672" s="59"/>
      <c r="AJ672" s="59"/>
      <c r="AK672" s="59"/>
      <c r="AL672" s="59"/>
      <c r="AM672" s="59"/>
      <c r="AP672" s="57" t="e">
        <f>VLOOKUP(B672,[1]PlayersList!$B$4:$J$1000,9,FALSE)</f>
        <v>#N/A</v>
      </c>
      <c r="AR672" t="str">
        <f t="shared" si="10"/>
        <v>Michal Neuvirth</v>
      </c>
    </row>
    <row r="673" spans="1:44" x14ac:dyDescent="0.25">
      <c r="A673" s="55">
        <v>670</v>
      </c>
      <c r="B673" t="s">
        <v>926</v>
      </c>
      <c r="C673" t="s">
        <v>871</v>
      </c>
      <c r="D673" s="59">
        <v>2</v>
      </c>
      <c r="E673" s="59"/>
      <c r="F673" s="59">
        <v>2</v>
      </c>
      <c r="G673" s="59"/>
      <c r="H673" s="59">
        <v>110</v>
      </c>
      <c r="I673" s="59"/>
      <c r="J673" s="59">
        <v>1</v>
      </c>
      <c r="K673" s="59"/>
      <c r="L673" s="59">
        <v>0</v>
      </c>
      <c r="M673" s="59"/>
      <c r="N673" s="59">
        <v>0</v>
      </c>
      <c r="O673" s="59"/>
      <c r="P673" s="59">
        <v>0</v>
      </c>
      <c r="Q673" s="59"/>
      <c r="R673" s="59">
        <v>6</v>
      </c>
      <c r="S673" s="59"/>
      <c r="T673" s="59">
        <v>3.27</v>
      </c>
      <c r="U673" s="59"/>
      <c r="V673" s="59">
        <v>60</v>
      </c>
      <c r="W673" s="59"/>
      <c r="X673" s="59">
        <v>54</v>
      </c>
      <c r="Y673" s="59"/>
      <c r="Z673" s="59">
        <v>0.9</v>
      </c>
      <c r="AA673" s="59"/>
      <c r="AB673" s="59">
        <v>0</v>
      </c>
      <c r="AC673" s="59"/>
      <c r="AD673" s="59"/>
      <c r="AE673" s="59"/>
      <c r="AF673" s="59"/>
      <c r="AG673" s="59"/>
      <c r="AH673" s="59"/>
      <c r="AI673" s="59"/>
      <c r="AJ673" s="59"/>
      <c r="AK673" s="59"/>
      <c r="AL673" s="59"/>
      <c r="AM673" s="59"/>
      <c r="AP673" s="57" t="e">
        <f>VLOOKUP(B673,[1]PlayersList!$B$4:$J$1000,9,FALSE)</f>
        <v>#N/A</v>
      </c>
      <c r="AR673" t="str">
        <f t="shared" si="10"/>
        <v>Mike Smith</v>
      </c>
    </row>
    <row r="674" spans="1:44" x14ac:dyDescent="0.25">
      <c r="A674" s="55">
        <v>671</v>
      </c>
      <c r="B674" t="s">
        <v>927</v>
      </c>
      <c r="C674" t="s">
        <v>856</v>
      </c>
      <c r="D674" s="59">
        <v>5</v>
      </c>
      <c r="E674" s="59"/>
      <c r="F674" s="59">
        <v>5</v>
      </c>
      <c r="G674" s="59"/>
      <c r="H674" s="59">
        <v>298</v>
      </c>
      <c r="I674" s="59"/>
      <c r="J674" s="59">
        <v>1</v>
      </c>
      <c r="K674" s="59"/>
      <c r="L674" s="59">
        <v>3</v>
      </c>
      <c r="M674" s="59"/>
      <c r="N674" s="59">
        <v>1</v>
      </c>
      <c r="O674" s="59"/>
      <c r="P674" s="59">
        <v>2</v>
      </c>
      <c r="Q674" s="59"/>
      <c r="R674" s="59">
        <v>15</v>
      </c>
      <c r="S674" s="59"/>
      <c r="T674" s="59">
        <v>3.02</v>
      </c>
      <c r="U674" s="59"/>
      <c r="V674" s="59">
        <v>145</v>
      </c>
      <c r="W674" s="59"/>
      <c r="X674" s="59">
        <v>130</v>
      </c>
      <c r="Y674" s="59"/>
      <c r="Z674" s="59">
        <v>0.89700000000000002</v>
      </c>
      <c r="AA674" s="59"/>
      <c r="AB674" s="59">
        <v>0</v>
      </c>
      <c r="AC674" s="59"/>
      <c r="AD674" s="59"/>
      <c r="AE674" s="59"/>
      <c r="AF674" s="59"/>
      <c r="AG674" s="59"/>
      <c r="AH674" s="59"/>
      <c r="AI674" s="59"/>
      <c r="AJ674" s="59"/>
      <c r="AK674" s="59"/>
      <c r="AL674" s="59"/>
      <c r="AM674" s="59"/>
      <c r="AP674" s="57" t="e">
        <f>VLOOKUP(B674,[1]PlayersList!$B$4:$J$1000,9,FALSE)</f>
        <v>#N/A</v>
      </c>
      <c r="AR674" t="str">
        <f t="shared" si="10"/>
        <v>Corey Crawford</v>
      </c>
    </row>
    <row r="675" spans="1:44" x14ac:dyDescent="0.25">
      <c r="A675" s="55">
        <v>672</v>
      </c>
      <c r="B675" t="s">
        <v>928</v>
      </c>
      <c r="C675" t="s">
        <v>855</v>
      </c>
      <c r="D675" s="59">
        <v>1</v>
      </c>
      <c r="E675" s="59"/>
      <c r="F675" s="59">
        <v>1</v>
      </c>
      <c r="G675" s="59"/>
      <c r="H675" s="59">
        <v>60</v>
      </c>
      <c r="I675" s="59"/>
      <c r="J675" s="59">
        <v>1</v>
      </c>
      <c r="K675" s="59"/>
      <c r="L675" s="59">
        <v>0</v>
      </c>
      <c r="M675" s="59"/>
      <c r="N675" s="59">
        <v>0</v>
      </c>
      <c r="O675" s="59"/>
      <c r="P675" s="59">
        <v>0</v>
      </c>
      <c r="Q675" s="59"/>
      <c r="R675" s="59">
        <v>2</v>
      </c>
      <c r="S675" s="59"/>
      <c r="T675" s="59">
        <v>2</v>
      </c>
      <c r="U675" s="59"/>
      <c r="V675" s="59">
        <v>23</v>
      </c>
      <c r="W675" s="59"/>
      <c r="X675" s="59">
        <v>21</v>
      </c>
      <c r="Y675" s="59"/>
      <c r="Z675" s="59">
        <v>0.91300000000000003</v>
      </c>
      <c r="AA675" s="59"/>
      <c r="AB675" s="59">
        <v>0</v>
      </c>
      <c r="AC675" s="59"/>
      <c r="AD675" s="59"/>
      <c r="AE675" s="59"/>
      <c r="AF675" s="59"/>
      <c r="AG675" s="59"/>
      <c r="AH675" s="59"/>
      <c r="AI675" s="59"/>
      <c r="AJ675" s="59"/>
      <c r="AK675" s="59"/>
      <c r="AL675" s="59"/>
      <c r="AM675" s="59"/>
      <c r="AP675" s="57" t="e">
        <f>VLOOKUP(B675,[1]PlayersList!$B$4:$J$1000,9,FALSE)</f>
        <v>#N/A</v>
      </c>
      <c r="AR675" t="str">
        <f t="shared" si="10"/>
        <v>Aaron Dell</v>
      </c>
    </row>
    <row r="676" spans="1:44" x14ac:dyDescent="0.25">
      <c r="A676" s="55">
        <v>673</v>
      </c>
      <c r="B676" t="s">
        <v>929</v>
      </c>
      <c r="C676" t="s">
        <v>866</v>
      </c>
      <c r="D676" s="59">
        <v>4</v>
      </c>
      <c r="E676" s="59"/>
      <c r="F676" s="59">
        <v>3</v>
      </c>
      <c r="G676" s="59"/>
      <c r="H676" s="59">
        <v>212</v>
      </c>
      <c r="I676" s="59"/>
      <c r="J676" s="59">
        <v>1</v>
      </c>
      <c r="K676" s="59"/>
      <c r="L676" s="59">
        <v>2</v>
      </c>
      <c r="M676" s="59"/>
      <c r="N676" s="59">
        <v>1</v>
      </c>
      <c r="O676" s="59"/>
      <c r="P676" s="59">
        <v>1</v>
      </c>
      <c r="Q676" s="59"/>
      <c r="R676" s="59">
        <v>8</v>
      </c>
      <c r="S676" s="59"/>
      <c r="T676" s="59">
        <v>2.2599999999999998</v>
      </c>
      <c r="U676" s="59"/>
      <c r="V676" s="59">
        <v>105</v>
      </c>
      <c r="W676" s="59"/>
      <c r="X676" s="59">
        <v>97</v>
      </c>
      <c r="Y676" s="59"/>
      <c r="Z676" s="59">
        <v>0.92400000000000004</v>
      </c>
      <c r="AA676" s="59"/>
      <c r="AB676" s="59">
        <v>0</v>
      </c>
      <c r="AC676" s="59"/>
      <c r="AD676" s="59"/>
      <c r="AE676" s="59"/>
      <c r="AF676" s="59"/>
      <c r="AG676" s="59"/>
      <c r="AH676" s="59"/>
      <c r="AI676" s="59"/>
      <c r="AJ676" s="59"/>
      <c r="AK676" s="59"/>
      <c r="AL676" s="59"/>
      <c r="AM676" s="59"/>
      <c r="AP676" s="57" t="e">
        <f>VLOOKUP(B676,[1]PlayersList!$B$4:$J$1000,9,FALSE)</f>
        <v>#N/A</v>
      </c>
      <c r="AR676" t="str">
        <f t="shared" si="10"/>
        <v>Kari Lehtonen</v>
      </c>
    </row>
    <row r="677" spans="1:44" x14ac:dyDescent="0.25">
      <c r="A677" s="55">
        <v>674</v>
      </c>
      <c r="B677" t="s">
        <v>930</v>
      </c>
      <c r="C677" t="s">
        <v>876</v>
      </c>
      <c r="D677" s="59">
        <v>3</v>
      </c>
      <c r="E677" s="59"/>
      <c r="F677" s="59">
        <v>3</v>
      </c>
      <c r="G677" s="59"/>
      <c r="H677" s="59">
        <v>183</v>
      </c>
      <c r="I677" s="59"/>
      <c r="J677" s="59">
        <v>1</v>
      </c>
      <c r="K677" s="59"/>
      <c r="L677" s="59">
        <v>2</v>
      </c>
      <c r="M677" s="59"/>
      <c r="N677" s="59">
        <v>0</v>
      </c>
      <c r="O677" s="59"/>
      <c r="P677" s="59">
        <v>2</v>
      </c>
      <c r="Q677" s="59"/>
      <c r="R677" s="59">
        <v>6</v>
      </c>
      <c r="S677" s="59"/>
      <c r="T677" s="59">
        <v>1.97</v>
      </c>
      <c r="U677" s="59"/>
      <c r="V677" s="59">
        <v>89</v>
      </c>
      <c r="W677" s="59"/>
      <c r="X677" s="59">
        <v>83</v>
      </c>
      <c r="Y677" s="59"/>
      <c r="Z677" s="59">
        <v>0.93300000000000005</v>
      </c>
      <c r="AA677" s="59"/>
      <c r="AB677" s="59">
        <v>0</v>
      </c>
      <c r="AC677" s="59"/>
      <c r="AD677" s="59"/>
      <c r="AE677" s="59"/>
      <c r="AF677" s="59"/>
      <c r="AG677" s="59"/>
      <c r="AH677" s="59"/>
      <c r="AI677" s="59"/>
      <c r="AJ677" s="59"/>
      <c r="AK677" s="59"/>
      <c r="AL677" s="59"/>
      <c r="AM677" s="59"/>
      <c r="AP677" s="57" t="e">
        <f>VLOOKUP(B677,[1]PlayersList!$B$4:$J$1000,9,FALSE)</f>
        <v>#N/A</v>
      </c>
      <c r="AR677" t="str">
        <f t="shared" si="10"/>
        <v>Ryan Miller</v>
      </c>
    </row>
    <row r="678" spans="1:44" x14ac:dyDescent="0.25">
      <c r="A678" s="55">
        <v>675</v>
      </c>
      <c r="B678" t="s">
        <v>931</v>
      </c>
      <c r="C678" t="s">
        <v>873</v>
      </c>
      <c r="D678" s="59">
        <v>5</v>
      </c>
      <c r="E678" s="59"/>
      <c r="F678" s="59">
        <v>5</v>
      </c>
      <c r="G678" s="59"/>
      <c r="H678" s="59">
        <v>277</v>
      </c>
      <c r="I678" s="59"/>
      <c r="J678" s="59">
        <v>1</v>
      </c>
      <c r="K678" s="59"/>
      <c r="L678" s="59">
        <v>3</v>
      </c>
      <c r="M678" s="59"/>
      <c r="N678" s="59">
        <v>1</v>
      </c>
      <c r="O678" s="59"/>
      <c r="P678" s="59">
        <v>1</v>
      </c>
      <c r="Q678" s="59"/>
      <c r="R678" s="59">
        <v>15</v>
      </c>
      <c r="S678" s="59"/>
      <c r="T678" s="59">
        <v>3.25</v>
      </c>
      <c r="U678" s="59"/>
      <c r="V678" s="59">
        <v>165</v>
      </c>
      <c r="W678" s="59"/>
      <c r="X678" s="59">
        <v>150</v>
      </c>
      <c r="Y678" s="59"/>
      <c r="Z678" s="59">
        <v>0.90900000000000003</v>
      </c>
      <c r="AA678" s="59"/>
      <c r="AB678" s="59">
        <v>0</v>
      </c>
      <c r="AC678" s="59"/>
      <c r="AD678" s="59"/>
      <c r="AE678" s="59"/>
      <c r="AF678" s="59"/>
      <c r="AG678" s="59"/>
      <c r="AH678" s="59"/>
      <c r="AI678" s="59"/>
      <c r="AJ678" s="59"/>
      <c r="AK678" s="59"/>
      <c r="AL678" s="59"/>
      <c r="AM678" s="59"/>
      <c r="AP678" s="57" t="e">
        <f>VLOOKUP(B678,[1]PlayersList!$B$4:$J$1000,9,FALSE)</f>
        <v>#N/A</v>
      </c>
      <c r="AR678" t="str">
        <f t="shared" si="10"/>
        <v>Pekka Rinne</v>
      </c>
    </row>
    <row r="679" spans="1:44" x14ac:dyDescent="0.25">
      <c r="A679" s="55">
        <v>676</v>
      </c>
      <c r="B679" t="s">
        <v>932</v>
      </c>
      <c r="C679" t="s">
        <v>863</v>
      </c>
      <c r="D679" s="59">
        <v>3</v>
      </c>
      <c r="E679" s="59"/>
      <c r="F679" s="59">
        <v>3</v>
      </c>
      <c r="G679" s="59"/>
      <c r="H679" s="59">
        <v>177</v>
      </c>
      <c r="I679" s="59"/>
      <c r="J679" s="59">
        <v>1</v>
      </c>
      <c r="K679" s="59"/>
      <c r="L679" s="59">
        <v>2</v>
      </c>
      <c r="M679" s="59"/>
      <c r="N679" s="59">
        <v>0</v>
      </c>
      <c r="O679" s="59"/>
      <c r="P679" s="59">
        <v>0</v>
      </c>
      <c r="Q679" s="59"/>
      <c r="R679" s="59">
        <v>8</v>
      </c>
      <c r="S679" s="59"/>
      <c r="T679" s="59">
        <v>2.71</v>
      </c>
      <c r="U679" s="59"/>
      <c r="V679" s="59">
        <v>86</v>
      </c>
      <c r="W679" s="59"/>
      <c r="X679" s="59">
        <v>78</v>
      </c>
      <c r="Y679" s="59"/>
      <c r="Z679" s="59">
        <v>0.90700000000000003</v>
      </c>
      <c r="AA679" s="59"/>
      <c r="AB679" s="59">
        <v>0</v>
      </c>
      <c r="AC679" s="59"/>
      <c r="AD679" s="59"/>
      <c r="AE679" s="59"/>
      <c r="AF679" s="59"/>
      <c r="AG679" s="59"/>
      <c r="AH679" s="59"/>
      <c r="AI679" s="59"/>
      <c r="AJ679" s="59"/>
      <c r="AK679" s="59"/>
      <c r="AL679" s="59"/>
      <c r="AM679" s="59"/>
      <c r="AP679" s="57" t="e">
        <f>VLOOKUP(B679,[1]PlayersList!$B$4:$J$1000,9,FALSE)</f>
        <v>#N/A</v>
      </c>
      <c r="AR679" t="str">
        <f t="shared" si="10"/>
        <v>Thomas Greiss</v>
      </c>
    </row>
    <row r="680" spans="1:44" x14ac:dyDescent="0.25">
      <c r="A680" s="55">
        <v>677</v>
      </c>
      <c r="B680" t="s">
        <v>933</v>
      </c>
      <c r="C680" t="s">
        <v>870</v>
      </c>
      <c r="D680" s="59">
        <v>3</v>
      </c>
      <c r="E680" s="59"/>
      <c r="F680" s="59">
        <v>3</v>
      </c>
      <c r="G680" s="59"/>
      <c r="H680" s="59">
        <v>187</v>
      </c>
      <c r="I680" s="59"/>
      <c r="J680" s="59">
        <v>1</v>
      </c>
      <c r="K680" s="59"/>
      <c r="L680" s="59">
        <v>1</v>
      </c>
      <c r="M680" s="59"/>
      <c r="N680" s="59">
        <v>1</v>
      </c>
      <c r="O680" s="59"/>
      <c r="P680" s="59">
        <v>1</v>
      </c>
      <c r="Q680" s="59"/>
      <c r="R680" s="59">
        <v>9</v>
      </c>
      <c r="S680" s="59"/>
      <c r="T680" s="59">
        <v>2.89</v>
      </c>
      <c r="U680" s="59"/>
      <c r="V680" s="59">
        <v>91</v>
      </c>
      <c r="W680" s="59"/>
      <c r="X680" s="59">
        <v>82</v>
      </c>
      <c r="Y680" s="59"/>
      <c r="Z680" s="59">
        <v>0.90100000000000002</v>
      </c>
      <c r="AA680" s="59"/>
      <c r="AB680" s="59">
        <v>0</v>
      </c>
      <c r="AC680" s="59"/>
      <c r="AD680" s="59"/>
      <c r="AE680" s="59"/>
      <c r="AF680" s="59"/>
      <c r="AG680" s="59"/>
      <c r="AH680" s="59"/>
      <c r="AI680" s="59"/>
      <c r="AJ680" s="59"/>
      <c r="AK680" s="59"/>
      <c r="AL680" s="59"/>
      <c r="AM680" s="59"/>
      <c r="AP680" s="57" t="e">
        <f>VLOOKUP(B680,[1]PlayersList!$B$4:$J$1000,9,FALSE)</f>
        <v>#N/A</v>
      </c>
      <c r="AR680" t="str">
        <f t="shared" si="10"/>
        <v>Chad Johnson</v>
      </c>
    </row>
    <row r="681" spans="1:44" x14ac:dyDescent="0.25">
      <c r="A681" s="55">
        <v>678</v>
      </c>
      <c r="B681" t="s">
        <v>934</v>
      </c>
      <c r="C681" t="s">
        <v>864</v>
      </c>
      <c r="D681" s="59">
        <v>1</v>
      </c>
      <c r="E681" s="59"/>
      <c r="F681" s="59">
        <v>1</v>
      </c>
      <c r="G681" s="59"/>
      <c r="H681" s="59">
        <v>60</v>
      </c>
      <c r="I681" s="59"/>
      <c r="J681" s="59">
        <v>1</v>
      </c>
      <c r="K681" s="59"/>
      <c r="L681" s="59">
        <v>0</v>
      </c>
      <c r="M681" s="59"/>
      <c r="N681" s="59">
        <v>0</v>
      </c>
      <c r="O681" s="59"/>
      <c r="P681" s="59">
        <v>0</v>
      </c>
      <c r="Q681" s="59"/>
      <c r="R681" s="59">
        <v>4</v>
      </c>
      <c r="S681" s="59"/>
      <c r="T681" s="59">
        <v>4</v>
      </c>
      <c r="U681" s="59"/>
      <c r="V681" s="59">
        <v>31</v>
      </c>
      <c r="W681" s="59"/>
      <c r="X681" s="59">
        <v>27</v>
      </c>
      <c r="Y681" s="59"/>
      <c r="Z681" s="59">
        <v>0.871</v>
      </c>
      <c r="AA681" s="59"/>
      <c r="AB681" s="59">
        <v>0</v>
      </c>
      <c r="AC681" s="59"/>
      <c r="AD681" s="59"/>
      <c r="AE681" s="59"/>
      <c r="AF681" s="59"/>
      <c r="AG681" s="59"/>
      <c r="AH681" s="59"/>
      <c r="AI681" s="59"/>
      <c r="AJ681" s="59"/>
      <c r="AK681" s="59"/>
      <c r="AL681" s="59"/>
      <c r="AM681" s="59"/>
      <c r="AP681" s="57" t="e">
        <f>VLOOKUP(B681,[1]PlayersList!$B$4:$J$1000,9,FALSE)</f>
        <v>#N/A</v>
      </c>
      <c r="AR681" t="str">
        <f t="shared" si="10"/>
        <v>Antti Raanta</v>
      </c>
    </row>
    <row r="682" spans="1:44" x14ac:dyDescent="0.25">
      <c r="A682" s="55">
        <v>679</v>
      </c>
      <c r="B682" t="s">
        <v>935</v>
      </c>
      <c r="C682" t="s">
        <v>873</v>
      </c>
      <c r="D682" s="59">
        <v>1</v>
      </c>
      <c r="E682" s="59"/>
      <c r="F682" s="59">
        <v>1</v>
      </c>
      <c r="G682" s="59"/>
      <c r="H682" s="59">
        <v>59</v>
      </c>
      <c r="I682" s="59"/>
      <c r="J682" s="59">
        <v>1</v>
      </c>
      <c r="K682" s="59"/>
      <c r="L682" s="59">
        <v>0</v>
      </c>
      <c r="M682" s="59"/>
      <c r="N682" s="59">
        <v>0</v>
      </c>
      <c r="O682" s="59"/>
      <c r="P682" s="59">
        <v>0</v>
      </c>
      <c r="Q682" s="59"/>
      <c r="R682" s="59">
        <v>1</v>
      </c>
      <c r="S682" s="59"/>
      <c r="T682" s="59">
        <v>1.01</v>
      </c>
      <c r="U682" s="59"/>
      <c r="V682" s="59">
        <v>35</v>
      </c>
      <c r="W682" s="59"/>
      <c r="X682" s="59">
        <v>34</v>
      </c>
      <c r="Y682" s="59"/>
      <c r="Z682" s="59">
        <v>0.97099999999999997</v>
      </c>
      <c r="AA682" s="59"/>
      <c r="AB682" s="59">
        <v>0</v>
      </c>
      <c r="AC682" s="59"/>
      <c r="AD682" s="59"/>
      <c r="AE682" s="59"/>
      <c r="AF682" s="59"/>
      <c r="AG682" s="59"/>
      <c r="AH682" s="59"/>
      <c r="AI682" s="59"/>
      <c r="AJ682" s="59"/>
      <c r="AK682" s="59"/>
      <c r="AL682" s="59"/>
      <c r="AM682" s="59"/>
      <c r="AP682" s="57" t="e">
        <f>VLOOKUP(B682,[1]PlayersList!$B$4:$J$1000,9,FALSE)</f>
        <v>#N/A</v>
      </c>
      <c r="AR682" t="str">
        <f t="shared" si="10"/>
        <v>Juuse Saros</v>
      </c>
    </row>
    <row r="683" spans="1:44" x14ac:dyDescent="0.25">
      <c r="A683" s="55">
        <v>680</v>
      </c>
      <c r="B683" t="s">
        <v>936</v>
      </c>
      <c r="C683" t="s">
        <v>873</v>
      </c>
      <c r="D683" s="59">
        <v>2</v>
      </c>
      <c r="E683" s="59"/>
      <c r="F683" s="59">
        <v>1</v>
      </c>
      <c r="G683" s="59"/>
      <c r="H683" s="59">
        <v>83</v>
      </c>
      <c r="I683" s="59"/>
      <c r="J683" s="59">
        <v>0</v>
      </c>
      <c r="K683" s="59"/>
      <c r="L683" s="59">
        <v>1</v>
      </c>
      <c r="M683" s="59"/>
      <c r="N683" s="59">
        <v>0</v>
      </c>
      <c r="O683" s="59"/>
      <c r="P683" s="59">
        <v>0</v>
      </c>
      <c r="Q683" s="59"/>
      <c r="R683" s="59">
        <v>7</v>
      </c>
      <c r="S683" s="59"/>
      <c r="T683" s="59">
        <v>5.04</v>
      </c>
      <c r="U683" s="59"/>
      <c r="V683" s="59">
        <v>36</v>
      </c>
      <c r="W683" s="59"/>
      <c r="X683" s="59">
        <v>29</v>
      </c>
      <c r="Y683" s="59"/>
      <c r="Z683" s="59">
        <v>0.80600000000000005</v>
      </c>
      <c r="AA683" s="59"/>
      <c r="AB683" s="59">
        <v>0</v>
      </c>
      <c r="AC683" s="59"/>
      <c r="AD683" s="59"/>
      <c r="AE683" s="59"/>
      <c r="AF683" s="59"/>
      <c r="AG683" s="59"/>
      <c r="AH683" s="59"/>
      <c r="AI683" s="59"/>
      <c r="AJ683" s="59"/>
      <c r="AK683" s="59"/>
      <c r="AL683" s="59"/>
      <c r="AM683" s="59"/>
      <c r="AP683" s="57" t="e">
        <f>VLOOKUP(B683,[1]PlayersList!$B$4:$J$1000,9,FALSE)</f>
        <v>#N/A</v>
      </c>
      <c r="AR683" t="str">
        <f t="shared" si="10"/>
        <v>Marek Mazanec</v>
      </c>
    </row>
    <row r="684" spans="1:44" x14ac:dyDescent="0.25">
      <c r="A684" s="55">
        <v>681</v>
      </c>
      <c r="B684" t="s">
        <v>937</v>
      </c>
      <c r="C684" t="s">
        <v>867</v>
      </c>
      <c r="D684" s="59">
        <v>1</v>
      </c>
      <c r="E684" s="59"/>
      <c r="F684" s="59">
        <v>1</v>
      </c>
      <c r="G684" s="59"/>
      <c r="H684" s="59">
        <v>60</v>
      </c>
      <c r="I684" s="59"/>
      <c r="J684" s="59">
        <v>0</v>
      </c>
      <c r="K684" s="59"/>
      <c r="L684" s="59">
        <v>1</v>
      </c>
      <c r="M684" s="59"/>
      <c r="N684" s="59">
        <v>0</v>
      </c>
      <c r="O684" s="59"/>
      <c r="P684" s="59">
        <v>0</v>
      </c>
      <c r="Q684" s="59"/>
      <c r="R684" s="59">
        <v>5</v>
      </c>
      <c r="S684" s="59"/>
      <c r="T684" s="59">
        <v>5</v>
      </c>
      <c r="U684" s="59"/>
      <c r="V684" s="59">
        <v>25</v>
      </c>
      <c r="W684" s="59"/>
      <c r="X684" s="59">
        <v>20</v>
      </c>
      <c r="Y684" s="59"/>
      <c r="Z684" s="59">
        <v>0.8</v>
      </c>
      <c r="AA684" s="59"/>
      <c r="AB684" s="59">
        <v>0</v>
      </c>
      <c r="AC684" s="59"/>
      <c r="AD684" s="59"/>
      <c r="AE684" s="59"/>
      <c r="AF684" s="59"/>
      <c r="AG684" s="59"/>
      <c r="AH684" s="59"/>
      <c r="AI684" s="59"/>
      <c r="AJ684" s="59"/>
      <c r="AK684" s="59"/>
      <c r="AL684" s="59"/>
      <c r="AM684" s="59"/>
      <c r="AP684" s="57" t="e">
        <f>VLOOKUP(B684,[1]PlayersList!$B$4:$J$1000,9,FALSE)</f>
        <v>#N/A</v>
      </c>
      <c r="AR684" t="str">
        <f t="shared" si="10"/>
        <v>Andrew Hammond</v>
      </c>
    </row>
    <row r="685" spans="1:44" x14ac:dyDescent="0.25">
      <c r="A685" s="55">
        <v>682</v>
      </c>
      <c r="B685" t="s">
        <v>938</v>
      </c>
      <c r="C685" t="s">
        <v>850</v>
      </c>
      <c r="D685" s="59">
        <v>1</v>
      </c>
      <c r="E685" s="59"/>
      <c r="F685" s="59">
        <v>1</v>
      </c>
      <c r="G685" s="59"/>
      <c r="H685" s="59">
        <v>31</v>
      </c>
      <c r="I685" s="59"/>
      <c r="J685" s="59">
        <v>0</v>
      </c>
      <c r="K685" s="59"/>
      <c r="L685" s="59">
        <v>1</v>
      </c>
      <c r="M685" s="59"/>
      <c r="N685" s="59">
        <v>0</v>
      </c>
      <c r="O685" s="59"/>
      <c r="P685" s="59">
        <v>0</v>
      </c>
      <c r="Q685" s="59"/>
      <c r="R685" s="59">
        <v>3</v>
      </c>
      <c r="S685" s="59"/>
      <c r="T685" s="59">
        <v>5.88</v>
      </c>
      <c r="U685" s="59"/>
      <c r="V685" s="59">
        <v>16</v>
      </c>
      <c r="W685" s="59"/>
      <c r="X685" s="59">
        <v>13</v>
      </c>
      <c r="Y685" s="59"/>
      <c r="Z685" s="59">
        <v>0.81299999999999994</v>
      </c>
      <c r="AA685" s="59"/>
      <c r="AB685" s="59">
        <v>0</v>
      </c>
      <c r="AC685" s="59"/>
      <c r="AD685" s="59"/>
      <c r="AE685" s="59"/>
      <c r="AF685" s="59"/>
      <c r="AG685" s="59"/>
      <c r="AH685" s="59"/>
      <c r="AI685" s="59"/>
      <c r="AJ685" s="59"/>
      <c r="AK685" s="59"/>
      <c r="AL685" s="59"/>
      <c r="AM685" s="59"/>
      <c r="AP685" s="57" t="e">
        <f>VLOOKUP(B685,[1]PlayersList!$B$4:$J$1000,9,FALSE)</f>
        <v>#N/A</v>
      </c>
      <c r="AR685" t="str">
        <f t="shared" si="10"/>
        <v>Malcolm Subban</v>
      </c>
    </row>
    <row r="686" spans="1:44" x14ac:dyDescent="0.25">
      <c r="A686" s="55">
        <v>683</v>
      </c>
      <c r="B686" t="s">
        <v>939</v>
      </c>
      <c r="C686" t="s">
        <v>860</v>
      </c>
      <c r="D686" s="59">
        <v>1</v>
      </c>
      <c r="E686" s="59"/>
      <c r="F686" s="59">
        <v>0</v>
      </c>
      <c r="G686" s="59"/>
      <c r="H686" s="59">
        <v>20</v>
      </c>
      <c r="I686" s="59"/>
      <c r="J686" s="59">
        <v>0</v>
      </c>
      <c r="K686" s="59"/>
      <c r="L686" s="59">
        <v>0</v>
      </c>
      <c r="M686" s="59"/>
      <c r="N686" s="59">
        <v>0</v>
      </c>
      <c r="O686" s="59"/>
      <c r="P686" s="59">
        <v>0</v>
      </c>
      <c r="Q686" s="59"/>
      <c r="R686" s="59">
        <v>0</v>
      </c>
      <c r="S686" s="59"/>
      <c r="T686" s="59">
        <v>0</v>
      </c>
      <c r="U686" s="59"/>
      <c r="V686" s="59">
        <v>7</v>
      </c>
      <c r="W686" s="59"/>
      <c r="X686" s="59">
        <v>7</v>
      </c>
      <c r="Y686" s="59"/>
      <c r="Z686" s="59">
        <v>1</v>
      </c>
      <c r="AA686" s="59"/>
      <c r="AB686" s="59">
        <v>0</v>
      </c>
      <c r="AC686" s="59"/>
      <c r="AD686" s="59"/>
      <c r="AE686" s="59"/>
      <c r="AF686" s="59"/>
      <c r="AG686" s="59"/>
      <c r="AH686" s="59"/>
      <c r="AI686" s="59"/>
      <c r="AJ686" s="59"/>
      <c r="AK686" s="59"/>
      <c r="AL686" s="59"/>
      <c r="AM686" s="59"/>
      <c r="AP686" s="57" t="e">
        <f>VLOOKUP(B686,[1]PlayersList!$B$4:$J$1000,9,FALSE)</f>
        <v>#N/A</v>
      </c>
      <c r="AR686" t="str">
        <f t="shared" si="10"/>
        <v>Mike Condon</v>
      </c>
    </row>
    <row r="687" spans="1:44" x14ac:dyDescent="0.25">
      <c r="A687" s="55">
        <v>684</v>
      </c>
      <c r="B687" t="s">
        <v>940</v>
      </c>
      <c r="C687" t="s">
        <v>848</v>
      </c>
      <c r="D687" s="59">
        <v>1</v>
      </c>
      <c r="E687" s="59"/>
      <c r="F687" s="59">
        <v>1</v>
      </c>
      <c r="G687" s="59"/>
      <c r="H687" s="59">
        <v>58</v>
      </c>
      <c r="I687" s="59"/>
      <c r="J687" s="59">
        <v>0</v>
      </c>
      <c r="K687" s="59"/>
      <c r="L687" s="59">
        <v>1</v>
      </c>
      <c r="M687" s="59"/>
      <c r="N687" s="59">
        <v>0</v>
      </c>
      <c r="O687" s="59"/>
      <c r="P687" s="59">
        <v>0</v>
      </c>
      <c r="Q687" s="59"/>
      <c r="R687" s="59">
        <v>3</v>
      </c>
      <c r="S687" s="59"/>
      <c r="T687" s="59">
        <v>3.08</v>
      </c>
      <c r="U687" s="59"/>
      <c r="V687" s="59">
        <v>27</v>
      </c>
      <c r="W687" s="59"/>
      <c r="X687" s="59">
        <v>24</v>
      </c>
      <c r="Y687" s="59"/>
      <c r="Z687" s="59">
        <v>0.88900000000000001</v>
      </c>
      <c r="AA687" s="59"/>
      <c r="AB687" s="59">
        <v>0</v>
      </c>
      <c r="AC687" s="59"/>
      <c r="AD687" s="59"/>
      <c r="AE687" s="59"/>
      <c r="AF687" s="59"/>
      <c r="AG687" s="59"/>
      <c r="AH687" s="59"/>
      <c r="AI687" s="59"/>
      <c r="AJ687" s="59"/>
      <c r="AK687" s="59"/>
      <c r="AL687" s="59"/>
      <c r="AM687" s="59"/>
      <c r="AP687" s="57" t="e">
        <f>VLOOKUP(B687,[1]PlayersList!$B$4:$J$1000,9,FALSE)</f>
        <v>#N/A</v>
      </c>
      <c r="AR687" t="str">
        <f t="shared" si="10"/>
        <v>Jhonas Enroth</v>
      </c>
    </row>
    <row r="688" spans="1:44" x14ac:dyDescent="0.25">
      <c r="A688" s="55">
        <v>685</v>
      </c>
      <c r="B688" t="s">
        <v>941</v>
      </c>
      <c r="C688" t="s">
        <v>868</v>
      </c>
      <c r="D688" s="59">
        <v>1</v>
      </c>
      <c r="E688" s="59"/>
      <c r="F688" s="59">
        <v>1</v>
      </c>
      <c r="G688" s="59"/>
      <c r="H688" s="59">
        <v>20</v>
      </c>
      <c r="I688" s="59"/>
      <c r="J688" s="59">
        <v>0</v>
      </c>
      <c r="K688" s="59"/>
      <c r="L688" s="59">
        <v>0</v>
      </c>
      <c r="M688" s="59"/>
      <c r="N688" s="59">
        <v>0</v>
      </c>
      <c r="O688" s="59"/>
      <c r="P688" s="59">
        <v>0</v>
      </c>
      <c r="Q688" s="59"/>
      <c r="R688" s="59">
        <v>1</v>
      </c>
      <c r="S688" s="59"/>
      <c r="T688" s="59">
        <v>3.01</v>
      </c>
      <c r="U688" s="59"/>
      <c r="V688" s="59">
        <v>15</v>
      </c>
      <c r="W688" s="59"/>
      <c r="X688" s="59">
        <v>14</v>
      </c>
      <c r="Y688" s="59"/>
      <c r="Z688" s="59">
        <v>0.93300000000000005</v>
      </c>
      <c r="AA688" s="59"/>
      <c r="AB688" s="59">
        <v>0</v>
      </c>
      <c r="AC688" s="59"/>
      <c r="AD688" s="59"/>
      <c r="AE688" s="59"/>
      <c r="AF688" s="59"/>
      <c r="AG688" s="59"/>
      <c r="AH688" s="59"/>
      <c r="AI688" s="59"/>
      <c r="AJ688" s="59"/>
      <c r="AK688" s="59"/>
      <c r="AL688" s="59"/>
      <c r="AM688" s="59"/>
      <c r="AP688" s="57" t="e">
        <f>VLOOKUP(B688,[1]PlayersList!$B$4:$J$1000,9,FALSE)</f>
        <v>#N/A</v>
      </c>
      <c r="AR688" t="str">
        <f t="shared" si="10"/>
        <v>Jonathan Quick</v>
      </c>
    </row>
    <row r="689" spans="1:44" x14ac:dyDescent="0.25">
      <c r="A689" s="55">
        <v>686</v>
      </c>
      <c r="B689" t="s">
        <v>942</v>
      </c>
      <c r="C689" t="s">
        <v>861</v>
      </c>
      <c r="D689" s="59">
        <v>2</v>
      </c>
      <c r="E689" s="59"/>
      <c r="F689" s="59">
        <v>2</v>
      </c>
      <c r="G689" s="59"/>
      <c r="H689" s="59">
        <v>79</v>
      </c>
      <c r="I689" s="59"/>
      <c r="J689" s="59">
        <v>0</v>
      </c>
      <c r="K689" s="59"/>
      <c r="L689" s="59">
        <v>1</v>
      </c>
      <c r="M689" s="59"/>
      <c r="N689" s="59">
        <v>0</v>
      </c>
      <c r="O689" s="59"/>
      <c r="P689" s="59">
        <v>0</v>
      </c>
      <c r="Q689" s="59"/>
      <c r="R689" s="59">
        <v>4</v>
      </c>
      <c r="S689" s="59"/>
      <c r="T689" s="59">
        <v>3.03</v>
      </c>
      <c r="U689" s="59"/>
      <c r="V689" s="59">
        <v>56</v>
      </c>
      <c r="W689" s="59"/>
      <c r="X689" s="59">
        <v>52</v>
      </c>
      <c r="Y689" s="59"/>
      <c r="Z689" s="59">
        <v>0.92900000000000005</v>
      </c>
      <c r="AA689" s="59"/>
      <c r="AB689" s="59">
        <v>0</v>
      </c>
      <c r="AC689" s="59"/>
      <c r="AD689" s="59"/>
      <c r="AE689" s="59"/>
      <c r="AF689" s="59"/>
      <c r="AG689" s="59"/>
      <c r="AH689" s="59"/>
      <c r="AI689" s="59"/>
      <c r="AJ689" s="59"/>
      <c r="AK689" s="59"/>
      <c r="AL689" s="59"/>
      <c r="AM689" s="59"/>
      <c r="AP689" s="57" t="e">
        <f>VLOOKUP(B689,[1]PlayersList!$B$4:$J$1000,9,FALSE)</f>
        <v>#N/A</v>
      </c>
      <c r="AR689" t="str">
        <f t="shared" si="10"/>
        <v>Jonathan Bernier</v>
      </c>
    </row>
    <row r="690" spans="1:44" x14ac:dyDescent="0.25">
      <c r="A690" s="55">
        <v>687</v>
      </c>
      <c r="B690" t="s">
        <v>943</v>
      </c>
      <c r="C690" t="s">
        <v>871</v>
      </c>
      <c r="D690" s="59">
        <v>2</v>
      </c>
      <c r="E690" s="59"/>
      <c r="F690" s="59">
        <v>1</v>
      </c>
      <c r="G690" s="59"/>
      <c r="H690" s="59">
        <v>93</v>
      </c>
      <c r="I690" s="59"/>
      <c r="J690" s="59">
        <v>0</v>
      </c>
      <c r="K690" s="59"/>
      <c r="L690" s="59">
        <v>1</v>
      </c>
      <c r="M690" s="59"/>
      <c r="N690" s="59">
        <v>0</v>
      </c>
      <c r="O690" s="59"/>
      <c r="P690" s="59">
        <v>1</v>
      </c>
      <c r="Q690" s="59"/>
      <c r="R690" s="59">
        <v>5</v>
      </c>
      <c r="S690" s="59"/>
      <c r="T690" s="59">
        <v>3.23</v>
      </c>
      <c r="U690" s="59"/>
      <c r="V690" s="59">
        <v>58</v>
      </c>
      <c r="W690" s="59"/>
      <c r="X690" s="59">
        <v>53</v>
      </c>
      <c r="Y690" s="59"/>
      <c r="Z690" s="59">
        <v>0.91400000000000003</v>
      </c>
      <c r="AA690" s="59"/>
      <c r="AB690" s="59">
        <v>0</v>
      </c>
      <c r="AC690" s="59"/>
      <c r="AD690" s="59"/>
      <c r="AE690" s="59"/>
      <c r="AF690" s="59"/>
      <c r="AG690" s="59"/>
      <c r="AH690" s="59"/>
      <c r="AI690" s="59"/>
      <c r="AJ690" s="59"/>
      <c r="AK690" s="59"/>
      <c r="AL690" s="59"/>
      <c r="AM690" s="59"/>
      <c r="AP690" s="57" t="e">
        <f>VLOOKUP(B690,[1]PlayersList!$B$4:$J$1000,9,FALSE)</f>
        <v>#N/A</v>
      </c>
      <c r="AR690" t="str">
        <f t="shared" si="10"/>
        <v>Justin Peters</v>
      </c>
    </row>
    <row r="691" spans="1:44" x14ac:dyDescent="0.25">
      <c r="A691" s="55">
        <v>688</v>
      </c>
      <c r="B691" t="s">
        <v>944</v>
      </c>
      <c r="C691" t="s">
        <v>865</v>
      </c>
      <c r="D691" s="59">
        <v>3</v>
      </c>
      <c r="E691" s="59"/>
      <c r="F691" s="59">
        <v>3</v>
      </c>
      <c r="G691" s="59"/>
      <c r="H691" s="59">
        <v>179</v>
      </c>
      <c r="I691" s="59"/>
      <c r="J691" s="59">
        <v>0</v>
      </c>
      <c r="K691" s="59"/>
      <c r="L691" s="59">
        <v>2</v>
      </c>
      <c r="M691" s="59"/>
      <c r="N691" s="59">
        <v>1</v>
      </c>
      <c r="O691" s="59"/>
      <c r="P691" s="59">
        <v>0</v>
      </c>
      <c r="Q691" s="59"/>
      <c r="R691" s="59">
        <v>12</v>
      </c>
      <c r="S691" s="59"/>
      <c r="T691" s="59">
        <v>4.03</v>
      </c>
      <c r="U691" s="59"/>
      <c r="V691" s="59">
        <v>79</v>
      </c>
      <c r="W691" s="59"/>
      <c r="X691" s="59">
        <v>67</v>
      </c>
      <c r="Y691" s="59"/>
      <c r="Z691" s="59">
        <v>0.84799999999999998</v>
      </c>
      <c r="AA691" s="59"/>
      <c r="AB691" s="59">
        <v>0</v>
      </c>
      <c r="AC691" s="59"/>
      <c r="AD691" s="59"/>
      <c r="AE691" s="59"/>
      <c r="AF691" s="59"/>
      <c r="AG691" s="59"/>
      <c r="AH691" s="59"/>
      <c r="AI691" s="59"/>
      <c r="AJ691" s="59"/>
      <c r="AK691" s="59"/>
      <c r="AL691" s="59"/>
      <c r="AM691" s="59"/>
      <c r="AP691" s="57" t="e">
        <f>VLOOKUP(B691,[1]PlayersList!$B$4:$J$1000,9,FALSE)</f>
        <v>#N/A</v>
      </c>
      <c r="AR691" t="str">
        <f t="shared" si="10"/>
        <v>Cam Ward</v>
      </c>
    </row>
    <row r="692" spans="1:44" x14ac:dyDescent="0.25">
      <c r="A692" s="55">
        <v>689</v>
      </c>
      <c r="B692" t="s">
        <v>945</v>
      </c>
      <c r="C692" t="s">
        <v>850</v>
      </c>
      <c r="D692" s="59">
        <v>2</v>
      </c>
      <c r="E692" s="59"/>
      <c r="F692" s="59">
        <v>2</v>
      </c>
      <c r="G692" s="59"/>
      <c r="H692" s="59">
        <v>117</v>
      </c>
      <c r="I692" s="59"/>
      <c r="J692" s="59">
        <v>0</v>
      </c>
      <c r="K692" s="59"/>
      <c r="L692" s="59">
        <v>2</v>
      </c>
      <c r="M692" s="59"/>
      <c r="N692" s="59">
        <v>0</v>
      </c>
      <c r="O692" s="59"/>
      <c r="P692" s="59">
        <v>0</v>
      </c>
      <c r="Q692" s="59"/>
      <c r="R692" s="59">
        <v>8</v>
      </c>
      <c r="S692" s="59"/>
      <c r="T692" s="59">
        <v>4.0999999999999996</v>
      </c>
      <c r="U692" s="59"/>
      <c r="V692" s="59">
        <v>53</v>
      </c>
      <c r="W692" s="59"/>
      <c r="X692" s="59">
        <v>45</v>
      </c>
      <c r="Y692" s="59"/>
      <c r="Z692" s="59">
        <v>0.84899999999999998</v>
      </c>
      <c r="AA692" s="59"/>
      <c r="AB692" s="59">
        <v>0</v>
      </c>
      <c r="AC692" s="59"/>
      <c r="AD692" s="59"/>
      <c r="AE692" s="59"/>
      <c r="AF692" s="59"/>
      <c r="AG692" s="59"/>
      <c r="AH692" s="59"/>
      <c r="AI692" s="59"/>
      <c r="AJ692" s="59"/>
      <c r="AK692" s="59"/>
      <c r="AL692" s="59"/>
      <c r="AM692" s="59"/>
      <c r="AP692" s="57" t="e">
        <f>VLOOKUP(B692,[1]PlayersList!$B$4:$J$1000,9,FALSE)</f>
        <v>#N/A</v>
      </c>
      <c r="AR692" t="str">
        <f t="shared" si="10"/>
        <v>Anton Khudobin</v>
      </c>
    </row>
    <row r="693" spans="1:44" x14ac:dyDescent="0.25">
      <c r="A693" s="55">
        <v>690</v>
      </c>
      <c r="B693" t="s">
        <v>946</v>
      </c>
      <c r="C693" t="s">
        <v>849</v>
      </c>
      <c r="D693" s="59">
        <v>2</v>
      </c>
      <c r="E693" s="59"/>
      <c r="F693" s="59">
        <v>2</v>
      </c>
      <c r="G693" s="59"/>
      <c r="H693" s="59">
        <v>124</v>
      </c>
      <c r="I693" s="59"/>
      <c r="J693" s="59">
        <v>0</v>
      </c>
      <c r="K693" s="59"/>
      <c r="L693" s="59">
        <v>1</v>
      </c>
      <c r="M693" s="59"/>
      <c r="N693" s="59">
        <v>1</v>
      </c>
      <c r="O693" s="59"/>
      <c r="P693" s="59">
        <v>0</v>
      </c>
      <c r="Q693" s="59"/>
      <c r="R693" s="59">
        <v>6</v>
      </c>
      <c r="S693" s="59"/>
      <c r="T693" s="59">
        <v>2.9</v>
      </c>
      <c r="U693" s="59"/>
      <c r="V693" s="59">
        <v>50</v>
      </c>
      <c r="W693" s="59"/>
      <c r="X693" s="59">
        <v>44</v>
      </c>
      <c r="Y693" s="59"/>
      <c r="Z693" s="59">
        <v>0.88</v>
      </c>
      <c r="AA693" s="59"/>
      <c r="AB693" s="59">
        <v>0</v>
      </c>
      <c r="AC693" s="59"/>
      <c r="AD693" s="59"/>
      <c r="AE693" s="59"/>
      <c r="AF693" s="59"/>
      <c r="AG693" s="59"/>
      <c r="AH693" s="59"/>
      <c r="AI693" s="59"/>
      <c r="AJ693" s="59"/>
      <c r="AK693" s="59"/>
      <c r="AL693" s="59"/>
      <c r="AM693" s="59"/>
      <c r="AP693" s="57" t="e">
        <f>VLOOKUP(B693,[1]PlayersList!$B$4:$J$1000,9,FALSE)</f>
        <v>#N/A</v>
      </c>
      <c r="AR693" t="str">
        <f t="shared" si="10"/>
        <v>James Reimer</v>
      </c>
    </row>
    <row r="694" spans="1:44" x14ac:dyDescent="0.25">
      <c r="A694" s="55">
        <v>691</v>
      </c>
      <c r="B694" t="s">
        <v>947</v>
      </c>
      <c r="C694" t="s">
        <v>850</v>
      </c>
      <c r="D694" s="59">
        <v>2</v>
      </c>
      <c r="E694" s="59"/>
      <c r="F694" s="59">
        <v>1</v>
      </c>
      <c r="G694" s="59"/>
      <c r="H694" s="59">
        <v>89</v>
      </c>
      <c r="I694" s="59"/>
      <c r="J694" s="59">
        <v>0</v>
      </c>
      <c r="K694" s="59"/>
      <c r="L694" s="59">
        <v>1</v>
      </c>
      <c r="M694" s="59"/>
      <c r="N694" s="59">
        <v>0</v>
      </c>
      <c r="O694" s="59"/>
      <c r="P694" s="59">
        <v>0</v>
      </c>
      <c r="Q694" s="59"/>
      <c r="R694" s="59">
        <v>7</v>
      </c>
      <c r="S694" s="59"/>
      <c r="T694" s="59">
        <v>4.7</v>
      </c>
      <c r="U694" s="59"/>
      <c r="V694" s="59">
        <v>48</v>
      </c>
      <c r="W694" s="59"/>
      <c r="X694" s="59">
        <v>41</v>
      </c>
      <c r="Y694" s="59"/>
      <c r="Z694" s="59">
        <v>0.85399999999999998</v>
      </c>
      <c r="AA694" s="59"/>
      <c r="AB694" s="59">
        <v>0</v>
      </c>
      <c r="AC694" s="59"/>
      <c r="AD694" s="59"/>
      <c r="AE694" s="59"/>
      <c r="AF694" s="59"/>
      <c r="AG694" s="59"/>
      <c r="AH694" s="59"/>
      <c r="AI694" s="59"/>
      <c r="AJ694" s="59"/>
      <c r="AK694" s="59"/>
      <c r="AL694" s="59"/>
      <c r="AM694" s="59"/>
      <c r="AP694" s="57" t="e">
        <f>VLOOKUP(B694,[1]PlayersList!$B$4:$J$1000,9,FALSE)</f>
        <v>#N/A</v>
      </c>
      <c r="AR694" t="str">
        <f t="shared" si="10"/>
        <v>Zane McIntyre</v>
      </c>
    </row>
    <row r="695" spans="1:44" x14ac:dyDescent="0.25">
      <c r="A695" s="55">
        <v>692</v>
      </c>
      <c r="B695" t="s">
        <v>948</v>
      </c>
      <c r="C695" t="s">
        <v>847</v>
      </c>
      <c r="D695" s="59">
        <v>1</v>
      </c>
      <c r="E695" s="59"/>
      <c r="F695" s="59">
        <v>0</v>
      </c>
      <c r="G695" s="59"/>
      <c r="H695" s="59">
        <v>10</v>
      </c>
      <c r="I695" s="59"/>
      <c r="J695" s="59">
        <v>0</v>
      </c>
      <c r="K695" s="59"/>
      <c r="L695" s="59">
        <v>0</v>
      </c>
      <c r="M695" s="59"/>
      <c r="N695" s="59">
        <v>0</v>
      </c>
      <c r="O695" s="59"/>
      <c r="P695" s="59">
        <v>0</v>
      </c>
      <c r="Q695" s="59"/>
      <c r="R695" s="59">
        <v>0</v>
      </c>
      <c r="S695" s="59"/>
      <c r="T695" s="59">
        <v>0</v>
      </c>
      <c r="U695" s="59"/>
      <c r="V695" s="59">
        <v>1</v>
      </c>
      <c r="W695" s="59"/>
      <c r="X695" s="59">
        <v>1</v>
      </c>
      <c r="Y695" s="59"/>
      <c r="Z695" s="59">
        <v>1</v>
      </c>
      <c r="AA695" s="59"/>
      <c r="AB695" s="59">
        <v>0</v>
      </c>
      <c r="AC695" s="59"/>
      <c r="AD695" s="59"/>
      <c r="AE695" s="59"/>
      <c r="AF695" s="59"/>
      <c r="AG695" s="59"/>
      <c r="AH695" s="59"/>
      <c r="AI695" s="59"/>
      <c r="AJ695" s="59"/>
      <c r="AK695" s="59"/>
      <c r="AL695" s="59"/>
      <c r="AM695" s="59"/>
      <c r="AP695" s="57" t="e">
        <f>VLOOKUP(B695,[1]PlayersList!$B$4:$J$1000,9,FALSE)</f>
        <v>#N/A</v>
      </c>
      <c r="AR695" t="str">
        <f t="shared" si="10"/>
        <v>Jonas Gustavsson</v>
      </c>
    </row>
    <row r="696" spans="1:44" x14ac:dyDescent="0.25">
      <c r="A696" s="55">
        <v>693</v>
      </c>
      <c r="B696" t="s">
        <v>949</v>
      </c>
      <c r="C696" t="s">
        <v>868</v>
      </c>
      <c r="D696" s="59">
        <v>3</v>
      </c>
      <c r="E696" s="59"/>
      <c r="F696" s="59">
        <v>2</v>
      </c>
      <c r="G696" s="59"/>
      <c r="H696" s="59">
        <v>137</v>
      </c>
      <c r="I696" s="59"/>
      <c r="J696" s="59">
        <v>0</v>
      </c>
      <c r="K696" s="59"/>
      <c r="L696" s="59">
        <v>3</v>
      </c>
      <c r="M696" s="59"/>
      <c r="N696" s="59">
        <v>0</v>
      </c>
      <c r="O696" s="59"/>
      <c r="P696" s="59">
        <v>0</v>
      </c>
      <c r="Q696" s="59"/>
      <c r="R696" s="59">
        <v>10</v>
      </c>
      <c r="S696" s="59"/>
      <c r="T696" s="59">
        <v>4.37</v>
      </c>
      <c r="U696" s="59"/>
      <c r="V696" s="59">
        <v>62</v>
      </c>
      <c r="W696" s="59"/>
      <c r="X696" s="59">
        <v>52</v>
      </c>
      <c r="Y696" s="59"/>
      <c r="Z696" s="59">
        <v>0.83899999999999997</v>
      </c>
      <c r="AA696" s="59"/>
      <c r="AB696" s="59">
        <v>0</v>
      </c>
      <c r="AC696" s="59"/>
      <c r="AD696" s="59"/>
      <c r="AE696" s="59"/>
      <c r="AF696" s="59"/>
      <c r="AG696" s="59"/>
      <c r="AH696" s="59"/>
      <c r="AI696" s="59"/>
      <c r="AJ696" s="59"/>
      <c r="AK696" s="59"/>
      <c r="AL696" s="59"/>
      <c r="AM696" s="59"/>
      <c r="AP696" s="57" t="e">
        <f>VLOOKUP(B696,[1]PlayersList!$B$4:$J$1000,9,FALSE)</f>
        <v>#N/A</v>
      </c>
      <c r="AR696" t="str">
        <f t="shared" si="10"/>
        <v>Jeff Zatkoff</v>
      </c>
    </row>
    <row r="697" spans="1:44" x14ac:dyDescent="0.25">
      <c r="A697" s="55">
        <v>694</v>
      </c>
      <c r="B697" t="s">
        <v>950</v>
      </c>
      <c r="C697" t="s">
        <v>869</v>
      </c>
      <c r="D697" s="59">
        <v>2</v>
      </c>
      <c r="E697" s="59"/>
      <c r="F697" s="59">
        <v>2</v>
      </c>
      <c r="G697" s="59"/>
      <c r="H697" s="59">
        <v>124</v>
      </c>
      <c r="I697" s="59"/>
      <c r="J697" s="59">
        <v>0</v>
      </c>
      <c r="K697" s="59"/>
      <c r="L697" s="59">
        <v>1</v>
      </c>
      <c r="M697" s="59"/>
      <c r="N697" s="59">
        <v>1</v>
      </c>
      <c r="O697" s="59"/>
      <c r="P697" s="59">
        <v>1</v>
      </c>
      <c r="Q697" s="59"/>
      <c r="R697" s="59">
        <v>6</v>
      </c>
      <c r="S697" s="59"/>
      <c r="T697" s="59">
        <v>2.9</v>
      </c>
      <c r="U697" s="59"/>
      <c r="V697" s="59">
        <v>62</v>
      </c>
      <c r="W697" s="59"/>
      <c r="X697" s="59">
        <v>56</v>
      </c>
      <c r="Y697" s="59"/>
      <c r="Z697" s="59">
        <v>0.90300000000000002</v>
      </c>
      <c r="AA697" s="59"/>
      <c r="AB697" s="59">
        <v>0</v>
      </c>
      <c r="AD697" s="59"/>
      <c r="AE697" s="59"/>
      <c r="AF697" s="59"/>
      <c r="AG697" s="59"/>
      <c r="AH697" s="59"/>
      <c r="AI697" s="59"/>
      <c r="AJ697" s="59"/>
      <c r="AK697" s="59"/>
      <c r="AL697" s="59"/>
      <c r="AM697" s="59"/>
      <c r="AP697" s="57" t="e">
        <f>VLOOKUP(B697,[1]PlayersList!$B$4:$J$1000,9,FALSE)</f>
        <v>#N/A</v>
      </c>
      <c r="AR697" t="str">
        <f t="shared" si="10"/>
        <v>Anders Nilsson</v>
      </c>
    </row>
    <row r="698" spans="1:44" x14ac:dyDescent="0.25">
      <c r="A698" s="55">
        <v>695</v>
      </c>
      <c r="D698" s="59"/>
      <c r="E698" s="59"/>
      <c r="F698" s="59"/>
      <c r="G698" s="59"/>
      <c r="H698" s="59"/>
      <c r="I698" s="59"/>
      <c r="J698" s="59"/>
      <c r="K698" s="59"/>
      <c r="L698" s="59"/>
      <c r="M698" s="59"/>
      <c r="N698" s="59"/>
      <c r="O698" s="59"/>
      <c r="P698" s="59"/>
      <c r="Q698" s="59"/>
      <c r="R698" s="59"/>
      <c r="S698" s="59"/>
      <c r="T698" s="59"/>
      <c r="U698" s="59"/>
      <c r="V698" s="59"/>
      <c r="W698" s="59"/>
      <c r="X698" s="59"/>
      <c r="Y698" s="59"/>
      <c r="Z698" s="59"/>
      <c r="AA698" s="59"/>
      <c r="AB698" s="59"/>
      <c r="AC698" s="59"/>
      <c r="AD698" s="59"/>
      <c r="AE698" s="59"/>
      <c r="AF698" s="59"/>
      <c r="AG698" s="59"/>
      <c r="AH698" s="59"/>
      <c r="AI698" s="59"/>
      <c r="AJ698" s="59"/>
      <c r="AK698" s="59"/>
      <c r="AL698" s="59"/>
      <c r="AM698" s="59"/>
      <c r="AP698" s="57" t="e">
        <f>VLOOKUP(B698,[1]PlayersList!$B$4:$J$1000,9,FALSE)</f>
        <v>#N/A</v>
      </c>
      <c r="AR698" t="str">
        <f t="shared" si="10"/>
        <v/>
      </c>
    </row>
    <row r="699" spans="1:44" x14ac:dyDescent="0.25">
      <c r="A699" s="55">
        <v>696</v>
      </c>
      <c r="D699" s="59"/>
      <c r="E699" s="59"/>
      <c r="F699" s="59"/>
      <c r="G699" s="59"/>
      <c r="H699" s="59"/>
      <c r="I699" s="59"/>
      <c r="J699" s="59"/>
      <c r="K699" s="59"/>
      <c r="L699" s="59"/>
      <c r="M699" s="59"/>
      <c r="N699" s="59"/>
      <c r="O699" s="59"/>
      <c r="P699" s="59"/>
      <c r="Q699" s="59"/>
      <c r="R699" s="59"/>
      <c r="S699" s="59"/>
      <c r="T699" s="59"/>
      <c r="U699" s="59"/>
      <c r="V699" s="59"/>
      <c r="W699" s="59"/>
      <c r="X699" s="59"/>
      <c r="Y699" s="59"/>
      <c r="Z699" s="59"/>
      <c r="AA699" s="59"/>
      <c r="AB699" s="59"/>
      <c r="AC699" s="59"/>
      <c r="AD699" s="59"/>
      <c r="AE699" s="59"/>
      <c r="AF699" s="59"/>
      <c r="AG699" s="59"/>
      <c r="AH699" s="59"/>
      <c r="AI699" s="59"/>
      <c r="AJ699" s="59"/>
      <c r="AK699" s="59"/>
      <c r="AL699" s="59"/>
      <c r="AM699" s="59"/>
      <c r="AP699" s="57" t="e">
        <f>VLOOKUP(B699,[1]PlayersList!$B$4:$J$1000,9,FALSE)</f>
        <v>#N/A</v>
      </c>
      <c r="AR699" t="str">
        <f t="shared" si="10"/>
        <v/>
      </c>
    </row>
    <row r="700" spans="1:44" x14ac:dyDescent="0.25">
      <c r="A700" s="55">
        <v>697</v>
      </c>
      <c r="D700" s="59"/>
      <c r="E700" s="59"/>
      <c r="F700" s="59"/>
      <c r="G700" s="59"/>
      <c r="H700" s="59"/>
      <c r="I700" s="59"/>
      <c r="J700" s="59"/>
      <c r="K700" s="59"/>
      <c r="L700" s="59"/>
      <c r="M700" s="59"/>
      <c r="N700" s="59"/>
      <c r="O700" s="59"/>
      <c r="P700" s="59"/>
      <c r="Q700" s="59"/>
      <c r="R700" s="59"/>
      <c r="S700" s="59"/>
      <c r="T700" s="59"/>
      <c r="U700" s="59"/>
      <c r="V700" s="59"/>
      <c r="W700" s="59"/>
      <c r="X700" s="59"/>
      <c r="Y700" s="59"/>
      <c r="Z700" s="59"/>
      <c r="AA700" s="59"/>
      <c r="AB700" s="59"/>
      <c r="AC700" s="59"/>
      <c r="AD700" s="59"/>
      <c r="AE700" s="59"/>
      <c r="AF700" s="59"/>
      <c r="AG700" s="59"/>
      <c r="AH700" s="59"/>
      <c r="AI700" s="59"/>
      <c r="AJ700" s="59"/>
      <c r="AK700" s="59"/>
      <c r="AL700" s="59"/>
      <c r="AM700" s="59"/>
      <c r="AP700" s="57" t="e">
        <f>VLOOKUP(B700,[1]PlayersList!$B$4:$J$1000,9,FALSE)</f>
        <v>#N/A</v>
      </c>
      <c r="AR700" t="str">
        <f t="shared" si="10"/>
        <v/>
      </c>
    </row>
    <row r="701" spans="1:44" x14ac:dyDescent="0.25">
      <c r="A701" s="55">
        <v>698</v>
      </c>
      <c r="D701" s="59"/>
      <c r="E701" s="59"/>
      <c r="F701" s="59"/>
      <c r="G701" s="59"/>
      <c r="H701" s="59"/>
      <c r="I701" s="59"/>
      <c r="J701" s="59"/>
      <c r="K701" s="59"/>
      <c r="L701" s="59"/>
      <c r="M701" s="59"/>
      <c r="N701" s="59"/>
      <c r="O701" s="59"/>
      <c r="P701" s="59"/>
      <c r="Q701" s="59"/>
      <c r="R701" s="59"/>
      <c r="S701" s="59"/>
      <c r="T701" s="59"/>
      <c r="U701" s="59"/>
      <c r="V701" s="59"/>
      <c r="W701" s="59"/>
      <c r="X701" s="59"/>
      <c r="Y701" s="59"/>
      <c r="Z701" s="59"/>
      <c r="AA701" s="59"/>
      <c r="AB701" s="59"/>
      <c r="AC701" s="59"/>
      <c r="AD701" s="59"/>
      <c r="AE701" s="59"/>
      <c r="AF701" s="59"/>
      <c r="AG701" s="59"/>
      <c r="AH701" s="59"/>
      <c r="AI701" s="59"/>
      <c r="AJ701" s="59"/>
      <c r="AK701" s="59"/>
      <c r="AL701" s="59"/>
      <c r="AM701" s="59"/>
      <c r="AP701" s="57" t="e">
        <f>VLOOKUP(B701,[1]PlayersList!$B$4:$J$1000,9,FALSE)</f>
        <v>#N/A</v>
      </c>
      <c r="AR701" t="str">
        <f t="shared" si="10"/>
        <v/>
      </c>
    </row>
    <row r="702" spans="1:44" x14ac:dyDescent="0.25">
      <c r="A702" s="55">
        <v>699</v>
      </c>
      <c r="D702" s="59"/>
      <c r="E702" s="59"/>
      <c r="F702" s="59"/>
      <c r="G702" s="59"/>
      <c r="H702" s="59"/>
      <c r="I702" s="59"/>
      <c r="J702" s="59"/>
      <c r="K702" s="59"/>
      <c r="L702" s="59"/>
      <c r="M702" s="59"/>
      <c r="N702" s="59"/>
      <c r="O702" s="59"/>
      <c r="P702" s="59"/>
      <c r="Q702" s="59"/>
      <c r="R702" s="59"/>
      <c r="S702" s="59"/>
      <c r="T702" s="59"/>
      <c r="U702" s="59"/>
      <c r="V702" s="59"/>
      <c r="W702" s="59"/>
      <c r="X702" s="59"/>
      <c r="Y702" s="59"/>
      <c r="Z702" s="59"/>
      <c r="AA702" s="59"/>
      <c r="AB702" s="59"/>
      <c r="AC702" s="59"/>
      <c r="AD702" s="59"/>
      <c r="AE702" s="59"/>
      <c r="AF702" s="59"/>
      <c r="AG702" s="59"/>
      <c r="AH702" s="59"/>
      <c r="AI702" s="59"/>
      <c r="AJ702" s="59"/>
      <c r="AK702" s="59"/>
      <c r="AL702" s="59"/>
      <c r="AM702" s="59"/>
      <c r="AP702" s="57" t="e">
        <f>VLOOKUP(B702,[1]PlayersList!$B$4:$J$1000,9,FALSE)</f>
        <v>#N/A</v>
      </c>
      <c r="AR702" t="str">
        <f t="shared" si="10"/>
        <v/>
      </c>
    </row>
    <row r="703" spans="1:44" x14ac:dyDescent="0.25">
      <c r="A703" s="55">
        <v>700</v>
      </c>
      <c r="D703" s="59"/>
      <c r="E703" s="59"/>
      <c r="F703" s="59"/>
      <c r="G703" s="59"/>
      <c r="H703" s="59"/>
      <c r="I703" s="59"/>
      <c r="J703" s="59"/>
      <c r="K703" s="59"/>
      <c r="L703" s="59"/>
      <c r="M703" s="59"/>
      <c r="N703" s="59"/>
      <c r="O703" s="59"/>
      <c r="P703" s="59"/>
      <c r="Q703" s="59"/>
      <c r="R703" s="59"/>
      <c r="S703" s="59"/>
      <c r="T703" s="59"/>
      <c r="U703" s="59"/>
      <c r="V703" s="59"/>
      <c r="W703" s="59"/>
      <c r="X703" s="59"/>
      <c r="Y703" s="59"/>
      <c r="Z703" s="59"/>
      <c r="AA703" s="59"/>
      <c r="AB703" s="59"/>
      <c r="AC703" s="59"/>
      <c r="AD703" s="59"/>
      <c r="AE703" s="59"/>
      <c r="AF703" s="59"/>
      <c r="AG703" s="59"/>
      <c r="AH703" s="59"/>
      <c r="AI703" s="59"/>
      <c r="AJ703" s="59"/>
      <c r="AK703" s="59"/>
      <c r="AL703" s="59"/>
      <c r="AM703" s="59"/>
      <c r="AP703" s="57" t="e">
        <f>VLOOKUP(B703,[1]PlayersList!$B$4:$J$1000,9,FALSE)</f>
        <v>#N/A</v>
      </c>
      <c r="AR703" t="str">
        <f t="shared" si="10"/>
        <v/>
      </c>
    </row>
    <row r="704" spans="1:44" x14ac:dyDescent="0.25">
      <c r="A704" s="55">
        <v>701</v>
      </c>
      <c r="D704" s="59"/>
      <c r="E704" s="59"/>
      <c r="F704" s="59"/>
      <c r="G704" s="59"/>
      <c r="H704" s="59"/>
      <c r="I704" s="59"/>
      <c r="J704" s="59"/>
      <c r="K704" s="59"/>
      <c r="L704" s="59"/>
      <c r="M704" s="59"/>
      <c r="N704" s="59"/>
      <c r="O704" s="59"/>
      <c r="P704" s="59"/>
      <c r="Q704" s="59"/>
      <c r="R704" s="59"/>
      <c r="S704" s="59"/>
      <c r="T704" s="59"/>
      <c r="U704" s="59"/>
      <c r="V704" s="59"/>
      <c r="W704" s="59"/>
      <c r="X704" s="59"/>
      <c r="Y704" s="59"/>
      <c r="Z704" s="59"/>
      <c r="AA704" s="59"/>
      <c r="AB704" s="59"/>
      <c r="AC704" s="59"/>
      <c r="AD704" s="59"/>
      <c r="AE704" s="59"/>
      <c r="AF704" s="59"/>
      <c r="AG704" s="59"/>
      <c r="AH704" s="59"/>
      <c r="AI704" s="59"/>
      <c r="AJ704" s="59"/>
      <c r="AK704" s="59"/>
      <c r="AL704" s="59"/>
      <c r="AM704" s="59"/>
      <c r="AP704" s="57" t="e">
        <f>VLOOKUP(B704,[1]PlayersList!$B$4:$J$1000,9,FALSE)</f>
        <v>#N/A</v>
      </c>
      <c r="AR704" t="str">
        <f t="shared" si="10"/>
        <v/>
      </c>
    </row>
    <row r="705" spans="1:44" x14ac:dyDescent="0.25">
      <c r="A705" s="55">
        <v>702</v>
      </c>
      <c r="D705" s="59"/>
      <c r="E705" s="59"/>
      <c r="F705" s="59"/>
      <c r="G705" s="59"/>
      <c r="H705" s="59"/>
      <c r="I705" s="59"/>
      <c r="J705" s="59"/>
      <c r="K705" s="59"/>
      <c r="L705" s="59"/>
      <c r="M705" s="59"/>
      <c r="N705" s="59"/>
      <c r="O705" s="59"/>
      <c r="P705" s="59"/>
      <c r="Q705" s="59"/>
      <c r="R705" s="59"/>
      <c r="S705" s="59"/>
      <c r="T705" s="59"/>
      <c r="U705" s="59"/>
      <c r="V705" s="59"/>
      <c r="W705" s="59"/>
      <c r="X705" s="59"/>
      <c r="Y705" s="59"/>
      <c r="Z705" s="59"/>
      <c r="AA705" s="59"/>
      <c r="AB705" s="59"/>
      <c r="AC705" s="59"/>
      <c r="AD705" s="59"/>
      <c r="AE705" s="59"/>
      <c r="AF705" s="59"/>
      <c r="AG705" s="59"/>
      <c r="AH705" s="59"/>
      <c r="AI705" s="59"/>
      <c r="AJ705" s="59"/>
      <c r="AK705" s="59"/>
      <c r="AL705" s="59"/>
      <c r="AM705" s="59"/>
      <c r="AP705" s="57" t="e">
        <f>VLOOKUP(B705,[1]PlayersList!$B$4:$J$1000,9,FALSE)</f>
        <v>#N/A</v>
      </c>
      <c r="AR705" t="str">
        <f t="shared" si="10"/>
        <v/>
      </c>
    </row>
    <row r="706" spans="1:44" x14ac:dyDescent="0.25">
      <c r="A706" s="55">
        <v>703</v>
      </c>
      <c r="D706" s="59"/>
      <c r="E706" s="59"/>
      <c r="F706" s="59"/>
      <c r="G706" s="59"/>
      <c r="H706" s="59"/>
      <c r="I706" s="59"/>
      <c r="J706" s="59"/>
      <c r="K706" s="59"/>
      <c r="L706" s="59"/>
      <c r="M706" s="59"/>
      <c r="N706" s="59"/>
      <c r="O706" s="59"/>
      <c r="P706" s="59"/>
      <c r="Q706" s="59"/>
      <c r="R706" s="59"/>
      <c r="S706" s="59"/>
      <c r="T706" s="59"/>
      <c r="U706" s="59"/>
      <c r="V706" s="59"/>
      <c r="W706" s="59"/>
      <c r="X706" s="59"/>
      <c r="Y706" s="59"/>
      <c r="Z706" s="59"/>
      <c r="AA706" s="59"/>
      <c r="AB706" s="59"/>
      <c r="AC706" s="59"/>
      <c r="AD706" s="59"/>
      <c r="AE706" s="59"/>
      <c r="AF706" s="59"/>
      <c r="AG706" s="59"/>
      <c r="AH706" s="59"/>
      <c r="AI706" s="59"/>
      <c r="AJ706" s="59"/>
      <c r="AK706" s="59"/>
      <c r="AL706" s="59"/>
      <c r="AM706" s="59"/>
      <c r="AP706" s="57" t="e">
        <f>VLOOKUP(B706,[1]PlayersList!$B$4:$J$1000,9,FALSE)</f>
        <v>#N/A</v>
      </c>
      <c r="AR706" t="str">
        <f t="shared" si="10"/>
        <v/>
      </c>
    </row>
    <row r="707" spans="1:44" x14ac:dyDescent="0.25">
      <c r="A707" s="55">
        <v>704</v>
      </c>
      <c r="D707" s="59"/>
      <c r="E707" s="59"/>
      <c r="F707" s="59"/>
      <c r="G707" s="59"/>
      <c r="H707" s="59"/>
      <c r="I707" s="59"/>
      <c r="J707" s="59"/>
      <c r="K707" s="59"/>
      <c r="L707" s="59"/>
      <c r="M707" s="59"/>
      <c r="N707" s="59"/>
      <c r="O707" s="59"/>
      <c r="P707" s="59"/>
      <c r="Q707" s="59"/>
      <c r="R707" s="59"/>
      <c r="S707" s="59"/>
      <c r="T707" s="59"/>
      <c r="U707" s="59"/>
      <c r="V707" s="59"/>
      <c r="W707" s="59"/>
      <c r="X707" s="59"/>
      <c r="Y707" s="59"/>
      <c r="Z707" s="59"/>
      <c r="AA707" s="59"/>
      <c r="AB707" s="59"/>
      <c r="AC707" s="59"/>
      <c r="AD707" s="59"/>
      <c r="AE707" s="59"/>
      <c r="AF707" s="59"/>
      <c r="AG707" s="59"/>
      <c r="AH707" s="59"/>
      <c r="AI707" s="59"/>
      <c r="AJ707" s="59"/>
      <c r="AK707" s="59"/>
      <c r="AL707" s="59"/>
      <c r="AM707" s="59"/>
      <c r="AP707" s="57" t="e">
        <f>VLOOKUP(B707,[1]PlayersList!$B$4:$J$1000,9,FALSE)</f>
        <v>#N/A</v>
      </c>
      <c r="AR707" t="str">
        <f t="shared" si="10"/>
        <v/>
      </c>
    </row>
    <row r="708" spans="1:44" x14ac:dyDescent="0.25">
      <c r="A708" s="55">
        <v>705</v>
      </c>
      <c r="D708" s="59"/>
      <c r="E708" s="59"/>
      <c r="F708" s="59"/>
      <c r="G708" s="59"/>
      <c r="H708" s="59"/>
      <c r="I708" s="59"/>
      <c r="J708" s="59"/>
      <c r="K708" s="59"/>
      <c r="L708" s="59"/>
      <c r="M708" s="59"/>
      <c r="N708" s="59"/>
      <c r="O708" s="59"/>
      <c r="P708" s="59"/>
      <c r="Q708" s="59"/>
      <c r="R708" s="59"/>
      <c r="S708" s="59"/>
      <c r="T708" s="59"/>
      <c r="U708" s="59"/>
      <c r="V708" s="59"/>
      <c r="W708" s="59"/>
      <c r="X708" s="59"/>
      <c r="Y708" s="59"/>
      <c r="Z708" s="59"/>
      <c r="AA708" s="59"/>
      <c r="AB708" s="59"/>
      <c r="AC708" s="59"/>
      <c r="AD708" s="59"/>
      <c r="AE708" s="59"/>
      <c r="AF708" s="59"/>
      <c r="AG708" s="59"/>
      <c r="AH708" s="59"/>
      <c r="AI708" s="59"/>
      <c r="AJ708" s="59"/>
      <c r="AK708" s="59"/>
      <c r="AL708" s="59"/>
      <c r="AM708" s="59"/>
      <c r="AP708" s="57" t="e">
        <f>VLOOKUP(B708,[1]PlayersList!$B$4:$J$1000,9,FALSE)</f>
        <v>#N/A</v>
      </c>
      <c r="AR708" t="str">
        <f t="shared" si="10"/>
        <v/>
      </c>
    </row>
    <row r="709" spans="1:44" x14ac:dyDescent="0.25">
      <c r="A709" s="55">
        <v>706</v>
      </c>
      <c r="D709" s="59"/>
      <c r="E709" s="59"/>
      <c r="F709" s="59"/>
      <c r="G709" s="59"/>
      <c r="H709" s="59"/>
      <c r="I709" s="59"/>
      <c r="J709" s="59"/>
      <c r="K709" s="59"/>
      <c r="L709" s="59"/>
      <c r="M709" s="59"/>
      <c r="N709" s="59"/>
      <c r="O709" s="59"/>
      <c r="P709" s="59"/>
      <c r="Q709" s="59"/>
      <c r="R709" s="59"/>
      <c r="S709" s="59"/>
      <c r="T709" s="59"/>
      <c r="U709" s="59"/>
      <c r="V709" s="59"/>
      <c r="W709" s="59"/>
      <c r="X709" s="59"/>
      <c r="Y709" s="59"/>
      <c r="Z709" s="59"/>
      <c r="AA709" s="59"/>
      <c r="AB709" s="59"/>
      <c r="AC709" s="59"/>
      <c r="AD709" s="59"/>
      <c r="AE709" s="59"/>
      <c r="AF709" s="59"/>
      <c r="AG709" s="59"/>
      <c r="AH709" s="59"/>
      <c r="AI709" s="59"/>
      <c r="AJ709" s="59"/>
      <c r="AK709" s="59"/>
      <c r="AL709" s="59"/>
      <c r="AM709" s="59"/>
      <c r="AP709" s="57" t="e">
        <f>VLOOKUP(B709,[1]PlayersList!$B$4:$J$1000,9,FALSE)</f>
        <v>#N/A</v>
      </c>
      <c r="AR709" t="str">
        <f t="shared" si="10"/>
        <v/>
      </c>
    </row>
    <row r="710" spans="1:44" x14ac:dyDescent="0.25">
      <c r="A710" s="55">
        <v>707</v>
      </c>
      <c r="D710" s="59"/>
      <c r="E710" s="59"/>
      <c r="F710" s="59"/>
      <c r="G710" s="59"/>
      <c r="H710" s="59"/>
      <c r="I710" s="59"/>
      <c r="J710" s="59"/>
      <c r="K710" s="59"/>
      <c r="L710" s="59"/>
      <c r="M710" s="59"/>
      <c r="N710" s="59"/>
      <c r="O710" s="59"/>
      <c r="P710" s="59"/>
      <c r="Q710" s="59"/>
      <c r="R710" s="59"/>
      <c r="S710" s="59"/>
      <c r="T710" s="59"/>
      <c r="U710" s="59"/>
      <c r="V710" s="59"/>
      <c r="W710" s="59"/>
      <c r="X710" s="59"/>
      <c r="Y710" s="59"/>
      <c r="Z710" s="59"/>
      <c r="AA710" s="59"/>
      <c r="AB710" s="59"/>
      <c r="AC710" s="59"/>
      <c r="AD710" s="59"/>
      <c r="AE710" s="59"/>
      <c r="AF710" s="59"/>
      <c r="AG710" s="59"/>
      <c r="AH710" s="59"/>
      <c r="AI710" s="59"/>
      <c r="AJ710" s="59"/>
      <c r="AK710" s="59"/>
      <c r="AL710" s="59"/>
      <c r="AM710" s="59"/>
      <c r="AP710" s="57" t="e">
        <f>VLOOKUP(B710,[1]PlayersList!$B$4:$J$1000,9,FALSE)</f>
        <v>#N/A</v>
      </c>
      <c r="AR710" t="str">
        <f t="shared" ref="AR710:AR773" si="11">SUBSTITUTE(B710," ","")</f>
        <v/>
      </c>
    </row>
    <row r="711" spans="1:44" x14ac:dyDescent="0.25">
      <c r="A711" s="55">
        <v>708</v>
      </c>
      <c r="D711" s="59"/>
      <c r="E711" s="59"/>
      <c r="F711" s="59"/>
      <c r="G711" s="59"/>
      <c r="H711" s="59"/>
      <c r="I711" s="59"/>
      <c r="J711" s="59"/>
      <c r="K711" s="59"/>
      <c r="L711" s="59"/>
      <c r="M711" s="59"/>
      <c r="N711" s="59"/>
      <c r="O711" s="59"/>
      <c r="P711" s="59"/>
      <c r="Q711" s="59"/>
      <c r="R711" s="59"/>
      <c r="S711" s="59"/>
      <c r="T711" s="59"/>
      <c r="U711" s="59"/>
      <c r="V711" s="59"/>
      <c r="W711" s="59"/>
      <c r="X711" s="59"/>
      <c r="Y711" s="59"/>
      <c r="Z711" s="59"/>
      <c r="AA711" s="59"/>
      <c r="AB711" s="59"/>
      <c r="AC711" s="59"/>
      <c r="AD711" s="59"/>
      <c r="AE711" s="59"/>
      <c r="AF711" s="59"/>
      <c r="AG711" s="59"/>
      <c r="AH711" s="59"/>
      <c r="AI711" s="59"/>
      <c r="AJ711" s="59"/>
      <c r="AK711" s="59"/>
      <c r="AL711" s="59"/>
      <c r="AM711" s="59"/>
      <c r="AP711" s="57" t="e">
        <f>VLOOKUP(B711,[1]PlayersList!$B$4:$J$1000,9,FALSE)</f>
        <v>#N/A</v>
      </c>
      <c r="AR711" t="str">
        <f t="shared" si="11"/>
        <v/>
      </c>
    </row>
    <row r="712" spans="1:44" x14ac:dyDescent="0.25">
      <c r="A712" s="55">
        <v>709</v>
      </c>
      <c r="D712" s="59"/>
      <c r="E712" s="59"/>
      <c r="F712" s="59"/>
      <c r="G712" s="59"/>
      <c r="H712" s="59"/>
      <c r="I712" s="59"/>
      <c r="J712" s="59"/>
      <c r="K712" s="59"/>
      <c r="L712" s="59"/>
      <c r="M712" s="59"/>
      <c r="N712" s="59"/>
      <c r="O712" s="59"/>
      <c r="P712" s="59"/>
      <c r="Q712" s="59"/>
      <c r="R712" s="59"/>
      <c r="S712" s="59"/>
      <c r="T712" s="59"/>
      <c r="U712" s="59"/>
      <c r="V712" s="59"/>
      <c r="W712" s="59"/>
      <c r="X712" s="59"/>
      <c r="Y712" s="59"/>
      <c r="Z712" s="59"/>
      <c r="AA712" s="59"/>
      <c r="AB712" s="59"/>
      <c r="AC712" s="59"/>
      <c r="AD712" s="59"/>
      <c r="AE712" s="59"/>
      <c r="AF712" s="59"/>
      <c r="AG712" s="59"/>
      <c r="AH712" s="59"/>
      <c r="AI712" s="59"/>
      <c r="AJ712" s="59"/>
      <c r="AK712" s="59"/>
      <c r="AL712" s="59"/>
      <c r="AM712" s="59"/>
      <c r="AP712" s="57" t="e">
        <f>VLOOKUP(B712,[1]PlayersList!$B$4:$J$1000,9,FALSE)</f>
        <v>#N/A</v>
      </c>
      <c r="AR712" t="str">
        <f t="shared" si="11"/>
        <v/>
      </c>
    </row>
    <row r="713" spans="1:44" x14ac:dyDescent="0.25">
      <c r="A713" s="55">
        <v>710</v>
      </c>
      <c r="D713" s="59"/>
      <c r="E713" s="59"/>
      <c r="F713" s="59"/>
      <c r="G713" s="59"/>
      <c r="H713" s="59"/>
      <c r="I713" s="59"/>
      <c r="J713" s="59"/>
      <c r="K713" s="59"/>
      <c r="L713" s="59"/>
      <c r="M713" s="59"/>
      <c r="N713" s="59"/>
      <c r="O713" s="59"/>
      <c r="P713" s="59"/>
      <c r="Q713" s="59"/>
      <c r="R713" s="59"/>
      <c r="S713" s="59"/>
      <c r="T713" s="59"/>
      <c r="U713" s="59"/>
      <c r="V713" s="59"/>
      <c r="W713" s="59"/>
      <c r="X713" s="59"/>
      <c r="Y713" s="59"/>
      <c r="Z713" s="59"/>
      <c r="AA713" s="59"/>
      <c r="AB713" s="59"/>
      <c r="AC713" s="59"/>
      <c r="AD713" s="59"/>
      <c r="AE713" s="59"/>
      <c r="AF713" s="59"/>
      <c r="AG713" s="59"/>
      <c r="AH713" s="59"/>
      <c r="AI713" s="59"/>
      <c r="AJ713" s="59"/>
      <c r="AK713" s="59"/>
      <c r="AL713" s="59"/>
      <c r="AM713" s="59"/>
      <c r="AP713" s="57" t="e">
        <f>VLOOKUP(B713,[1]PlayersList!$B$4:$J$1000,9,FALSE)</f>
        <v>#N/A</v>
      </c>
      <c r="AR713" t="str">
        <f t="shared" si="11"/>
        <v/>
      </c>
    </row>
    <row r="714" spans="1:44" x14ac:dyDescent="0.25">
      <c r="A714" s="55">
        <v>711</v>
      </c>
      <c r="D714" s="59"/>
      <c r="E714" s="59"/>
      <c r="F714" s="59"/>
      <c r="G714" s="59"/>
      <c r="H714" s="59"/>
      <c r="I714" s="59"/>
      <c r="J714" s="59"/>
      <c r="K714" s="59"/>
      <c r="L714" s="59"/>
      <c r="M714" s="59"/>
      <c r="N714" s="59"/>
      <c r="O714" s="59"/>
      <c r="P714" s="59"/>
      <c r="Q714" s="59"/>
      <c r="R714" s="59"/>
      <c r="S714" s="59"/>
      <c r="T714" s="59"/>
      <c r="U714" s="59"/>
      <c r="V714" s="59"/>
      <c r="W714" s="59"/>
      <c r="X714" s="59"/>
      <c r="Y714" s="59"/>
      <c r="Z714" s="59"/>
      <c r="AA714" s="59"/>
      <c r="AB714" s="59"/>
      <c r="AC714" s="59"/>
      <c r="AD714" s="59"/>
      <c r="AE714" s="59"/>
      <c r="AF714" s="59"/>
      <c r="AG714" s="59"/>
      <c r="AH714" s="59"/>
      <c r="AI714" s="59"/>
      <c r="AJ714" s="59"/>
      <c r="AK714" s="59"/>
      <c r="AL714" s="59"/>
      <c r="AM714" s="59"/>
      <c r="AP714" s="57" t="e">
        <f>VLOOKUP(B714,[1]PlayersList!$B$4:$J$1000,9,FALSE)</f>
        <v>#N/A</v>
      </c>
      <c r="AR714" t="str">
        <f t="shared" si="11"/>
        <v/>
      </c>
    </row>
    <row r="715" spans="1:44" x14ac:dyDescent="0.25">
      <c r="A715" s="55">
        <v>712</v>
      </c>
      <c r="D715" s="59"/>
      <c r="E715" s="59"/>
      <c r="F715" s="59"/>
      <c r="G715" s="59"/>
      <c r="H715" s="59"/>
      <c r="I715" s="59"/>
      <c r="J715" s="59"/>
      <c r="K715" s="59"/>
      <c r="L715" s="59"/>
      <c r="M715" s="59"/>
      <c r="N715" s="59"/>
      <c r="O715" s="59"/>
      <c r="P715" s="59"/>
      <c r="Q715" s="59"/>
      <c r="R715" s="59"/>
      <c r="S715" s="59"/>
      <c r="T715" s="59"/>
      <c r="U715" s="59"/>
      <c r="V715" s="59"/>
      <c r="W715" s="59"/>
      <c r="X715" s="59"/>
      <c r="Y715" s="59"/>
      <c r="Z715" s="59"/>
      <c r="AA715" s="59"/>
      <c r="AB715" s="59"/>
      <c r="AC715" s="59"/>
      <c r="AD715" s="59"/>
      <c r="AE715" s="59"/>
      <c r="AF715" s="59"/>
      <c r="AG715" s="59"/>
      <c r="AH715" s="59"/>
      <c r="AI715" s="59"/>
      <c r="AJ715" s="59"/>
      <c r="AK715" s="59"/>
      <c r="AL715" s="59"/>
      <c r="AM715" s="59"/>
      <c r="AP715" s="57" t="e">
        <f>VLOOKUP(B715,[1]PlayersList!$B$4:$J$1000,9,FALSE)</f>
        <v>#N/A</v>
      </c>
      <c r="AR715" t="str">
        <f t="shared" si="11"/>
        <v/>
      </c>
    </row>
    <row r="716" spans="1:44" x14ac:dyDescent="0.25">
      <c r="A716" s="55">
        <v>713</v>
      </c>
      <c r="D716" s="59"/>
      <c r="E716" s="59"/>
      <c r="F716" s="59"/>
      <c r="G716" s="59"/>
      <c r="H716" s="59"/>
      <c r="I716" s="59"/>
      <c r="J716" s="59"/>
      <c r="K716" s="59"/>
      <c r="L716" s="59"/>
      <c r="M716" s="59"/>
      <c r="N716" s="59"/>
      <c r="O716" s="59"/>
      <c r="P716" s="59"/>
      <c r="Q716" s="59"/>
      <c r="R716" s="59"/>
      <c r="S716" s="59"/>
      <c r="T716" s="59"/>
      <c r="U716" s="59"/>
      <c r="V716" s="59"/>
      <c r="W716" s="59"/>
      <c r="X716" s="59"/>
      <c r="Y716" s="59"/>
      <c r="Z716" s="59"/>
      <c r="AA716" s="59"/>
      <c r="AB716" s="59"/>
      <c r="AC716" s="59"/>
      <c r="AD716" s="59"/>
      <c r="AE716" s="59"/>
      <c r="AF716" s="59"/>
      <c r="AG716" s="59"/>
      <c r="AH716" s="59"/>
      <c r="AI716" s="59"/>
      <c r="AJ716" s="59"/>
      <c r="AK716" s="59"/>
      <c r="AL716" s="59"/>
      <c r="AM716" s="59"/>
      <c r="AP716" s="57" t="e">
        <f>VLOOKUP(B716,[1]PlayersList!$B$4:$J$1000,9,FALSE)</f>
        <v>#N/A</v>
      </c>
      <c r="AR716" t="str">
        <f t="shared" si="11"/>
        <v/>
      </c>
    </row>
    <row r="717" spans="1:44" x14ac:dyDescent="0.25">
      <c r="A717" s="55">
        <v>714</v>
      </c>
      <c r="D717" s="59"/>
      <c r="E717" s="59"/>
      <c r="F717" s="59"/>
      <c r="G717" s="59"/>
      <c r="H717" s="59"/>
      <c r="I717" s="59"/>
      <c r="J717" s="59"/>
      <c r="K717" s="59"/>
      <c r="L717" s="59"/>
      <c r="M717" s="59"/>
      <c r="N717" s="59"/>
      <c r="O717" s="59"/>
      <c r="P717" s="59"/>
      <c r="Q717" s="59"/>
      <c r="R717" s="59"/>
      <c r="S717" s="59"/>
      <c r="T717" s="59"/>
      <c r="U717" s="59"/>
      <c r="V717" s="59"/>
      <c r="W717" s="59"/>
      <c r="X717" s="59"/>
      <c r="Y717" s="59"/>
      <c r="Z717" s="59"/>
      <c r="AA717" s="59"/>
      <c r="AB717" s="59"/>
      <c r="AC717" s="59"/>
      <c r="AD717" s="59"/>
      <c r="AE717" s="59"/>
      <c r="AF717" s="59"/>
      <c r="AG717" s="59"/>
      <c r="AH717" s="59"/>
      <c r="AI717" s="59"/>
      <c r="AJ717" s="59"/>
      <c r="AK717" s="59"/>
      <c r="AL717" s="59"/>
      <c r="AM717" s="59"/>
      <c r="AP717" s="57" t="e">
        <f>VLOOKUP(B717,[1]PlayersList!$B$4:$J$1000,9,FALSE)</f>
        <v>#N/A</v>
      </c>
      <c r="AR717" t="str">
        <f t="shared" si="11"/>
        <v/>
      </c>
    </row>
    <row r="718" spans="1:44" x14ac:dyDescent="0.25">
      <c r="A718" s="55">
        <v>715</v>
      </c>
      <c r="D718" s="59"/>
      <c r="E718" s="59"/>
      <c r="F718" s="59"/>
      <c r="G718" s="59"/>
      <c r="H718" s="59"/>
      <c r="I718" s="59"/>
      <c r="J718" s="59"/>
      <c r="K718" s="59"/>
      <c r="L718" s="59"/>
      <c r="M718" s="59"/>
      <c r="N718" s="59"/>
      <c r="O718" s="59"/>
      <c r="P718" s="59"/>
      <c r="Q718" s="59"/>
      <c r="R718" s="59"/>
      <c r="S718" s="59"/>
      <c r="T718" s="59"/>
      <c r="U718" s="59"/>
      <c r="V718" s="59"/>
      <c r="W718" s="59"/>
      <c r="X718" s="59"/>
      <c r="Y718" s="59"/>
      <c r="Z718" s="59"/>
      <c r="AA718" s="59"/>
      <c r="AB718" s="59"/>
      <c r="AC718" s="59"/>
      <c r="AD718" s="59"/>
      <c r="AE718" s="59"/>
      <c r="AF718" s="59"/>
      <c r="AG718" s="59"/>
      <c r="AH718" s="59"/>
      <c r="AI718" s="59"/>
      <c r="AJ718" s="59"/>
      <c r="AK718" s="59"/>
      <c r="AL718" s="59"/>
      <c r="AM718" s="59"/>
      <c r="AP718" s="57" t="e">
        <f>VLOOKUP(B718,[1]PlayersList!$B$4:$J$1000,9,FALSE)</f>
        <v>#N/A</v>
      </c>
      <c r="AR718" t="str">
        <f t="shared" si="11"/>
        <v/>
      </c>
    </row>
    <row r="719" spans="1:44" x14ac:dyDescent="0.25">
      <c r="A719" s="55">
        <v>716</v>
      </c>
      <c r="D719" s="59"/>
      <c r="E719" s="59"/>
      <c r="F719" s="59"/>
      <c r="G719" s="59"/>
      <c r="H719" s="59"/>
      <c r="I719" s="59"/>
      <c r="J719" s="59"/>
      <c r="K719" s="59"/>
      <c r="L719" s="59"/>
      <c r="M719" s="59"/>
      <c r="N719" s="59"/>
      <c r="O719" s="59"/>
      <c r="P719" s="59"/>
      <c r="Q719" s="59"/>
      <c r="R719" s="59"/>
      <c r="S719" s="59"/>
      <c r="T719" s="59"/>
      <c r="U719" s="59"/>
      <c r="V719" s="59"/>
      <c r="W719" s="59"/>
      <c r="X719" s="59"/>
      <c r="Y719" s="59"/>
      <c r="Z719" s="59"/>
      <c r="AA719" s="59"/>
      <c r="AB719" s="59"/>
      <c r="AC719" s="59"/>
      <c r="AD719" s="59"/>
      <c r="AE719" s="59"/>
      <c r="AF719" s="59"/>
      <c r="AG719" s="59"/>
      <c r="AH719" s="59"/>
      <c r="AI719" s="59"/>
      <c r="AJ719" s="59"/>
      <c r="AK719" s="59"/>
      <c r="AL719" s="59"/>
      <c r="AM719" s="59"/>
      <c r="AP719" s="57" t="e">
        <f>VLOOKUP(B719,[1]PlayersList!$B$4:$J$1000,9,FALSE)</f>
        <v>#N/A</v>
      </c>
      <c r="AR719" t="str">
        <f t="shared" si="11"/>
        <v/>
      </c>
    </row>
    <row r="720" spans="1:44" x14ac:dyDescent="0.25">
      <c r="A720" s="55">
        <v>717</v>
      </c>
      <c r="D720" s="59"/>
      <c r="E720" s="59"/>
      <c r="F720" s="59"/>
      <c r="G720" s="59"/>
      <c r="H720" s="59"/>
      <c r="I720" s="59"/>
      <c r="J720" s="59"/>
      <c r="K720" s="59"/>
      <c r="L720" s="59"/>
      <c r="M720" s="59"/>
      <c r="N720" s="59"/>
      <c r="O720" s="59"/>
      <c r="P720" s="59"/>
      <c r="Q720" s="59"/>
      <c r="R720" s="59"/>
      <c r="S720" s="59"/>
      <c r="T720" s="59"/>
      <c r="U720" s="59"/>
      <c r="V720" s="59"/>
      <c r="W720" s="59"/>
      <c r="X720" s="59"/>
      <c r="Y720" s="59"/>
      <c r="Z720" s="59"/>
      <c r="AA720" s="59"/>
      <c r="AB720" s="59"/>
      <c r="AC720" s="59"/>
      <c r="AD720" s="59"/>
      <c r="AE720" s="59"/>
      <c r="AF720" s="59"/>
      <c r="AG720" s="59"/>
      <c r="AH720" s="59"/>
      <c r="AI720" s="59"/>
      <c r="AJ720" s="59"/>
      <c r="AK720" s="59"/>
      <c r="AL720" s="59"/>
      <c r="AM720" s="59"/>
      <c r="AP720" s="57" t="e">
        <f>VLOOKUP(B720,[1]PlayersList!$B$4:$J$1000,9,FALSE)</f>
        <v>#N/A</v>
      </c>
      <c r="AR720" t="str">
        <f t="shared" si="11"/>
        <v/>
      </c>
    </row>
    <row r="721" spans="1:44" x14ac:dyDescent="0.25">
      <c r="A721" s="55">
        <v>718</v>
      </c>
      <c r="D721" s="59"/>
      <c r="E721" s="59"/>
      <c r="F721" s="59"/>
      <c r="G721" s="59"/>
      <c r="H721" s="59"/>
      <c r="I721" s="59"/>
      <c r="J721" s="59"/>
      <c r="K721" s="59"/>
      <c r="L721" s="59"/>
      <c r="M721" s="59"/>
      <c r="N721" s="59"/>
      <c r="O721" s="59"/>
      <c r="P721" s="59"/>
      <c r="Q721" s="59"/>
      <c r="R721" s="59"/>
      <c r="S721" s="59"/>
      <c r="T721" s="59"/>
      <c r="U721" s="59"/>
      <c r="V721" s="59"/>
      <c r="W721" s="59"/>
      <c r="X721" s="59"/>
      <c r="Y721" s="59"/>
      <c r="Z721" s="59"/>
      <c r="AA721" s="59"/>
      <c r="AB721" s="59"/>
      <c r="AC721" s="59"/>
      <c r="AD721" s="59"/>
      <c r="AE721" s="59"/>
      <c r="AF721" s="59"/>
      <c r="AG721" s="59"/>
      <c r="AH721" s="59"/>
      <c r="AI721" s="59"/>
      <c r="AJ721" s="59"/>
      <c r="AK721" s="59"/>
      <c r="AL721" s="59"/>
      <c r="AM721" s="59"/>
      <c r="AP721" s="57" t="e">
        <f>VLOOKUP(B721,[1]PlayersList!$B$4:$J$1000,9,FALSE)</f>
        <v>#N/A</v>
      </c>
      <c r="AR721" t="str">
        <f t="shared" si="11"/>
        <v/>
      </c>
    </row>
    <row r="722" spans="1:44" x14ac:dyDescent="0.25">
      <c r="A722" s="55">
        <v>719</v>
      </c>
      <c r="D722" s="59"/>
      <c r="E722" s="59"/>
      <c r="F722" s="59"/>
      <c r="G722" s="59"/>
      <c r="H722" s="59"/>
      <c r="I722" s="59"/>
      <c r="J722" s="59"/>
      <c r="K722" s="59"/>
      <c r="L722" s="59"/>
      <c r="M722" s="59"/>
      <c r="N722" s="59"/>
      <c r="O722" s="59"/>
      <c r="P722" s="59"/>
      <c r="Q722" s="59"/>
      <c r="R722" s="59"/>
      <c r="S722" s="59"/>
      <c r="T722" s="59"/>
      <c r="U722" s="59"/>
      <c r="V722" s="59"/>
      <c r="W722" s="59"/>
      <c r="X722" s="59"/>
      <c r="Y722" s="59"/>
      <c r="Z722" s="59"/>
      <c r="AA722" s="59"/>
      <c r="AB722" s="59"/>
      <c r="AC722" s="59"/>
      <c r="AD722" s="59"/>
      <c r="AE722" s="59"/>
      <c r="AF722" s="59"/>
      <c r="AG722" s="59"/>
      <c r="AH722" s="59"/>
      <c r="AI722" s="59"/>
      <c r="AJ722" s="59"/>
      <c r="AK722" s="59"/>
      <c r="AL722" s="59"/>
      <c r="AM722" s="59"/>
      <c r="AP722" s="57" t="e">
        <f>VLOOKUP(B722,[1]PlayersList!$B$4:$J$1000,9,FALSE)</f>
        <v>#N/A</v>
      </c>
      <c r="AR722" t="str">
        <f t="shared" si="11"/>
        <v/>
      </c>
    </row>
    <row r="723" spans="1:44" x14ac:dyDescent="0.25">
      <c r="A723" s="55">
        <v>720</v>
      </c>
      <c r="D723" s="59"/>
      <c r="E723" s="59"/>
      <c r="F723" s="59"/>
      <c r="G723" s="59"/>
      <c r="H723" s="59"/>
      <c r="I723" s="59"/>
      <c r="J723" s="59"/>
      <c r="K723" s="59"/>
      <c r="L723" s="59"/>
      <c r="M723" s="59"/>
      <c r="N723" s="59"/>
      <c r="O723" s="59"/>
      <c r="P723" s="59"/>
      <c r="Q723" s="59"/>
      <c r="R723" s="59"/>
      <c r="S723" s="59"/>
      <c r="T723" s="59"/>
      <c r="U723" s="59"/>
      <c r="V723" s="59"/>
      <c r="W723" s="59"/>
      <c r="X723" s="59"/>
      <c r="Y723" s="59"/>
      <c r="Z723" s="59"/>
      <c r="AA723" s="59"/>
      <c r="AB723" s="59"/>
      <c r="AC723" s="59"/>
      <c r="AD723" s="59"/>
      <c r="AE723" s="59"/>
      <c r="AF723" s="59"/>
      <c r="AG723" s="59"/>
      <c r="AH723" s="59"/>
      <c r="AI723" s="59"/>
      <c r="AJ723" s="59"/>
      <c r="AK723" s="59"/>
      <c r="AL723" s="59"/>
      <c r="AM723" s="59"/>
      <c r="AP723" s="57" t="e">
        <f>VLOOKUP(B723,[1]PlayersList!$B$4:$J$1000,9,FALSE)</f>
        <v>#N/A</v>
      </c>
      <c r="AR723" t="str">
        <f t="shared" si="11"/>
        <v/>
      </c>
    </row>
    <row r="724" spans="1:44" x14ac:dyDescent="0.25">
      <c r="A724" s="55">
        <v>721</v>
      </c>
      <c r="D724" s="59"/>
      <c r="E724" s="59"/>
      <c r="F724" s="59"/>
      <c r="G724" s="59"/>
      <c r="H724" s="59"/>
      <c r="I724" s="59"/>
      <c r="J724" s="59"/>
      <c r="K724" s="59"/>
      <c r="L724" s="59"/>
      <c r="M724" s="59"/>
      <c r="N724" s="59"/>
      <c r="O724" s="59"/>
      <c r="P724" s="59"/>
      <c r="Q724" s="59"/>
      <c r="R724" s="59"/>
      <c r="S724" s="59"/>
      <c r="T724" s="59"/>
      <c r="U724" s="59"/>
      <c r="V724" s="59"/>
      <c r="W724" s="59"/>
      <c r="X724" s="59"/>
      <c r="Y724" s="59"/>
      <c r="Z724" s="59"/>
      <c r="AA724" s="59"/>
      <c r="AB724" s="59"/>
      <c r="AC724" s="59"/>
      <c r="AD724" s="59"/>
      <c r="AE724" s="59"/>
      <c r="AF724" s="59"/>
      <c r="AG724" s="59"/>
      <c r="AH724" s="59"/>
      <c r="AI724" s="59"/>
      <c r="AJ724" s="59"/>
      <c r="AK724" s="59"/>
      <c r="AL724" s="59"/>
      <c r="AM724" s="59"/>
      <c r="AP724" s="57" t="e">
        <f>VLOOKUP(B724,[1]PlayersList!$B$4:$J$1000,9,FALSE)</f>
        <v>#N/A</v>
      </c>
      <c r="AR724" t="str">
        <f t="shared" si="11"/>
        <v/>
      </c>
    </row>
    <row r="725" spans="1:44" x14ac:dyDescent="0.25">
      <c r="A725" s="55">
        <v>722</v>
      </c>
      <c r="D725" s="59"/>
      <c r="E725" s="59"/>
      <c r="F725" s="59"/>
      <c r="G725" s="59"/>
      <c r="H725" s="59"/>
      <c r="I725" s="59"/>
      <c r="J725" s="59"/>
      <c r="K725" s="59"/>
      <c r="L725" s="59"/>
      <c r="M725" s="59"/>
      <c r="N725" s="59"/>
      <c r="O725" s="59"/>
      <c r="P725" s="59"/>
      <c r="Q725" s="59"/>
      <c r="R725" s="59"/>
      <c r="S725" s="59"/>
      <c r="T725" s="59"/>
      <c r="U725" s="59"/>
      <c r="V725" s="59"/>
      <c r="W725" s="59"/>
      <c r="X725" s="59"/>
      <c r="Y725" s="59"/>
      <c r="Z725" s="59"/>
      <c r="AA725" s="59"/>
      <c r="AB725" s="59"/>
      <c r="AC725" s="59"/>
      <c r="AD725" s="59"/>
      <c r="AE725" s="59"/>
      <c r="AF725" s="59"/>
      <c r="AG725" s="59"/>
      <c r="AH725" s="59"/>
      <c r="AI725" s="59"/>
      <c r="AJ725" s="59"/>
      <c r="AK725" s="59"/>
      <c r="AL725" s="59"/>
      <c r="AM725" s="59"/>
      <c r="AP725" s="57" t="e">
        <f>VLOOKUP(B725,[1]PlayersList!$B$4:$J$1000,9,FALSE)</f>
        <v>#N/A</v>
      </c>
      <c r="AR725" t="str">
        <f t="shared" si="11"/>
        <v/>
      </c>
    </row>
    <row r="726" spans="1:44" x14ac:dyDescent="0.25">
      <c r="A726" s="55">
        <v>723</v>
      </c>
      <c r="D726" s="59"/>
      <c r="E726" s="59"/>
      <c r="F726" s="59"/>
      <c r="G726" s="59"/>
      <c r="H726" s="59"/>
      <c r="I726" s="59"/>
      <c r="J726" s="59"/>
      <c r="K726" s="59"/>
      <c r="L726" s="59"/>
      <c r="M726" s="59"/>
      <c r="N726" s="59"/>
      <c r="O726" s="59"/>
      <c r="P726" s="59"/>
      <c r="Q726" s="59"/>
      <c r="R726" s="59"/>
      <c r="S726" s="59"/>
      <c r="T726" s="59"/>
      <c r="U726" s="59"/>
      <c r="V726" s="59"/>
      <c r="W726" s="59"/>
      <c r="X726" s="59"/>
      <c r="Y726" s="59"/>
      <c r="Z726" s="59"/>
      <c r="AA726" s="59"/>
      <c r="AB726" s="59"/>
      <c r="AC726" s="59"/>
      <c r="AD726" s="59"/>
      <c r="AE726" s="59"/>
      <c r="AF726" s="59"/>
      <c r="AG726" s="59"/>
      <c r="AH726" s="59"/>
      <c r="AI726" s="59"/>
      <c r="AJ726" s="59"/>
      <c r="AK726" s="59"/>
      <c r="AL726" s="59"/>
      <c r="AM726" s="59"/>
      <c r="AP726" s="57" t="e">
        <f>VLOOKUP(B726,[1]PlayersList!$B$4:$J$1000,9,FALSE)</f>
        <v>#N/A</v>
      </c>
      <c r="AR726" t="str">
        <f t="shared" si="11"/>
        <v/>
      </c>
    </row>
    <row r="727" spans="1:44" x14ac:dyDescent="0.25">
      <c r="A727" s="55">
        <v>724</v>
      </c>
      <c r="D727" s="59"/>
      <c r="E727" s="59"/>
      <c r="F727" s="59"/>
      <c r="G727" s="59"/>
      <c r="H727" s="59"/>
      <c r="I727" s="59"/>
      <c r="J727" s="59"/>
      <c r="K727" s="59"/>
      <c r="L727" s="59"/>
      <c r="M727" s="59"/>
      <c r="N727" s="59"/>
      <c r="O727" s="59"/>
      <c r="P727" s="59"/>
      <c r="Q727" s="59"/>
      <c r="R727" s="59"/>
      <c r="S727" s="59"/>
      <c r="T727" s="59"/>
      <c r="U727" s="59"/>
      <c r="V727" s="59"/>
      <c r="W727" s="59"/>
      <c r="X727" s="59"/>
      <c r="Y727" s="59"/>
      <c r="Z727" s="59"/>
      <c r="AA727" s="59"/>
      <c r="AB727" s="59"/>
      <c r="AC727" s="59"/>
      <c r="AD727" s="59"/>
      <c r="AE727" s="59"/>
      <c r="AF727" s="59"/>
      <c r="AG727" s="59"/>
      <c r="AH727" s="59"/>
      <c r="AI727" s="59"/>
      <c r="AJ727" s="59"/>
      <c r="AK727" s="59"/>
      <c r="AL727" s="59"/>
      <c r="AM727" s="59"/>
      <c r="AP727" s="57" t="e">
        <f>VLOOKUP(B727,[1]PlayersList!$B$4:$J$1000,9,FALSE)</f>
        <v>#N/A</v>
      </c>
      <c r="AR727" t="str">
        <f t="shared" si="11"/>
        <v/>
      </c>
    </row>
    <row r="728" spans="1:44" x14ac:dyDescent="0.25">
      <c r="A728" s="55">
        <v>725</v>
      </c>
      <c r="D728" s="59"/>
      <c r="E728" s="59"/>
      <c r="F728" s="59"/>
      <c r="G728" s="59"/>
      <c r="H728" s="59"/>
      <c r="I728" s="59"/>
      <c r="J728" s="59"/>
      <c r="K728" s="59"/>
      <c r="L728" s="59"/>
      <c r="M728" s="59"/>
      <c r="N728" s="59"/>
      <c r="O728" s="59"/>
      <c r="P728" s="59"/>
      <c r="Q728" s="59"/>
      <c r="R728" s="59"/>
      <c r="S728" s="59"/>
      <c r="T728" s="59"/>
      <c r="U728" s="59"/>
      <c r="V728" s="59"/>
      <c r="W728" s="59"/>
      <c r="X728" s="59"/>
      <c r="Y728" s="59"/>
      <c r="Z728" s="59"/>
      <c r="AA728" s="59"/>
      <c r="AB728" s="59"/>
      <c r="AC728" s="59"/>
      <c r="AD728" s="59"/>
      <c r="AE728" s="59"/>
      <c r="AF728" s="59"/>
      <c r="AG728" s="59"/>
      <c r="AH728" s="59"/>
      <c r="AI728" s="59"/>
      <c r="AJ728" s="59"/>
      <c r="AK728" s="59"/>
      <c r="AL728" s="59"/>
      <c r="AM728" s="59"/>
      <c r="AP728" s="57" t="e">
        <f>VLOOKUP(B728,[1]PlayersList!$B$4:$J$1000,9,FALSE)</f>
        <v>#N/A</v>
      </c>
      <c r="AR728" t="str">
        <f t="shared" si="11"/>
        <v/>
      </c>
    </row>
    <row r="729" spans="1:44" x14ac:dyDescent="0.25">
      <c r="A729" s="55">
        <v>726</v>
      </c>
      <c r="D729" s="59"/>
      <c r="E729" s="59"/>
      <c r="F729" s="59"/>
      <c r="G729" s="59"/>
      <c r="H729" s="59"/>
      <c r="I729" s="59"/>
      <c r="J729" s="59"/>
      <c r="K729" s="59"/>
      <c r="L729" s="59"/>
      <c r="M729" s="59"/>
      <c r="N729" s="59"/>
      <c r="O729" s="59"/>
      <c r="P729" s="59"/>
      <c r="Q729" s="59"/>
      <c r="R729" s="59"/>
      <c r="S729" s="59"/>
      <c r="T729" s="59"/>
      <c r="U729" s="59"/>
      <c r="V729" s="59"/>
      <c r="W729" s="59"/>
      <c r="X729" s="59"/>
      <c r="Y729" s="59"/>
      <c r="Z729" s="59"/>
      <c r="AA729" s="59"/>
      <c r="AB729" s="59"/>
      <c r="AC729" s="59"/>
      <c r="AD729" s="59"/>
      <c r="AE729" s="59"/>
      <c r="AF729" s="59"/>
      <c r="AG729" s="59"/>
      <c r="AH729" s="59"/>
      <c r="AI729" s="59"/>
      <c r="AJ729" s="59"/>
      <c r="AK729" s="59"/>
      <c r="AL729" s="59"/>
      <c r="AM729" s="59"/>
      <c r="AP729" s="57" t="e">
        <f>VLOOKUP(B729,[1]PlayersList!$B$4:$J$1000,9,FALSE)</f>
        <v>#N/A</v>
      </c>
      <c r="AR729" t="str">
        <f t="shared" si="11"/>
        <v/>
      </c>
    </row>
    <row r="730" spans="1:44" x14ac:dyDescent="0.25">
      <c r="A730" s="55">
        <v>727</v>
      </c>
      <c r="D730" s="59"/>
      <c r="E730" s="59"/>
      <c r="F730" s="59"/>
      <c r="G730" s="59"/>
      <c r="H730" s="59"/>
      <c r="I730" s="59"/>
      <c r="J730" s="59"/>
      <c r="K730" s="59"/>
      <c r="L730" s="59"/>
      <c r="M730" s="59"/>
      <c r="N730" s="59"/>
      <c r="O730" s="59"/>
      <c r="P730" s="59"/>
      <c r="Q730" s="59"/>
      <c r="R730" s="59"/>
      <c r="S730" s="59"/>
      <c r="T730" s="59"/>
      <c r="U730" s="59"/>
      <c r="V730" s="59"/>
      <c r="W730" s="59"/>
      <c r="X730" s="59"/>
      <c r="Y730" s="59"/>
      <c r="Z730" s="59"/>
      <c r="AA730" s="59"/>
      <c r="AB730" s="59"/>
      <c r="AC730" s="59"/>
      <c r="AD730" s="59"/>
      <c r="AE730" s="59"/>
      <c r="AF730" s="59"/>
      <c r="AG730" s="59"/>
      <c r="AH730" s="59"/>
      <c r="AI730" s="59"/>
      <c r="AJ730" s="59"/>
      <c r="AK730" s="59"/>
      <c r="AL730" s="59"/>
      <c r="AM730" s="59"/>
      <c r="AP730" s="57" t="e">
        <f>VLOOKUP(B730,[1]PlayersList!$B$4:$J$1000,9,FALSE)</f>
        <v>#N/A</v>
      </c>
      <c r="AR730" t="str">
        <f t="shared" si="11"/>
        <v/>
      </c>
    </row>
    <row r="731" spans="1:44" x14ac:dyDescent="0.25">
      <c r="A731" s="55">
        <v>728</v>
      </c>
      <c r="D731" s="59"/>
      <c r="E731" s="59"/>
      <c r="F731" s="59"/>
      <c r="G731" s="59"/>
      <c r="H731" s="59"/>
      <c r="I731" s="59"/>
      <c r="J731" s="59"/>
      <c r="K731" s="59"/>
      <c r="L731" s="59"/>
      <c r="M731" s="59"/>
      <c r="N731" s="59"/>
      <c r="O731" s="59"/>
      <c r="P731" s="59"/>
      <c r="Q731" s="59"/>
      <c r="R731" s="59"/>
      <c r="S731" s="59"/>
      <c r="T731" s="59"/>
      <c r="U731" s="59"/>
      <c r="V731" s="59"/>
      <c r="W731" s="59"/>
      <c r="X731" s="59"/>
      <c r="Y731" s="59"/>
      <c r="Z731" s="59"/>
      <c r="AA731" s="59"/>
      <c r="AB731" s="59"/>
      <c r="AC731" s="59"/>
      <c r="AD731" s="59"/>
      <c r="AE731" s="59"/>
      <c r="AF731" s="59"/>
      <c r="AG731" s="59"/>
      <c r="AH731" s="59"/>
      <c r="AI731" s="59"/>
      <c r="AJ731" s="59"/>
      <c r="AK731" s="59"/>
      <c r="AL731" s="59"/>
      <c r="AM731" s="59"/>
      <c r="AP731" s="57" t="e">
        <f>VLOOKUP(B731,[1]PlayersList!$B$4:$J$1000,9,FALSE)</f>
        <v>#N/A</v>
      </c>
      <c r="AR731" t="str">
        <f t="shared" si="11"/>
        <v/>
      </c>
    </row>
    <row r="732" spans="1:44" x14ac:dyDescent="0.25">
      <c r="A732" s="55">
        <v>729</v>
      </c>
      <c r="D732" s="59"/>
      <c r="E732" s="59"/>
      <c r="F732" s="59"/>
      <c r="G732" s="59"/>
      <c r="H732" s="59"/>
      <c r="I732" s="59"/>
      <c r="J732" s="59"/>
      <c r="K732" s="59"/>
      <c r="L732" s="59"/>
      <c r="M732" s="59"/>
      <c r="N732" s="59"/>
      <c r="O732" s="59"/>
      <c r="P732" s="59"/>
      <c r="Q732" s="59"/>
      <c r="R732" s="59"/>
      <c r="S732" s="59"/>
      <c r="T732" s="59"/>
      <c r="U732" s="59"/>
      <c r="V732" s="59"/>
      <c r="W732" s="59"/>
      <c r="X732" s="59"/>
      <c r="Y732" s="59"/>
      <c r="Z732" s="59"/>
      <c r="AA732" s="59"/>
      <c r="AB732" s="59"/>
      <c r="AC732" s="59"/>
      <c r="AD732" s="59"/>
      <c r="AE732" s="59"/>
      <c r="AF732" s="59"/>
      <c r="AG732" s="59"/>
      <c r="AH732" s="59"/>
      <c r="AI732" s="59"/>
      <c r="AJ732" s="59"/>
      <c r="AK732" s="59"/>
      <c r="AL732" s="59"/>
      <c r="AM732" s="59"/>
      <c r="AP732" s="57" t="e">
        <f>VLOOKUP(B732,[1]PlayersList!$B$4:$J$1000,9,FALSE)</f>
        <v>#N/A</v>
      </c>
      <c r="AR732" t="str">
        <f t="shared" si="11"/>
        <v/>
      </c>
    </row>
    <row r="733" spans="1:44" x14ac:dyDescent="0.25">
      <c r="A733" s="55">
        <v>730</v>
      </c>
      <c r="D733" s="59"/>
      <c r="E733" s="59"/>
      <c r="F733" s="59"/>
      <c r="G733" s="59"/>
      <c r="H733" s="59"/>
      <c r="I733" s="59"/>
      <c r="J733" s="59"/>
      <c r="K733" s="59"/>
      <c r="L733" s="59"/>
      <c r="M733" s="59"/>
      <c r="N733" s="59"/>
      <c r="O733" s="59"/>
      <c r="P733" s="59"/>
      <c r="Q733" s="59"/>
      <c r="R733" s="59"/>
      <c r="S733" s="59"/>
      <c r="T733" s="59"/>
      <c r="U733" s="59"/>
      <c r="V733" s="59"/>
      <c r="W733" s="59"/>
      <c r="X733" s="59"/>
      <c r="Y733" s="59"/>
      <c r="Z733" s="59"/>
      <c r="AA733" s="59"/>
      <c r="AB733" s="59"/>
      <c r="AC733" s="59"/>
      <c r="AD733" s="59"/>
      <c r="AE733" s="59"/>
      <c r="AF733" s="59"/>
      <c r="AG733" s="59"/>
      <c r="AH733" s="59"/>
      <c r="AI733" s="59"/>
      <c r="AJ733" s="59"/>
      <c r="AK733" s="59"/>
      <c r="AL733" s="59"/>
      <c r="AM733" s="59"/>
      <c r="AP733" s="57" t="e">
        <f>VLOOKUP(B733,[1]PlayersList!$B$4:$J$1000,9,FALSE)</f>
        <v>#N/A</v>
      </c>
      <c r="AR733" t="str">
        <f t="shared" si="11"/>
        <v/>
      </c>
    </row>
    <row r="734" spans="1:44" x14ac:dyDescent="0.25">
      <c r="A734" s="55">
        <v>731</v>
      </c>
      <c r="D734" s="59"/>
      <c r="E734" s="59"/>
      <c r="F734" s="59"/>
      <c r="G734" s="59"/>
      <c r="H734" s="59"/>
      <c r="I734" s="59"/>
      <c r="J734" s="59"/>
      <c r="K734" s="59"/>
      <c r="L734" s="59"/>
      <c r="M734" s="59"/>
      <c r="N734" s="59"/>
      <c r="O734" s="59"/>
      <c r="P734" s="59"/>
      <c r="Q734" s="59"/>
      <c r="R734" s="59"/>
      <c r="S734" s="59"/>
      <c r="T734" s="59"/>
      <c r="U734" s="59"/>
      <c r="V734" s="59"/>
      <c r="W734" s="59"/>
      <c r="X734" s="59"/>
      <c r="Y734" s="59"/>
      <c r="Z734" s="59"/>
      <c r="AA734" s="59"/>
      <c r="AB734" s="59"/>
      <c r="AC734" s="59"/>
      <c r="AD734" s="59"/>
      <c r="AE734" s="59"/>
      <c r="AF734" s="59"/>
      <c r="AG734" s="59"/>
      <c r="AH734" s="59"/>
      <c r="AI734" s="59"/>
      <c r="AJ734" s="59"/>
      <c r="AK734" s="59"/>
      <c r="AL734" s="59"/>
      <c r="AM734" s="59"/>
      <c r="AP734" s="57" t="e">
        <f>VLOOKUP(B734,[1]PlayersList!$B$4:$J$1000,9,FALSE)</f>
        <v>#N/A</v>
      </c>
      <c r="AR734" t="str">
        <f t="shared" si="11"/>
        <v/>
      </c>
    </row>
    <row r="735" spans="1:44" x14ac:dyDescent="0.25">
      <c r="A735" s="55">
        <v>732</v>
      </c>
      <c r="D735" s="59"/>
      <c r="E735" s="59"/>
      <c r="F735" s="59"/>
      <c r="G735" s="59"/>
      <c r="H735" s="59"/>
      <c r="I735" s="59"/>
      <c r="J735" s="59"/>
      <c r="K735" s="59"/>
      <c r="L735" s="59"/>
      <c r="M735" s="59"/>
      <c r="N735" s="59"/>
      <c r="O735" s="59"/>
      <c r="P735" s="59"/>
      <c r="Q735" s="59"/>
      <c r="R735" s="59"/>
      <c r="S735" s="59"/>
      <c r="T735" s="59"/>
      <c r="U735" s="59"/>
      <c r="V735" s="59"/>
      <c r="W735" s="59"/>
      <c r="X735" s="59"/>
      <c r="Y735" s="59"/>
      <c r="Z735" s="59"/>
      <c r="AA735" s="59"/>
      <c r="AB735" s="59"/>
      <c r="AC735" s="59"/>
      <c r="AD735" s="59"/>
      <c r="AE735" s="59"/>
      <c r="AF735" s="59"/>
      <c r="AG735" s="59"/>
      <c r="AH735" s="59"/>
      <c r="AI735" s="59"/>
      <c r="AJ735" s="59"/>
      <c r="AK735" s="59"/>
      <c r="AL735" s="59"/>
      <c r="AM735" s="59"/>
      <c r="AP735" s="57" t="e">
        <f>VLOOKUP(B735,[1]PlayersList!$B$4:$J$1000,9,FALSE)</f>
        <v>#N/A</v>
      </c>
      <c r="AR735" t="str">
        <f t="shared" si="11"/>
        <v/>
      </c>
    </row>
    <row r="736" spans="1:44" x14ac:dyDescent="0.25">
      <c r="A736" s="55">
        <v>733</v>
      </c>
      <c r="D736" s="59"/>
      <c r="E736" s="59"/>
      <c r="F736" s="59"/>
      <c r="G736" s="59"/>
      <c r="H736" s="59"/>
      <c r="I736" s="59"/>
      <c r="J736" s="59"/>
      <c r="K736" s="59"/>
      <c r="L736" s="59"/>
      <c r="M736" s="59"/>
      <c r="N736" s="59"/>
      <c r="O736" s="59"/>
      <c r="P736" s="59"/>
      <c r="Q736" s="59"/>
      <c r="R736" s="59"/>
      <c r="S736" s="59"/>
      <c r="T736" s="59"/>
      <c r="U736" s="59"/>
      <c r="V736" s="59"/>
      <c r="W736" s="59"/>
      <c r="X736" s="59"/>
      <c r="Y736" s="59"/>
      <c r="Z736" s="59"/>
      <c r="AA736" s="59"/>
      <c r="AB736" s="59"/>
      <c r="AC736" s="59"/>
      <c r="AD736" s="59"/>
      <c r="AE736" s="59"/>
      <c r="AF736" s="59"/>
      <c r="AG736" s="59"/>
      <c r="AH736" s="59"/>
      <c r="AI736" s="59"/>
      <c r="AJ736" s="59"/>
      <c r="AK736" s="59"/>
      <c r="AL736" s="59"/>
      <c r="AM736" s="59"/>
      <c r="AP736" s="57" t="e">
        <f>VLOOKUP(B736,[1]PlayersList!$B$4:$J$1000,9,FALSE)</f>
        <v>#N/A</v>
      </c>
      <c r="AR736" t="str">
        <f t="shared" si="11"/>
        <v/>
      </c>
    </row>
    <row r="737" spans="1:44" x14ac:dyDescent="0.25">
      <c r="A737" s="55">
        <v>734</v>
      </c>
      <c r="D737" s="59"/>
      <c r="E737" s="59"/>
      <c r="F737" s="59"/>
      <c r="G737" s="59"/>
      <c r="H737" s="59"/>
      <c r="I737" s="59"/>
      <c r="J737" s="59"/>
      <c r="K737" s="59"/>
      <c r="L737" s="59"/>
      <c r="M737" s="59"/>
      <c r="N737" s="59"/>
      <c r="O737" s="59"/>
      <c r="P737" s="59"/>
      <c r="Q737" s="59"/>
      <c r="R737" s="59"/>
      <c r="S737" s="59"/>
      <c r="T737" s="59"/>
      <c r="U737" s="59"/>
      <c r="V737" s="59"/>
      <c r="W737" s="59"/>
      <c r="X737" s="59"/>
      <c r="Y737" s="59"/>
      <c r="Z737" s="59"/>
      <c r="AA737" s="59"/>
      <c r="AB737" s="59"/>
      <c r="AC737" s="59"/>
      <c r="AD737" s="59"/>
      <c r="AE737" s="59"/>
      <c r="AF737" s="59"/>
      <c r="AG737" s="59"/>
      <c r="AH737" s="59"/>
      <c r="AI737" s="59"/>
      <c r="AJ737" s="59"/>
      <c r="AK737" s="59"/>
      <c r="AL737" s="59"/>
      <c r="AM737" s="59"/>
      <c r="AP737" s="57" t="e">
        <f>VLOOKUP(B737,[1]PlayersList!$B$4:$J$1000,9,FALSE)</f>
        <v>#N/A</v>
      </c>
      <c r="AR737" t="str">
        <f t="shared" si="11"/>
        <v/>
      </c>
    </row>
    <row r="738" spans="1:44" x14ac:dyDescent="0.25">
      <c r="A738" s="55">
        <v>735</v>
      </c>
      <c r="D738" s="59"/>
      <c r="E738" s="59"/>
      <c r="F738" s="59"/>
      <c r="G738" s="59"/>
      <c r="H738" s="59"/>
      <c r="I738" s="59"/>
      <c r="J738" s="59"/>
      <c r="K738" s="59"/>
      <c r="L738" s="59"/>
      <c r="M738" s="59"/>
      <c r="N738" s="59"/>
      <c r="O738" s="59"/>
      <c r="P738" s="59"/>
      <c r="Q738" s="59"/>
      <c r="R738" s="59"/>
      <c r="S738" s="59"/>
      <c r="T738" s="59"/>
      <c r="U738" s="59"/>
      <c r="V738" s="59"/>
      <c r="W738" s="59"/>
      <c r="X738" s="59"/>
      <c r="Y738" s="59"/>
      <c r="Z738" s="59"/>
      <c r="AA738" s="59"/>
      <c r="AB738" s="59"/>
      <c r="AC738" s="59"/>
      <c r="AD738" s="59"/>
      <c r="AE738" s="59"/>
      <c r="AF738" s="59"/>
      <c r="AG738" s="59"/>
      <c r="AH738" s="59"/>
      <c r="AI738" s="59"/>
      <c r="AJ738" s="59"/>
      <c r="AK738" s="59"/>
      <c r="AL738" s="59"/>
      <c r="AM738" s="59"/>
      <c r="AP738" s="57" t="e">
        <f>VLOOKUP(B738,[1]PlayersList!$B$4:$J$1000,9,FALSE)</f>
        <v>#N/A</v>
      </c>
      <c r="AR738" t="str">
        <f t="shared" si="11"/>
        <v/>
      </c>
    </row>
    <row r="739" spans="1:44" x14ac:dyDescent="0.25">
      <c r="A739" s="55">
        <v>736</v>
      </c>
      <c r="D739" s="59"/>
      <c r="E739" s="59"/>
      <c r="F739" s="59"/>
      <c r="G739" s="59"/>
      <c r="H739" s="59"/>
      <c r="I739" s="59"/>
      <c r="J739" s="59"/>
      <c r="K739" s="59"/>
      <c r="L739" s="59"/>
      <c r="M739" s="59"/>
      <c r="N739" s="59"/>
      <c r="O739" s="59"/>
      <c r="P739" s="59"/>
      <c r="Q739" s="59"/>
      <c r="R739" s="59"/>
      <c r="S739" s="59"/>
      <c r="T739" s="59"/>
      <c r="U739" s="59"/>
      <c r="V739" s="59"/>
      <c r="W739" s="59"/>
      <c r="X739" s="59"/>
      <c r="Y739" s="59"/>
      <c r="Z739" s="59"/>
      <c r="AA739" s="59"/>
      <c r="AB739" s="59"/>
      <c r="AC739" s="59"/>
      <c r="AD739" s="59"/>
      <c r="AE739" s="59"/>
      <c r="AF739" s="59"/>
      <c r="AG739" s="59"/>
      <c r="AH739" s="59"/>
      <c r="AI739" s="59"/>
      <c r="AJ739" s="59"/>
      <c r="AK739" s="59"/>
      <c r="AL739" s="59"/>
      <c r="AM739" s="59"/>
      <c r="AP739" s="57" t="e">
        <f>VLOOKUP(B739,[1]PlayersList!$B$4:$J$1000,9,FALSE)</f>
        <v>#N/A</v>
      </c>
      <c r="AR739" t="str">
        <f t="shared" si="11"/>
        <v/>
      </c>
    </row>
    <row r="740" spans="1:44" x14ac:dyDescent="0.25">
      <c r="A740" s="55">
        <v>737</v>
      </c>
      <c r="D740" s="59"/>
      <c r="E740" s="59"/>
      <c r="F740" s="59"/>
      <c r="G740" s="59"/>
      <c r="H740" s="59"/>
      <c r="I740" s="59"/>
      <c r="J740" s="59"/>
      <c r="K740" s="59"/>
      <c r="L740" s="59"/>
      <c r="M740" s="59"/>
      <c r="N740" s="59"/>
      <c r="O740" s="59"/>
      <c r="P740" s="59"/>
      <c r="Q740" s="59"/>
      <c r="R740" s="59"/>
      <c r="S740" s="59"/>
      <c r="T740" s="59"/>
      <c r="U740" s="59"/>
      <c r="V740" s="59"/>
      <c r="W740" s="59"/>
      <c r="X740" s="59"/>
      <c r="Y740" s="59"/>
      <c r="Z740" s="59"/>
      <c r="AA740" s="59"/>
      <c r="AB740" s="59"/>
      <c r="AC740" s="59"/>
      <c r="AD740" s="59"/>
      <c r="AE740" s="59"/>
      <c r="AF740" s="59"/>
      <c r="AG740" s="59"/>
      <c r="AH740" s="59"/>
      <c r="AI740" s="59"/>
      <c r="AJ740" s="59"/>
      <c r="AK740" s="59"/>
      <c r="AL740" s="59"/>
      <c r="AM740" s="59"/>
      <c r="AP740" s="57" t="e">
        <f>VLOOKUP(B740,[1]PlayersList!$B$4:$J$1000,9,FALSE)</f>
        <v>#N/A</v>
      </c>
      <c r="AR740" t="str">
        <f t="shared" si="11"/>
        <v/>
      </c>
    </row>
    <row r="741" spans="1:44" x14ac:dyDescent="0.25">
      <c r="A741" s="55">
        <v>738</v>
      </c>
      <c r="D741" s="59"/>
      <c r="E741" s="59"/>
      <c r="F741" s="59"/>
      <c r="G741" s="59"/>
      <c r="H741" s="59"/>
      <c r="I741" s="59"/>
      <c r="J741" s="59"/>
      <c r="K741" s="59"/>
      <c r="L741" s="59"/>
      <c r="M741" s="59"/>
      <c r="N741" s="59"/>
      <c r="O741" s="59"/>
      <c r="P741" s="59"/>
      <c r="Q741" s="59"/>
      <c r="R741" s="59"/>
      <c r="S741" s="59"/>
      <c r="T741" s="59"/>
      <c r="U741" s="59"/>
      <c r="V741" s="59"/>
      <c r="W741" s="59"/>
      <c r="X741" s="59"/>
      <c r="Y741" s="59"/>
      <c r="Z741" s="59"/>
      <c r="AA741" s="59"/>
      <c r="AB741" s="59"/>
      <c r="AC741" s="59"/>
      <c r="AD741" s="59"/>
      <c r="AE741" s="59"/>
      <c r="AF741" s="59"/>
      <c r="AG741" s="59"/>
      <c r="AH741" s="59"/>
      <c r="AI741" s="59"/>
      <c r="AJ741" s="59"/>
      <c r="AK741" s="59"/>
      <c r="AL741" s="59"/>
      <c r="AM741" s="59"/>
      <c r="AP741" s="57" t="e">
        <f>VLOOKUP(B741,[1]PlayersList!$B$4:$J$1000,9,FALSE)</f>
        <v>#N/A</v>
      </c>
      <c r="AR741" t="str">
        <f t="shared" si="11"/>
        <v/>
      </c>
    </row>
    <row r="742" spans="1:44" x14ac:dyDescent="0.25">
      <c r="A742" s="55">
        <v>739</v>
      </c>
      <c r="D742" s="59"/>
      <c r="E742" s="59"/>
      <c r="F742" s="59"/>
      <c r="G742" s="59"/>
      <c r="H742" s="59"/>
      <c r="I742" s="59"/>
      <c r="J742" s="59"/>
      <c r="K742" s="59"/>
      <c r="L742" s="59"/>
      <c r="M742" s="59"/>
      <c r="N742" s="59"/>
      <c r="O742" s="59"/>
      <c r="P742" s="59"/>
      <c r="Q742" s="59"/>
      <c r="R742" s="59"/>
      <c r="S742" s="59"/>
      <c r="T742" s="59"/>
      <c r="U742" s="59"/>
      <c r="V742" s="59"/>
      <c r="W742" s="59"/>
      <c r="X742" s="59"/>
      <c r="Y742" s="59"/>
      <c r="Z742" s="59"/>
      <c r="AA742" s="59"/>
      <c r="AB742" s="59"/>
      <c r="AC742" s="59"/>
      <c r="AD742" s="59"/>
      <c r="AE742" s="59"/>
      <c r="AF742" s="59"/>
      <c r="AG742" s="59"/>
      <c r="AH742" s="59"/>
      <c r="AI742" s="59"/>
      <c r="AJ742" s="59"/>
      <c r="AK742" s="59"/>
      <c r="AL742" s="59"/>
      <c r="AM742" s="59"/>
      <c r="AP742" s="57" t="e">
        <f>VLOOKUP(B742,[1]PlayersList!$B$4:$J$1000,9,FALSE)</f>
        <v>#N/A</v>
      </c>
      <c r="AR742" t="str">
        <f t="shared" si="11"/>
        <v/>
      </c>
    </row>
    <row r="743" spans="1:44" x14ac:dyDescent="0.25">
      <c r="A743" s="55">
        <v>740</v>
      </c>
      <c r="D743" s="59"/>
      <c r="E743" s="59"/>
      <c r="F743" s="59"/>
      <c r="G743" s="59"/>
      <c r="H743" s="59"/>
      <c r="I743" s="59"/>
      <c r="J743" s="59"/>
      <c r="K743" s="59"/>
      <c r="L743" s="59"/>
      <c r="M743" s="59"/>
      <c r="N743" s="59"/>
      <c r="O743" s="59"/>
      <c r="P743" s="59"/>
      <c r="Q743" s="59"/>
      <c r="R743" s="59"/>
      <c r="S743" s="59"/>
      <c r="T743" s="59"/>
      <c r="U743" s="59"/>
      <c r="V743" s="59"/>
      <c r="W743" s="59"/>
      <c r="X743" s="59"/>
      <c r="Y743" s="59"/>
      <c r="Z743" s="59"/>
      <c r="AA743" s="59"/>
      <c r="AB743" s="59"/>
      <c r="AC743" s="59"/>
      <c r="AD743" s="59"/>
      <c r="AE743" s="59"/>
      <c r="AF743" s="59"/>
      <c r="AG743" s="59"/>
      <c r="AH743" s="59"/>
      <c r="AI743" s="59"/>
      <c r="AJ743" s="59"/>
      <c r="AK743" s="59"/>
      <c r="AL743" s="59"/>
      <c r="AM743" s="59"/>
      <c r="AP743" s="57" t="e">
        <f>VLOOKUP(B743,[1]PlayersList!$B$4:$J$1000,9,FALSE)</f>
        <v>#N/A</v>
      </c>
      <c r="AR743" t="str">
        <f t="shared" si="11"/>
        <v/>
      </c>
    </row>
    <row r="744" spans="1:44" x14ac:dyDescent="0.25">
      <c r="A744" s="55">
        <v>741</v>
      </c>
      <c r="D744" s="59"/>
      <c r="E744" s="59"/>
      <c r="F744" s="59"/>
      <c r="G744" s="59"/>
      <c r="H744" s="59"/>
      <c r="I744" s="59"/>
      <c r="J744" s="59"/>
      <c r="K744" s="59"/>
      <c r="L744" s="59"/>
      <c r="M744" s="59"/>
      <c r="N744" s="59"/>
      <c r="O744" s="59"/>
      <c r="P744" s="59"/>
      <c r="Q744" s="59"/>
      <c r="R744" s="59"/>
      <c r="S744" s="59"/>
      <c r="T744" s="59"/>
      <c r="U744" s="59"/>
      <c r="V744" s="59"/>
      <c r="W744" s="59"/>
      <c r="X744" s="59"/>
      <c r="Y744" s="59"/>
      <c r="Z744" s="59"/>
      <c r="AA744" s="59"/>
      <c r="AB744" s="59"/>
      <c r="AC744" s="59"/>
      <c r="AD744" s="59"/>
      <c r="AE744" s="59"/>
      <c r="AF744" s="59"/>
      <c r="AG744" s="59"/>
      <c r="AH744" s="59"/>
      <c r="AI744" s="59"/>
      <c r="AJ744" s="59"/>
      <c r="AK744" s="59"/>
      <c r="AL744" s="59"/>
      <c r="AM744" s="59"/>
      <c r="AP744" s="57" t="e">
        <f>VLOOKUP(B744,[1]PlayersList!$B$4:$J$1000,9,FALSE)</f>
        <v>#N/A</v>
      </c>
      <c r="AR744" t="str">
        <f t="shared" si="11"/>
        <v/>
      </c>
    </row>
    <row r="745" spans="1:44" x14ac:dyDescent="0.25">
      <c r="A745" s="55">
        <v>742</v>
      </c>
      <c r="D745" s="59"/>
      <c r="E745" s="59"/>
      <c r="F745" s="59"/>
      <c r="G745" s="59"/>
      <c r="H745" s="59"/>
      <c r="I745" s="59"/>
      <c r="J745" s="59"/>
      <c r="K745" s="59"/>
      <c r="L745" s="59"/>
      <c r="M745" s="59"/>
      <c r="N745" s="59"/>
      <c r="O745" s="59"/>
      <c r="P745" s="59"/>
      <c r="Q745" s="59"/>
      <c r="R745" s="59"/>
      <c r="S745" s="59"/>
      <c r="T745" s="59"/>
      <c r="U745" s="59"/>
      <c r="V745" s="59"/>
      <c r="W745" s="59"/>
      <c r="X745" s="59"/>
      <c r="Y745" s="59"/>
      <c r="Z745" s="59"/>
      <c r="AA745" s="59"/>
      <c r="AB745" s="59"/>
      <c r="AC745" s="59"/>
      <c r="AD745" s="59"/>
      <c r="AE745" s="59"/>
      <c r="AF745" s="59"/>
      <c r="AG745" s="59"/>
      <c r="AH745" s="59"/>
      <c r="AI745" s="59"/>
      <c r="AJ745" s="59"/>
      <c r="AK745" s="59"/>
      <c r="AL745" s="59"/>
      <c r="AM745" s="59"/>
      <c r="AP745" s="57" t="e">
        <f>VLOOKUP(B745,[1]PlayersList!$B$4:$J$1000,9,FALSE)</f>
        <v>#N/A</v>
      </c>
      <c r="AR745" t="str">
        <f t="shared" si="11"/>
        <v/>
      </c>
    </row>
    <row r="746" spans="1:44" x14ac:dyDescent="0.25">
      <c r="A746" s="55">
        <v>743</v>
      </c>
      <c r="D746" s="59"/>
      <c r="E746" s="59"/>
      <c r="F746" s="59"/>
      <c r="G746" s="59"/>
      <c r="H746" s="59"/>
      <c r="I746" s="59"/>
      <c r="J746" s="59"/>
      <c r="K746" s="59"/>
      <c r="L746" s="59"/>
      <c r="M746" s="59"/>
      <c r="N746" s="59"/>
      <c r="O746" s="59"/>
      <c r="P746" s="59"/>
      <c r="Q746" s="59"/>
      <c r="R746" s="59"/>
      <c r="S746" s="59"/>
      <c r="T746" s="59"/>
      <c r="U746" s="59"/>
      <c r="V746" s="59"/>
      <c r="W746" s="59"/>
      <c r="X746" s="59"/>
      <c r="Y746" s="59"/>
      <c r="Z746" s="59"/>
      <c r="AA746" s="59"/>
      <c r="AB746" s="59"/>
      <c r="AC746" s="59"/>
      <c r="AD746" s="59"/>
      <c r="AE746" s="59"/>
      <c r="AF746" s="59"/>
      <c r="AG746" s="59"/>
      <c r="AH746" s="59"/>
      <c r="AI746" s="59"/>
      <c r="AJ746" s="59"/>
      <c r="AK746" s="59"/>
      <c r="AL746" s="59"/>
      <c r="AM746" s="59"/>
      <c r="AP746" s="57" t="e">
        <f>VLOOKUP(B746,[1]PlayersList!$B$4:$J$1000,9,FALSE)</f>
        <v>#N/A</v>
      </c>
      <c r="AR746" t="str">
        <f t="shared" si="11"/>
        <v/>
      </c>
    </row>
    <row r="747" spans="1:44" x14ac:dyDescent="0.25">
      <c r="A747" s="55">
        <v>744</v>
      </c>
      <c r="D747" s="59"/>
      <c r="E747" s="59"/>
      <c r="F747" s="59"/>
      <c r="G747" s="59"/>
      <c r="H747" s="59"/>
      <c r="I747" s="59"/>
      <c r="J747" s="59"/>
      <c r="K747" s="59"/>
      <c r="L747" s="59"/>
      <c r="M747" s="59"/>
      <c r="N747" s="59"/>
      <c r="O747" s="59"/>
      <c r="P747" s="59"/>
      <c r="Q747" s="59"/>
      <c r="R747" s="59"/>
      <c r="S747" s="59"/>
      <c r="T747" s="59"/>
      <c r="U747" s="59"/>
      <c r="V747" s="59"/>
      <c r="W747" s="59"/>
      <c r="X747" s="59"/>
      <c r="Y747" s="59"/>
      <c r="Z747" s="59"/>
      <c r="AA747" s="59"/>
      <c r="AB747" s="59"/>
      <c r="AC747" s="59"/>
      <c r="AD747" s="59"/>
      <c r="AE747" s="59"/>
      <c r="AF747" s="59"/>
      <c r="AG747" s="59"/>
      <c r="AH747" s="59"/>
      <c r="AI747" s="59"/>
      <c r="AJ747" s="59"/>
      <c r="AK747" s="59"/>
      <c r="AL747" s="59"/>
      <c r="AM747" s="59"/>
      <c r="AP747" s="57" t="e">
        <f>VLOOKUP(B747,[1]PlayersList!$B$4:$J$1000,9,FALSE)</f>
        <v>#N/A</v>
      </c>
      <c r="AR747" t="str">
        <f t="shared" si="11"/>
        <v/>
      </c>
    </row>
    <row r="748" spans="1:44" x14ac:dyDescent="0.25">
      <c r="A748" s="55">
        <v>745</v>
      </c>
      <c r="D748" s="59"/>
      <c r="E748" s="59"/>
      <c r="F748" s="59"/>
      <c r="G748" s="59"/>
      <c r="H748" s="59"/>
      <c r="I748" s="59"/>
      <c r="J748" s="59"/>
      <c r="K748" s="59"/>
      <c r="L748" s="59"/>
      <c r="M748" s="59"/>
      <c r="N748" s="59"/>
      <c r="O748" s="59"/>
      <c r="P748" s="59"/>
      <c r="Q748" s="59"/>
      <c r="R748" s="59"/>
      <c r="S748" s="59"/>
      <c r="T748" s="59"/>
      <c r="U748" s="59"/>
      <c r="V748" s="59"/>
      <c r="W748" s="59"/>
      <c r="X748" s="59"/>
      <c r="Y748" s="59"/>
      <c r="Z748" s="59"/>
      <c r="AA748" s="59"/>
      <c r="AB748" s="59"/>
      <c r="AC748" s="59"/>
      <c r="AD748" s="59"/>
      <c r="AE748" s="59"/>
      <c r="AF748" s="59"/>
      <c r="AG748" s="59"/>
      <c r="AH748" s="59"/>
      <c r="AI748" s="59"/>
      <c r="AJ748" s="59"/>
      <c r="AK748" s="59"/>
      <c r="AL748" s="59"/>
      <c r="AM748" s="59"/>
      <c r="AP748" s="57" t="e">
        <f>VLOOKUP(B748,[1]PlayersList!$B$4:$J$1000,9,FALSE)</f>
        <v>#N/A</v>
      </c>
      <c r="AR748" t="str">
        <f t="shared" si="11"/>
        <v/>
      </c>
    </row>
    <row r="749" spans="1:44" x14ac:dyDescent="0.25">
      <c r="A749" s="55">
        <v>746</v>
      </c>
      <c r="D749" s="59"/>
      <c r="E749" s="59"/>
      <c r="F749" s="59"/>
      <c r="G749" s="59"/>
      <c r="H749" s="59"/>
      <c r="I749" s="59"/>
      <c r="J749" s="59"/>
      <c r="K749" s="59"/>
      <c r="L749" s="59"/>
      <c r="M749" s="59"/>
      <c r="N749" s="59"/>
      <c r="O749" s="59"/>
      <c r="P749" s="59"/>
      <c r="Q749" s="59"/>
      <c r="R749" s="59"/>
      <c r="S749" s="59"/>
      <c r="T749" s="59"/>
      <c r="U749" s="59"/>
      <c r="V749" s="59"/>
      <c r="W749" s="59"/>
      <c r="X749" s="59"/>
      <c r="Y749" s="59"/>
      <c r="Z749" s="59"/>
      <c r="AA749" s="59"/>
      <c r="AB749" s="59"/>
      <c r="AC749" s="59"/>
      <c r="AD749" s="59"/>
      <c r="AE749" s="59"/>
      <c r="AF749" s="59"/>
      <c r="AG749" s="59"/>
      <c r="AH749" s="59"/>
      <c r="AI749" s="59"/>
      <c r="AJ749" s="59"/>
      <c r="AK749" s="59"/>
      <c r="AL749" s="59"/>
      <c r="AM749" s="59"/>
      <c r="AP749" s="57" t="e">
        <f>VLOOKUP(B749,[1]PlayersList!$B$4:$J$1000,9,FALSE)</f>
        <v>#N/A</v>
      </c>
      <c r="AR749" t="str">
        <f t="shared" si="11"/>
        <v/>
      </c>
    </row>
    <row r="750" spans="1:44" x14ac:dyDescent="0.25">
      <c r="A750" s="55">
        <v>747</v>
      </c>
      <c r="D750" s="59"/>
      <c r="E750" s="59"/>
      <c r="F750" s="59"/>
      <c r="G750" s="59"/>
      <c r="H750" s="59"/>
      <c r="I750" s="59"/>
      <c r="J750" s="59"/>
      <c r="K750" s="59"/>
      <c r="L750" s="59"/>
      <c r="M750" s="59"/>
      <c r="N750" s="59"/>
      <c r="O750" s="59"/>
      <c r="P750" s="59"/>
      <c r="Q750" s="59"/>
      <c r="R750" s="59"/>
      <c r="S750" s="59"/>
      <c r="T750" s="59"/>
      <c r="U750" s="59"/>
      <c r="V750" s="59"/>
      <c r="W750" s="59"/>
      <c r="X750" s="59"/>
      <c r="Y750" s="59"/>
      <c r="Z750" s="59"/>
      <c r="AA750" s="59"/>
      <c r="AB750" s="59"/>
      <c r="AC750" s="59"/>
      <c r="AD750" s="59"/>
      <c r="AE750" s="59"/>
      <c r="AF750" s="59"/>
      <c r="AG750" s="59"/>
      <c r="AH750" s="59"/>
      <c r="AI750" s="59"/>
      <c r="AJ750" s="59"/>
      <c r="AK750" s="59"/>
      <c r="AL750" s="59"/>
      <c r="AM750" s="59"/>
      <c r="AP750" s="57" t="e">
        <f>VLOOKUP(B750,[1]PlayersList!$B$4:$J$1000,9,FALSE)</f>
        <v>#N/A</v>
      </c>
      <c r="AR750" t="str">
        <f t="shared" si="11"/>
        <v/>
      </c>
    </row>
    <row r="751" spans="1:44" x14ac:dyDescent="0.25">
      <c r="A751" s="55">
        <v>748</v>
      </c>
      <c r="D751" s="59"/>
      <c r="E751" s="59"/>
      <c r="F751" s="59"/>
      <c r="G751" s="59"/>
      <c r="H751" s="59"/>
      <c r="I751" s="59"/>
      <c r="J751" s="59"/>
      <c r="K751" s="59"/>
      <c r="L751" s="59"/>
      <c r="M751" s="59"/>
      <c r="N751" s="59"/>
      <c r="O751" s="59"/>
      <c r="P751" s="59"/>
      <c r="Q751" s="59"/>
      <c r="R751" s="59"/>
      <c r="S751" s="59"/>
      <c r="T751" s="59"/>
      <c r="U751" s="59"/>
      <c r="V751" s="59"/>
      <c r="W751" s="59"/>
      <c r="X751" s="59"/>
      <c r="Y751" s="59"/>
      <c r="Z751" s="59"/>
      <c r="AA751" s="59"/>
      <c r="AB751" s="59"/>
      <c r="AC751" s="59"/>
      <c r="AD751" s="59"/>
      <c r="AE751" s="59"/>
      <c r="AF751" s="59"/>
      <c r="AG751" s="59"/>
      <c r="AH751" s="59"/>
      <c r="AI751" s="59"/>
      <c r="AJ751" s="59"/>
      <c r="AK751" s="59"/>
      <c r="AL751" s="59"/>
      <c r="AM751" s="59"/>
      <c r="AP751" s="57" t="e">
        <f>VLOOKUP(B751,[1]PlayersList!$B$4:$J$1000,9,FALSE)</f>
        <v>#N/A</v>
      </c>
      <c r="AR751" t="str">
        <f t="shared" si="11"/>
        <v/>
      </c>
    </row>
    <row r="752" spans="1:44" x14ac:dyDescent="0.25">
      <c r="A752" s="55">
        <v>749</v>
      </c>
      <c r="D752" s="59"/>
      <c r="E752" s="59"/>
      <c r="F752" s="59"/>
      <c r="G752" s="59"/>
      <c r="H752" s="59"/>
      <c r="I752" s="59"/>
      <c r="J752" s="59"/>
      <c r="K752" s="59"/>
      <c r="L752" s="59"/>
      <c r="M752" s="59"/>
      <c r="N752" s="59"/>
      <c r="O752" s="59"/>
      <c r="P752" s="59"/>
      <c r="Q752" s="59"/>
      <c r="R752" s="59"/>
      <c r="S752" s="59"/>
      <c r="T752" s="59"/>
      <c r="U752" s="59"/>
      <c r="V752" s="59"/>
      <c r="W752" s="59"/>
      <c r="X752" s="59"/>
      <c r="Y752" s="59"/>
      <c r="Z752" s="59"/>
      <c r="AA752" s="59"/>
      <c r="AB752" s="59"/>
      <c r="AC752" s="59"/>
      <c r="AD752" s="59"/>
      <c r="AE752" s="59"/>
      <c r="AF752" s="59"/>
      <c r="AG752" s="59"/>
      <c r="AH752" s="59"/>
      <c r="AI752" s="59"/>
      <c r="AJ752" s="59"/>
      <c r="AK752" s="59"/>
      <c r="AL752" s="59"/>
      <c r="AM752" s="59"/>
      <c r="AP752" s="57" t="e">
        <f>VLOOKUP(B752,[1]PlayersList!$B$4:$J$1000,9,FALSE)</f>
        <v>#N/A</v>
      </c>
      <c r="AR752" t="str">
        <f t="shared" si="11"/>
        <v/>
      </c>
    </row>
    <row r="753" spans="1:44" x14ac:dyDescent="0.25">
      <c r="AP753" s="57" t="e">
        <f>VLOOKUP(B753,[1]PlayersList!$B$4:$J$1000,9,FALSE)</f>
        <v>#N/A</v>
      </c>
      <c r="AR753" t="str">
        <f t="shared" si="11"/>
        <v/>
      </c>
    </row>
    <row r="754" spans="1:44" x14ac:dyDescent="0.25">
      <c r="AP754" s="57" t="e">
        <f>VLOOKUP(B754,[1]PlayersList!$B$4:$J$1000,9,FALSE)</f>
        <v>#N/A</v>
      </c>
      <c r="AR754" t="str">
        <f t="shared" si="11"/>
        <v/>
      </c>
    </row>
    <row r="755" spans="1:44" x14ac:dyDescent="0.25">
      <c r="AP755" s="57" t="e">
        <f>VLOOKUP(B755,[1]PlayersList!$B$4:$J$1000,9,FALSE)</f>
        <v>#N/A</v>
      </c>
      <c r="AR755" t="str">
        <f t="shared" si="11"/>
        <v/>
      </c>
    </row>
    <row r="756" spans="1:44" x14ac:dyDescent="0.25">
      <c r="A756" s="55">
        <v>753</v>
      </c>
      <c r="AP756" s="57" t="e">
        <f>VLOOKUP(B756,[1]PlayersList!$B$4:$J$1000,9,FALSE)</f>
        <v>#N/A</v>
      </c>
      <c r="AR756" t="str">
        <f t="shared" si="11"/>
        <v/>
      </c>
    </row>
    <row r="757" spans="1:44" x14ac:dyDescent="0.25">
      <c r="A757" s="55">
        <v>754</v>
      </c>
      <c r="AP757" s="57" t="e">
        <f>VLOOKUP(B757,[1]PlayersList!$B$4:$J$1000,9,FALSE)</f>
        <v>#N/A</v>
      </c>
      <c r="AR757" t="str">
        <f t="shared" si="11"/>
        <v/>
      </c>
    </row>
    <row r="758" spans="1:44" x14ac:dyDescent="0.25">
      <c r="A758" s="55">
        <v>755</v>
      </c>
      <c r="AP758" s="57" t="e">
        <f>VLOOKUP(B758,[1]PlayersList!$B$4:$J$1000,9,FALSE)</f>
        <v>#N/A</v>
      </c>
      <c r="AR758" t="str">
        <f t="shared" si="11"/>
        <v/>
      </c>
    </row>
    <row r="759" spans="1:44" x14ac:dyDescent="0.25">
      <c r="A759" s="55">
        <v>756</v>
      </c>
      <c r="AP759" s="57" t="e">
        <f>VLOOKUP(B759,[1]PlayersList!$B$4:$J$1000,9,FALSE)</f>
        <v>#N/A</v>
      </c>
      <c r="AR759" t="str">
        <f t="shared" si="11"/>
        <v/>
      </c>
    </row>
    <row r="760" spans="1:44" x14ac:dyDescent="0.25">
      <c r="A760" s="55">
        <v>757</v>
      </c>
      <c r="AP760" s="57" t="e">
        <f>VLOOKUP(B760,[1]PlayersList!$B$4:$J$1000,9,FALSE)</f>
        <v>#N/A</v>
      </c>
      <c r="AR760" t="str">
        <f t="shared" si="11"/>
        <v/>
      </c>
    </row>
    <row r="761" spans="1:44" x14ac:dyDescent="0.25">
      <c r="A761" s="55">
        <v>758</v>
      </c>
      <c r="AP761" s="57" t="e">
        <f>VLOOKUP(B761,[1]PlayersList!$B$4:$J$1000,9,FALSE)</f>
        <v>#N/A</v>
      </c>
      <c r="AR761" t="str">
        <f t="shared" si="11"/>
        <v/>
      </c>
    </row>
    <row r="762" spans="1:44" x14ac:dyDescent="0.25">
      <c r="A762" s="55">
        <v>759</v>
      </c>
      <c r="AP762" s="57" t="e">
        <f>VLOOKUP(B762,[1]PlayersList!$B$4:$J$1000,9,FALSE)</f>
        <v>#N/A</v>
      </c>
      <c r="AR762" t="str">
        <f t="shared" si="11"/>
        <v/>
      </c>
    </row>
    <row r="763" spans="1:44" x14ac:dyDescent="0.25">
      <c r="A763" s="55">
        <v>760</v>
      </c>
      <c r="AP763" s="57" t="e">
        <f>VLOOKUP(B763,[1]PlayersList!$B$4:$J$1000,9,FALSE)</f>
        <v>#N/A</v>
      </c>
      <c r="AR763" t="str">
        <f t="shared" si="11"/>
        <v/>
      </c>
    </row>
    <row r="764" spans="1:44" x14ac:dyDescent="0.25">
      <c r="A764" s="55">
        <v>761</v>
      </c>
      <c r="AP764" s="57" t="e">
        <f>VLOOKUP(B764,[1]PlayersList!$B$4:$J$1000,9,FALSE)</f>
        <v>#N/A</v>
      </c>
      <c r="AR764" t="str">
        <f t="shared" si="11"/>
        <v/>
      </c>
    </row>
    <row r="765" spans="1:44" x14ac:dyDescent="0.25">
      <c r="A765" s="55">
        <v>762</v>
      </c>
      <c r="AP765" s="57" t="e">
        <f>VLOOKUP(B765,[1]PlayersList!$B$4:$J$1000,9,FALSE)</f>
        <v>#N/A</v>
      </c>
      <c r="AR765" t="str">
        <f t="shared" si="11"/>
        <v/>
      </c>
    </row>
    <row r="766" spans="1:44" x14ac:dyDescent="0.25">
      <c r="A766" s="55">
        <v>763</v>
      </c>
      <c r="AP766" s="57" t="e">
        <f>VLOOKUP(B766,[1]PlayersList!$B$4:$J$1000,9,FALSE)</f>
        <v>#N/A</v>
      </c>
      <c r="AR766" t="str">
        <f t="shared" si="11"/>
        <v/>
      </c>
    </row>
    <row r="767" spans="1:44" x14ac:dyDescent="0.25">
      <c r="A767" s="55">
        <v>764</v>
      </c>
      <c r="AP767" s="57" t="e">
        <f>VLOOKUP(B767,[1]PlayersList!$B$4:$J$1000,9,FALSE)</f>
        <v>#N/A</v>
      </c>
      <c r="AR767" t="str">
        <f t="shared" si="11"/>
        <v/>
      </c>
    </row>
    <row r="768" spans="1:44" x14ac:dyDescent="0.25">
      <c r="A768" s="55">
        <v>765</v>
      </c>
      <c r="AP768" s="57" t="e">
        <f>VLOOKUP(B768,[1]PlayersList!$B$4:$J$1000,9,FALSE)</f>
        <v>#N/A</v>
      </c>
      <c r="AR768" t="str">
        <f t="shared" si="11"/>
        <v/>
      </c>
    </row>
    <row r="769" spans="1:44" x14ac:dyDescent="0.25">
      <c r="A769" s="55">
        <v>766</v>
      </c>
      <c r="AP769" s="57" t="e">
        <f>VLOOKUP(B769,[1]PlayersList!$B$4:$J$1000,9,FALSE)</f>
        <v>#N/A</v>
      </c>
      <c r="AR769" t="str">
        <f t="shared" si="11"/>
        <v/>
      </c>
    </row>
    <row r="770" spans="1:44" x14ac:dyDescent="0.25">
      <c r="A770" s="55">
        <v>767</v>
      </c>
      <c r="AP770" s="57" t="e">
        <f>VLOOKUP(B770,[1]PlayersList!$B$4:$J$1000,9,FALSE)</f>
        <v>#N/A</v>
      </c>
      <c r="AR770" t="str">
        <f t="shared" si="11"/>
        <v/>
      </c>
    </row>
    <row r="771" spans="1:44" x14ac:dyDescent="0.25">
      <c r="A771" s="55">
        <v>768</v>
      </c>
      <c r="AP771" s="57" t="e">
        <f>VLOOKUP(B771,[1]PlayersList!$B$4:$J$1000,9,FALSE)</f>
        <v>#N/A</v>
      </c>
      <c r="AR771" t="str">
        <f t="shared" si="11"/>
        <v/>
      </c>
    </row>
    <row r="772" spans="1:44" x14ac:dyDescent="0.25">
      <c r="A772" s="55">
        <v>769</v>
      </c>
      <c r="AP772" s="57" t="e">
        <f>VLOOKUP(B772,[1]PlayersList!$B$4:$J$1000,9,FALSE)</f>
        <v>#N/A</v>
      </c>
      <c r="AR772" t="str">
        <f t="shared" si="11"/>
        <v/>
      </c>
    </row>
    <row r="773" spans="1:44" x14ac:dyDescent="0.25">
      <c r="A773" s="55">
        <v>770</v>
      </c>
      <c r="AP773" s="57" t="e">
        <f>VLOOKUP(B773,[1]PlayersList!$B$4:$J$1000,9,FALSE)</f>
        <v>#N/A</v>
      </c>
      <c r="AR773" t="str">
        <f t="shared" si="11"/>
        <v/>
      </c>
    </row>
    <row r="774" spans="1:44" x14ac:dyDescent="0.25">
      <c r="A774" s="55">
        <v>771</v>
      </c>
      <c r="AP774" s="57" t="e">
        <f>VLOOKUP(B774,[1]PlayersList!$B$4:$J$1000,9,FALSE)</f>
        <v>#N/A</v>
      </c>
      <c r="AR774" t="str">
        <f t="shared" ref="AR774:AR837" si="12">SUBSTITUTE(B774," ","")</f>
        <v/>
      </c>
    </row>
    <row r="775" spans="1:44" x14ac:dyDescent="0.25">
      <c r="A775" s="55">
        <v>772</v>
      </c>
      <c r="AP775" s="57" t="e">
        <f>VLOOKUP(B775,[1]PlayersList!$B$4:$J$1000,9,FALSE)</f>
        <v>#N/A</v>
      </c>
      <c r="AR775" t="str">
        <f t="shared" si="12"/>
        <v/>
      </c>
    </row>
    <row r="776" spans="1:44" x14ac:dyDescent="0.25">
      <c r="A776" s="55">
        <v>773</v>
      </c>
      <c r="AP776" s="57" t="e">
        <f>VLOOKUP(B776,[1]PlayersList!$B$4:$J$1000,9,FALSE)</f>
        <v>#N/A</v>
      </c>
      <c r="AR776" t="str">
        <f t="shared" si="12"/>
        <v/>
      </c>
    </row>
    <row r="777" spans="1:44" x14ac:dyDescent="0.25">
      <c r="A777" s="55">
        <v>774</v>
      </c>
      <c r="AP777" s="57" t="e">
        <f>VLOOKUP(B777,[1]PlayersList!$B$4:$J$1000,9,FALSE)</f>
        <v>#N/A</v>
      </c>
      <c r="AR777" t="str">
        <f t="shared" si="12"/>
        <v/>
      </c>
    </row>
    <row r="778" spans="1:44" x14ac:dyDescent="0.25">
      <c r="A778" s="55">
        <v>775</v>
      </c>
      <c r="AP778" s="57" t="e">
        <f>VLOOKUP(B778,[1]PlayersList!$B$4:$J$1000,9,FALSE)</f>
        <v>#N/A</v>
      </c>
      <c r="AR778" t="str">
        <f t="shared" si="12"/>
        <v/>
      </c>
    </row>
    <row r="779" spans="1:44" x14ac:dyDescent="0.25">
      <c r="A779" s="55">
        <v>776</v>
      </c>
      <c r="AP779" s="57" t="e">
        <f>VLOOKUP(B779,[1]PlayersList!$B$4:$J$1000,9,FALSE)</f>
        <v>#N/A</v>
      </c>
      <c r="AR779" t="str">
        <f t="shared" si="12"/>
        <v/>
      </c>
    </row>
    <row r="780" spans="1:44" x14ac:dyDescent="0.25">
      <c r="A780" s="55">
        <v>777</v>
      </c>
      <c r="AP780" s="57" t="e">
        <f>VLOOKUP(B780,[1]PlayersList!$B$4:$J$1000,9,FALSE)</f>
        <v>#N/A</v>
      </c>
      <c r="AR780" t="str">
        <f t="shared" si="12"/>
        <v/>
      </c>
    </row>
    <row r="781" spans="1:44" x14ac:dyDescent="0.25">
      <c r="A781" s="55">
        <v>778</v>
      </c>
      <c r="AP781" s="57" t="e">
        <f>VLOOKUP(B781,[1]PlayersList!$B$4:$J$1000,9,FALSE)</f>
        <v>#N/A</v>
      </c>
      <c r="AR781" t="str">
        <f t="shared" si="12"/>
        <v/>
      </c>
    </row>
    <row r="782" spans="1:44" x14ac:dyDescent="0.25">
      <c r="A782" s="55">
        <v>779</v>
      </c>
      <c r="AP782" s="57" t="e">
        <f>VLOOKUP(B782,[1]PlayersList!$B$4:$J$1000,9,FALSE)</f>
        <v>#N/A</v>
      </c>
      <c r="AR782" t="str">
        <f t="shared" si="12"/>
        <v/>
      </c>
    </row>
    <row r="783" spans="1:44" x14ac:dyDescent="0.25">
      <c r="A783" s="55">
        <v>780</v>
      </c>
      <c r="AP783" s="57" t="e">
        <f>VLOOKUP(B783,[1]PlayersList!$B$4:$J$1000,9,FALSE)</f>
        <v>#N/A</v>
      </c>
      <c r="AR783" t="str">
        <f t="shared" si="12"/>
        <v/>
      </c>
    </row>
    <row r="784" spans="1:44" x14ac:dyDescent="0.25">
      <c r="A784" s="55">
        <v>781</v>
      </c>
      <c r="AP784" s="57" t="e">
        <f>VLOOKUP(B784,[1]PlayersList!$B$4:$J$1000,9,FALSE)</f>
        <v>#N/A</v>
      </c>
      <c r="AR784" t="str">
        <f t="shared" si="12"/>
        <v/>
      </c>
    </row>
    <row r="785" spans="1:44" x14ac:dyDescent="0.25">
      <c r="A785" s="55">
        <v>782</v>
      </c>
      <c r="AP785" s="57" t="e">
        <f>VLOOKUP(B785,[1]PlayersList!$B$4:$J$1000,9,FALSE)</f>
        <v>#N/A</v>
      </c>
      <c r="AR785" t="str">
        <f t="shared" si="12"/>
        <v/>
      </c>
    </row>
    <row r="786" spans="1:44" x14ac:dyDescent="0.25">
      <c r="A786" s="55">
        <v>783</v>
      </c>
      <c r="AP786" s="57" t="e">
        <f>VLOOKUP(B786,[1]PlayersList!$B$4:$J$1000,9,FALSE)</f>
        <v>#N/A</v>
      </c>
      <c r="AR786" t="str">
        <f t="shared" si="12"/>
        <v/>
      </c>
    </row>
    <row r="787" spans="1:44" x14ac:dyDescent="0.25">
      <c r="A787" s="55">
        <v>784</v>
      </c>
      <c r="AP787" s="57" t="e">
        <f>VLOOKUP(B787,[1]PlayersList!$B$4:$J$1000,9,FALSE)</f>
        <v>#N/A</v>
      </c>
      <c r="AR787" t="str">
        <f t="shared" si="12"/>
        <v/>
      </c>
    </row>
    <row r="788" spans="1:44" x14ac:dyDescent="0.25">
      <c r="A788" s="55">
        <v>785</v>
      </c>
      <c r="AP788" s="57" t="e">
        <f>VLOOKUP(B788,[1]PlayersList!$B$4:$J$1000,9,FALSE)</f>
        <v>#N/A</v>
      </c>
      <c r="AR788" t="str">
        <f t="shared" si="12"/>
        <v/>
      </c>
    </row>
    <row r="789" spans="1:44" x14ac:dyDescent="0.25">
      <c r="A789" s="55">
        <v>786</v>
      </c>
      <c r="AP789" s="57" t="e">
        <f>VLOOKUP(B789,[1]PlayersList!$B$4:$J$1000,9,FALSE)</f>
        <v>#N/A</v>
      </c>
      <c r="AR789" t="str">
        <f t="shared" si="12"/>
        <v/>
      </c>
    </row>
    <row r="790" spans="1:44" x14ac:dyDescent="0.25">
      <c r="A790" s="55">
        <v>787</v>
      </c>
      <c r="AP790" s="57" t="e">
        <f>VLOOKUP(B790,[1]PlayersList!$B$4:$J$1000,9,FALSE)</f>
        <v>#N/A</v>
      </c>
      <c r="AR790" t="str">
        <f t="shared" si="12"/>
        <v/>
      </c>
    </row>
    <row r="791" spans="1:44" x14ac:dyDescent="0.25">
      <c r="A791" s="55">
        <v>788</v>
      </c>
      <c r="AP791" s="57" t="e">
        <f>VLOOKUP(B791,[1]PlayersList!$B$4:$J$1000,9,FALSE)</f>
        <v>#N/A</v>
      </c>
      <c r="AR791" t="str">
        <f t="shared" si="12"/>
        <v/>
      </c>
    </row>
    <row r="792" spans="1:44" x14ac:dyDescent="0.25">
      <c r="A792" s="55">
        <v>789</v>
      </c>
      <c r="AP792" s="57" t="e">
        <f>VLOOKUP(B792,[1]PlayersList!$B$4:$J$1000,9,FALSE)</f>
        <v>#N/A</v>
      </c>
      <c r="AR792" t="str">
        <f t="shared" si="12"/>
        <v/>
      </c>
    </row>
    <row r="793" spans="1:44" x14ac:dyDescent="0.25">
      <c r="A793" s="55">
        <v>790</v>
      </c>
      <c r="AP793" s="57" t="e">
        <f>VLOOKUP(B793,[1]PlayersList!$B$4:$J$1000,9,FALSE)</f>
        <v>#N/A</v>
      </c>
      <c r="AR793" t="str">
        <f t="shared" si="12"/>
        <v/>
      </c>
    </row>
    <row r="794" spans="1:44" x14ac:dyDescent="0.25">
      <c r="A794" s="55">
        <v>791</v>
      </c>
      <c r="AP794" s="57" t="e">
        <f>VLOOKUP(B794,[1]PlayersList!$B$4:$J$1000,9,FALSE)</f>
        <v>#N/A</v>
      </c>
      <c r="AR794" t="str">
        <f t="shared" si="12"/>
        <v/>
      </c>
    </row>
    <row r="795" spans="1:44" x14ac:dyDescent="0.25">
      <c r="A795" s="55">
        <v>792</v>
      </c>
      <c r="AP795" s="57" t="e">
        <f>VLOOKUP(B795,[1]PlayersList!$B$4:$J$1000,9,FALSE)</f>
        <v>#N/A</v>
      </c>
      <c r="AR795" t="str">
        <f t="shared" si="12"/>
        <v/>
      </c>
    </row>
    <row r="796" spans="1:44" x14ac:dyDescent="0.25">
      <c r="A796" s="55">
        <v>793</v>
      </c>
      <c r="AP796" s="57" t="e">
        <f>VLOOKUP(B796,[1]PlayersList!$B$4:$J$1000,9,FALSE)</f>
        <v>#N/A</v>
      </c>
      <c r="AR796" t="str">
        <f t="shared" si="12"/>
        <v/>
      </c>
    </row>
    <row r="797" spans="1:44" x14ac:dyDescent="0.25">
      <c r="A797" s="55">
        <v>794</v>
      </c>
      <c r="AP797" s="57" t="e">
        <f>VLOOKUP(B797,[1]PlayersList!$B$4:$J$1000,9,FALSE)</f>
        <v>#N/A</v>
      </c>
      <c r="AR797" t="str">
        <f t="shared" si="12"/>
        <v/>
      </c>
    </row>
    <row r="798" spans="1:44" x14ac:dyDescent="0.25">
      <c r="A798" s="55">
        <v>795</v>
      </c>
      <c r="AP798" s="57" t="e">
        <f>VLOOKUP(B798,[1]PlayersList!$B$4:$J$1000,9,FALSE)</f>
        <v>#N/A</v>
      </c>
      <c r="AR798" t="str">
        <f t="shared" si="12"/>
        <v/>
      </c>
    </row>
    <row r="799" spans="1:44" x14ac:dyDescent="0.25">
      <c r="A799" s="55">
        <v>796</v>
      </c>
      <c r="AP799" s="57" t="e">
        <f>VLOOKUP(B799,[1]PlayersList!$B$4:$J$1000,9,FALSE)</f>
        <v>#N/A</v>
      </c>
      <c r="AR799" t="str">
        <f t="shared" si="12"/>
        <v/>
      </c>
    </row>
    <row r="800" spans="1:44" x14ac:dyDescent="0.25">
      <c r="A800" s="55">
        <v>797</v>
      </c>
      <c r="AP800" s="57" t="e">
        <f>VLOOKUP(B800,[1]PlayersList!$B$4:$J$1000,9,FALSE)</f>
        <v>#N/A</v>
      </c>
      <c r="AR800" t="str">
        <f t="shared" si="12"/>
        <v/>
      </c>
    </row>
    <row r="801" spans="1:44" x14ac:dyDescent="0.25">
      <c r="A801" s="55">
        <v>798</v>
      </c>
      <c r="AP801" s="57" t="e">
        <f>VLOOKUP(B801,[1]PlayersList!$B$4:$J$1000,9,FALSE)</f>
        <v>#N/A</v>
      </c>
      <c r="AR801" t="str">
        <f t="shared" si="12"/>
        <v/>
      </c>
    </row>
    <row r="802" spans="1:44" x14ac:dyDescent="0.25">
      <c r="A802" s="55">
        <v>799</v>
      </c>
      <c r="AP802" s="57" t="e">
        <f>VLOOKUP(B802,[1]PlayersList!$B$4:$J$1000,9,FALSE)</f>
        <v>#N/A</v>
      </c>
      <c r="AR802" t="str">
        <f t="shared" si="12"/>
        <v/>
      </c>
    </row>
    <row r="803" spans="1:44" x14ac:dyDescent="0.25">
      <c r="A803" s="55">
        <v>800</v>
      </c>
      <c r="AP803" s="57" t="e">
        <f>VLOOKUP(B803,[1]PlayersList!$B$4:$J$1000,9,FALSE)</f>
        <v>#N/A</v>
      </c>
      <c r="AR803" t="str">
        <f t="shared" si="12"/>
        <v/>
      </c>
    </row>
    <row r="804" spans="1:44" x14ac:dyDescent="0.25">
      <c r="A804" s="55">
        <v>801</v>
      </c>
      <c r="AP804" s="57" t="e">
        <f>VLOOKUP(B804,[1]PlayersList!$B$4:$J$1000,9,FALSE)</f>
        <v>#N/A</v>
      </c>
      <c r="AR804" t="str">
        <f t="shared" si="12"/>
        <v/>
      </c>
    </row>
    <row r="805" spans="1:44" x14ac:dyDescent="0.25">
      <c r="A805" s="55">
        <v>802</v>
      </c>
      <c r="AP805" s="57" t="e">
        <f>VLOOKUP(B805,[1]PlayersList!$B$4:$J$1000,9,FALSE)</f>
        <v>#N/A</v>
      </c>
      <c r="AR805" t="str">
        <f t="shared" si="12"/>
        <v/>
      </c>
    </row>
    <row r="806" spans="1:44" x14ac:dyDescent="0.25">
      <c r="A806" s="55">
        <v>803</v>
      </c>
      <c r="AP806" s="57" t="e">
        <f>VLOOKUP(B806,[1]PlayersList!$B$4:$J$1000,9,FALSE)</f>
        <v>#N/A</v>
      </c>
      <c r="AR806" t="str">
        <f t="shared" si="12"/>
        <v/>
      </c>
    </row>
    <row r="807" spans="1:44" x14ac:dyDescent="0.25">
      <c r="A807" s="55">
        <v>804</v>
      </c>
      <c r="AP807" s="57" t="e">
        <f>VLOOKUP(B807,[1]PlayersList!$B$4:$J$1000,9,FALSE)</f>
        <v>#N/A</v>
      </c>
      <c r="AR807" t="str">
        <f t="shared" si="12"/>
        <v/>
      </c>
    </row>
    <row r="808" spans="1:44" x14ac:dyDescent="0.25">
      <c r="A808" s="55">
        <v>805</v>
      </c>
      <c r="AP808" s="57" t="e">
        <f>VLOOKUP(B808,[1]PlayersList!$B$4:$J$1000,9,FALSE)</f>
        <v>#N/A</v>
      </c>
      <c r="AR808" t="str">
        <f t="shared" si="12"/>
        <v/>
      </c>
    </row>
    <row r="809" spans="1:44" x14ac:dyDescent="0.25">
      <c r="A809" s="55">
        <v>806</v>
      </c>
      <c r="AP809" s="57" t="e">
        <f>VLOOKUP(B809,[1]PlayersList!$B$4:$J$1000,9,FALSE)</f>
        <v>#N/A</v>
      </c>
      <c r="AR809" t="str">
        <f t="shared" si="12"/>
        <v/>
      </c>
    </row>
    <row r="810" spans="1:44" x14ac:dyDescent="0.25">
      <c r="A810" s="55">
        <v>807</v>
      </c>
      <c r="AP810" s="57" t="e">
        <f>VLOOKUP(B810,[1]PlayersList!$B$4:$J$1000,9,FALSE)</f>
        <v>#N/A</v>
      </c>
      <c r="AR810" t="str">
        <f t="shared" si="12"/>
        <v/>
      </c>
    </row>
    <row r="811" spans="1:44" x14ac:dyDescent="0.25">
      <c r="A811" s="55">
        <v>808</v>
      </c>
      <c r="AP811" s="57" t="e">
        <f>VLOOKUP(B811,[1]PlayersList!$B$4:$J$1000,9,FALSE)</f>
        <v>#N/A</v>
      </c>
      <c r="AR811" t="str">
        <f t="shared" si="12"/>
        <v/>
      </c>
    </row>
    <row r="812" spans="1:44" x14ac:dyDescent="0.25">
      <c r="A812" s="55">
        <v>809</v>
      </c>
      <c r="AP812" s="57" t="e">
        <f>VLOOKUP(B812,[1]PlayersList!$B$4:$J$1000,9,FALSE)</f>
        <v>#N/A</v>
      </c>
      <c r="AR812" t="str">
        <f t="shared" si="12"/>
        <v/>
      </c>
    </row>
    <row r="813" spans="1:44" x14ac:dyDescent="0.25">
      <c r="A813" s="55">
        <v>810</v>
      </c>
      <c r="AP813" s="57" t="e">
        <f>VLOOKUP(B813,[1]PlayersList!$B$4:$J$1000,9,FALSE)</f>
        <v>#N/A</v>
      </c>
      <c r="AR813" t="str">
        <f t="shared" si="12"/>
        <v/>
      </c>
    </row>
    <row r="814" spans="1:44" x14ac:dyDescent="0.25">
      <c r="A814" s="55">
        <v>811</v>
      </c>
      <c r="AP814" s="57" t="e">
        <f>VLOOKUP(B814,[1]PlayersList!$B$4:$J$1000,9,FALSE)</f>
        <v>#N/A</v>
      </c>
      <c r="AR814" t="str">
        <f t="shared" si="12"/>
        <v/>
      </c>
    </row>
    <row r="815" spans="1:44" x14ac:dyDescent="0.25">
      <c r="A815" s="55">
        <v>812</v>
      </c>
      <c r="AP815" s="57" t="e">
        <f>VLOOKUP(B815,[1]PlayersList!$B$4:$J$1000,9,FALSE)</f>
        <v>#N/A</v>
      </c>
      <c r="AR815" t="str">
        <f t="shared" si="12"/>
        <v/>
      </c>
    </row>
    <row r="816" spans="1:44" x14ac:dyDescent="0.25">
      <c r="A816" s="55">
        <v>813</v>
      </c>
      <c r="AP816" s="57" t="e">
        <f>VLOOKUP(B816,[1]PlayersList!$B$4:$J$1000,9,FALSE)</f>
        <v>#N/A</v>
      </c>
      <c r="AR816" t="str">
        <f t="shared" si="12"/>
        <v/>
      </c>
    </row>
    <row r="817" spans="1:44" x14ac:dyDescent="0.25">
      <c r="A817" s="55">
        <v>814</v>
      </c>
      <c r="AP817" s="57" t="e">
        <f>VLOOKUP(B817,[1]PlayersList!$B$4:$J$1000,9,FALSE)</f>
        <v>#N/A</v>
      </c>
      <c r="AR817" t="str">
        <f t="shared" si="12"/>
        <v/>
      </c>
    </row>
    <row r="818" spans="1:44" x14ac:dyDescent="0.25">
      <c r="A818" s="55">
        <v>815</v>
      </c>
      <c r="AP818" s="57" t="e">
        <f>VLOOKUP(B818,[1]PlayersList!$B$4:$J$1000,9,FALSE)</f>
        <v>#N/A</v>
      </c>
      <c r="AR818" t="str">
        <f t="shared" si="12"/>
        <v/>
      </c>
    </row>
    <row r="819" spans="1:44" x14ac:dyDescent="0.25">
      <c r="A819" s="55">
        <v>816</v>
      </c>
      <c r="AP819" s="57" t="e">
        <f>VLOOKUP(B819,[1]PlayersList!$B$4:$J$1000,9,FALSE)</f>
        <v>#N/A</v>
      </c>
      <c r="AR819" t="str">
        <f t="shared" si="12"/>
        <v/>
      </c>
    </row>
    <row r="820" spans="1:44" x14ac:dyDescent="0.25">
      <c r="A820" s="55">
        <v>817</v>
      </c>
      <c r="AP820" s="57" t="e">
        <f>VLOOKUP(B820,[1]PlayersList!$B$4:$J$1000,9,FALSE)</f>
        <v>#N/A</v>
      </c>
      <c r="AR820" t="str">
        <f t="shared" si="12"/>
        <v/>
      </c>
    </row>
    <row r="821" spans="1:44" x14ac:dyDescent="0.25">
      <c r="A821" s="55">
        <v>818</v>
      </c>
      <c r="AP821" s="57" t="e">
        <f>VLOOKUP(B821,[1]PlayersList!$B$4:$J$1000,9,FALSE)</f>
        <v>#N/A</v>
      </c>
      <c r="AR821" t="str">
        <f t="shared" si="12"/>
        <v/>
      </c>
    </row>
    <row r="822" spans="1:44" x14ac:dyDescent="0.25">
      <c r="A822" s="55">
        <v>819</v>
      </c>
      <c r="AP822" s="57" t="e">
        <f>VLOOKUP(B822,[1]PlayersList!$B$4:$J$1000,9,FALSE)</f>
        <v>#N/A</v>
      </c>
      <c r="AR822" t="str">
        <f t="shared" si="12"/>
        <v/>
      </c>
    </row>
    <row r="823" spans="1:44" x14ac:dyDescent="0.25">
      <c r="A823" s="55">
        <v>820</v>
      </c>
      <c r="AP823" s="57" t="e">
        <f>VLOOKUP(B823,[1]PlayersList!$B$4:$J$1000,9,FALSE)</f>
        <v>#N/A</v>
      </c>
      <c r="AR823" t="str">
        <f t="shared" si="12"/>
        <v/>
      </c>
    </row>
    <row r="824" spans="1:44" x14ac:dyDescent="0.25">
      <c r="A824" s="55">
        <v>821</v>
      </c>
      <c r="AP824" s="57" t="e">
        <f>VLOOKUP(B824,[1]PlayersList!$B$4:$J$1000,9,FALSE)</f>
        <v>#N/A</v>
      </c>
      <c r="AR824" t="str">
        <f t="shared" si="12"/>
        <v/>
      </c>
    </row>
    <row r="825" spans="1:44" x14ac:dyDescent="0.25">
      <c r="A825" s="55">
        <v>822</v>
      </c>
      <c r="AP825" s="57" t="e">
        <f>VLOOKUP(B825,[1]PlayersList!$B$4:$J$1000,9,FALSE)</f>
        <v>#N/A</v>
      </c>
      <c r="AR825" t="str">
        <f t="shared" si="12"/>
        <v/>
      </c>
    </row>
    <row r="826" spans="1:44" x14ac:dyDescent="0.25">
      <c r="A826" s="55">
        <v>823</v>
      </c>
      <c r="AP826" s="57" t="e">
        <f>VLOOKUP(B826,[1]PlayersList!$B$4:$J$1000,9,FALSE)</f>
        <v>#N/A</v>
      </c>
      <c r="AR826" t="str">
        <f t="shared" si="12"/>
        <v/>
      </c>
    </row>
    <row r="827" spans="1:44" x14ac:dyDescent="0.25">
      <c r="A827" s="55">
        <v>824</v>
      </c>
      <c r="AP827" s="57" t="e">
        <f>VLOOKUP(B827,[1]PlayersList!$B$4:$J$1000,9,FALSE)</f>
        <v>#N/A</v>
      </c>
      <c r="AR827" t="str">
        <f t="shared" si="12"/>
        <v/>
      </c>
    </row>
    <row r="828" spans="1:44" x14ac:dyDescent="0.25">
      <c r="A828" s="55">
        <v>825</v>
      </c>
      <c r="AP828" s="57" t="e">
        <f>VLOOKUP(B828,[1]PlayersList!$B$4:$J$1000,9,FALSE)</f>
        <v>#N/A</v>
      </c>
      <c r="AR828" t="str">
        <f t="shared" si="12"/>
        <v/>
      </c>
    </row>
    <row r="829" spans="1:44" x14ac:dyDescent="0.25">
      <c r="A829" s="55">
        <v>826</v>
      </c>
      <c r="AP829" s="57" t="e">
        <f>VLOOKUP(B829,[1]PlayersList!$B$4:$J$1000,9,FALSE)</f>
        <v>#N/A</v>
      </c>
      <c r="AR829" t="str">
        <f t="shared" si="12"/>
        <v/>
      </c>
    </row>
    <row r="830" spans="1:44" x14ac:dyDescent="0.25">
      <c r="A830" s="55">
        <v>827</v>
      </c>
      <c r="AP830" s="57" t="e">
        <f>VLOOKUP(B830,[1]PlayersList!$B$4:$J$1000,9,FALSE)</f>
        <v>#N/A</v>
      </c>
      <c r="AR830" t="str">
        <f t="shared" si="12"/>
        <v/>
      </c>
    </row>
    <row r="831" spans="1:44" x14ac:dyDescent="0.25">
      <c r="A831" s="55">
        <v>828</v>
      </c>
      <c r="AP831" s="57" t="e">
        <f>VLOOKUP(B831,[1]PlayersList!$B$4:$J$1000,9,FALSE)</f>
        <v>#N/A</v>
      </c>
      <c r="AR831" t="str">
        <f t="shared" si="12"/>
        <v/>
      </c>
    </row>
    <row r="832" spans="1:44" x14ac:dyDescent="0.25">
      <c r="A832" s="55">
        <v>829</v>
      </c>
      <c r="AP832" s="57" t="e">
        <f>VLOOKUP(B832,[1]PlayersList!$B$4:$J$1000,9,FALSE)</f>
        <v>#N/A</v>
      </c>
      <c r="AR832" t="str">
        <f t="shared" si="12"/>
        <v/>
      </c>
    </row>
    <row r="833" spans="1:44" x14ac:dyDescent="0.25">
      <c r="A833" s="55">
        <v>830</v>
      </c>
      <c r="AP833" s="57" t="e">
        <f>VLOOKUP(B833,[1]PlayersList!$B$4:$J$1000,9,FALSE)</f>
        <v>#N/A</v>
      </c>
      <c r="AR833" t="str">
        <f t="shared" si="12"/>
        <v/>
      </c>
    </row>
    <row r="834" spans="1:44" x14ac:dyDescent="0.25">
      <c r="A834" s="55">
        <v>831</v>
      </c>
      <c r="AP834" s="57" t="e">
        <f>VLOOKUP(B834,[1]PlayersList!$B$4:$J$1000,9,FALSE)</f>
        <v>#N/A</v>
      </c>
      <c r="AR834" t="str">
        <f t="shared" si="12"/>
        <v/>
      </c>
    </row>
    <row r="835" spans="1:44" x14ac:dyDescent="0.25">
      <c r="A835" s="55">
        <v>832</v>
      </c>
      <c r="AP835" s="57" t="e">
        <f>VLOOKUP(B835,[1]PlayersList!$B$4:$J$1000,9,FALSE)</f>
        <v>#N/A</v>
      </c>
      <c r="AR835" t="str">
        <f t="shared" si="12"/>
        <v/>
      </c>
    </row>
    <row r="836" spans="1:44" x14ac:dyDescent="0.25">
      <c r="A836" s="55">
        <v>833</v>
      </c>
      <c r="AP836" s="57" t="e">
        <f>VLOOKUP(B836,[1]PlayersList!$B$4:$J$1000,9,FALSE)</f>
        <v>#N/A</v>
      </c>
      <c r="AR836" t="str">
        <f t="shared" si="12"/>
        <v/>
      </c>
    </row>
    <row r="837" spans="1:44" x14ac:dyDescent="0.25">
      <c r="A837" s="55">
        <v>834</v>
      </c>
      <c r="AP837" s="57" t="e">
        <f>VLOOKUP(B837,[1]PlayersList!$B$4:$J$1000,9,FALSE)</f>
        <v>#N/A</v>
      </c>
      <c r="AR837" t="str">
        <f t="shared" si="12"/>
        <v/>
      </c>
    </row>
    <row r="838" spans="1:44" x14ac:dyDescent="0.25">
      <c r="A838" s="55">
        <v>835</v>
      </c>
      <c r="AP838" s="57" t="e">
        <f>VLOOKUP(B838,[1]PlayersList!$B$4:$J$1000,9,FALSE)</f>
        <v>#N/A</v>
      </c>
      <c r="AR838" t="str">
        <f t="shared" ref="AR838:AR891" si="13">SUBSTITUTE(B838," ","")</f>
        <v/>
      </c>
    </row>
    <row r="839" spans="1:44" x14ac:dyDescent="0.25">
      <c r="A839" s="55">
        <v>836</v>
      </c>
      <c r="AP839" s="57" t="e">
        <f>VLOOKUP(B839,[1]PlayersList!$B$4:$J$1000,9,FALSE)</f>
        <v>#N/A</v>
      </c>
      <c r="AR839" t="str">
        <f t="shared" si="13"/>
        <v/>
      </c>
    </row>
    <row r="840" spans="1:44" x14ac:dyDescent="0.25">
      <c r="A840" s="55">
        <v>837</v>
      </c>
      <c r="AP840" s="57" t="e">
        <f>VLOOKUP(B840,[1]PlayersList!$B$4:$J$1000,9,FALSE)</f>
        <v>#N/A</v>
      </c>
      <c r="AR840" t="str">
        <f t="shared" si="13"/>
        <v/>
      </c>
    </row>
    <row r="841" spans="1:44" x14ac:dyDescent="0.25">
      <c r="A841" s="55">
        <v>838</v>
      </c>
      <c r="AP841" s="57" t="e">
        <f>VLOOKUP(B841,[1]PlayersList!$B$4:$J$1000,9,FALSE)</f>
        <v>#N/A</v>
      </c>
      <c r="AR841" t="str">
        <f t="shared" si="13"/>
        <v/>
      </c>
    </row>
    <row r="842" spans="1:44" x14ac:dyDescent="0.25">
      <c r="A842" s="55">
        <v>839</v>
      </c>
      <c r="AP842" s="57" t="e">
        <f>VLOOKUP(B842,[1]PlayersList!$B$4:$J$1000,9,FALSE)</f>
        <v>#N/A</v>
      </c>
      <c r="AR842" t="str">
        <f t="shared" si="13"/>
        <v/>
      </c>
    </row>
    <row r="843" spans="1:44" x14ac:dyDescent="0.25">
      <c r="A843" s="55">
        <v>840</v>
      </c>
      <c r="AP843" s="57" t="e">
        <f>VLOOKUP(B843,[1]PlayersList!$B$4:$J$1000,9,FALSE)</f>
        <v>#N/A</v>
      </c>
      <c r="AR843" t="str">
        <f t="shared" si="13"/>
        <v/>
      </c>
    </row>
    <row r="844" spans="1:44" x14ac:dyDescent="0.25">
      <c r="A844" s="55">
        <v>841</v>
      </c>
      <c r="AP844" s="57" t="e">
        <f>VLOOKUP(B844,[1]PlayersList!$B$4:$J$1000,9,FALSE)</f>
        <v>#N/A</v>
      </c>
      <c r="AR844" t="str">
        <f t="shared" si="13"/>
        <v/>
      </c>
    </row>
    <row r="845" spans="1:44" x14ac:dyDescent="0.25">
      <c r="A845" s="55">
        <v>842</v>
      </c>
      <c r="AP845" s="57" t="e">
        <f>VLOOKUP(B845,[1]PlayersList!$B$4:$J$1000,9,FALSE)</f>
        <v>#N/A</v>
      </c>
      <c r="AR845" t="str">
        <f t="shared" si="13"/>
        <v/>
      </c>
    </row>
    <row r="846" spans="1:44" x14ac:dyDescent="0.25">
      <c r="A846" s="55">
        <v>843</v>
      </c>
      <c r="AP846" s="57" t="e">
        <f>VLOOKUP(B846,[1]PlayersList!$B$4:$J$1000,9,FALSE)</f>
        <v>#N/A</v>
      </c>
      <c r="AR846" t="str">
        <f t="shared" si="13"/>
        <v/>
      </c>
    </row>
    <row r="847" spans="1:44" x14ac:dyDescent="0.25">
      <c r="A847" s="55">
        <v>844</v>
      </c>
      <c r="AP847" s="57" t="e">
        <f>VLOOKUP(B847,[1]PlayersList!$B$4:$J$1000,9,FALSE)</f>
        <v>#N/A</v>
      </c>
      <c r="AR847" t="str">
        <f t="shared" si="13"/>
        <v/>
      </c>
    </row>
    <row r="848" spans="1:44" x14ac:dyDescent="0.25">
      <c r="A848" s="55">
        <v>845</v>
      </c>
      <c r="AP848" s="57" t="e">
        <f>VLOOKUP(B848,[1]PlayersList!$B$4:$J$1000,9,FALSE)</f>
        <v>#N/A</v>
      </c>
      <c r="AR848" t="str">
        <f t="shared" si="13"/>
        <v/>
      </c>
    </row>
    <row r="849" spans="1:44" x14ac:dyDescent="0.25">
      <c r="A849" s="55">
        <v>846</v>
      </c>
      <c r="AP849" s="57" t="e">
        <f>VLOOKUP(B849,[1]PlayersList!$B$4:$J$1000,9,FALSE)</f>
        <v>#N/A</v>
      </c>
      <c r="AR849" t="str">
        <f t="shared" si="13"/>
        <v/>
      </c>
    </row>
    <row r="850" spans="1:44" x14ac:dyDescent="0.25">
      <c r="A850" s="55">
        <v>847</v>
      </c>
      <c r="AP850" s="57" t="e">
        <f>VLOOKUP(B850,[1]PlayersList!$B$4:$J$1000,9,FALSE)</f>
        <v>#N/A</v>
      </c>
      <c r="AR850" t="str">
        <f t="shared" si="13"/>
        <v/>
      </c>
    </row>
    <row r="851" spans="1:44" x14ac:dyDescent="0.25">
      <c r="A851" s="55">
        <v>848</v>
      </c>
      <c r="AP851" s="57" t="e">
        <f>VLOOKUP(B851,[1]PlayersList!$B$4:$J$1000,9,FALSE)</f>
        <v>#N/A</v>
      </c>
      <c r="AR851" t="str">
        <f t="shared" si="13"/>
        <v/>
      </c>
    </row>
    <row r="852" spans="1:44" x14ac:dyDescent="0.25">
      <c r="A852" s="55">
        <v>849</v>
      </c>
      <c r="AP852" s="57" t="e">
        <f>VLOOKUP(B852,[1]PlayersList!$B$4:$J$1000,9,FALSE)</f>
        <v>#N/A</v>
      </c>
      <c r="AR852" t="str">
        <f t="shared" si="13"/>
        <v/>
      </c>
    </row>
    <row r="853" spans="1:44" x14ac:dyDescent="0.25">
      <c r="A853" s="55">
        <v>850</v>
      </c>
      <c r="AP853" s="57" t="e">
        <f>VLOOKUP(B853,[1]PlayersList!$B$4:$J$1000,9,FALSE)</f>
        <v>#N/A</v>
      </c>
      <c r="AR853" t="str">
        <f t="shared" si="13"/>
        <v/>
      </c>
    </row>
    <row r="854" spans="1:44" x14ac:dyDescent="0.25">
      <c r="A854" s="55">
        <v>851</v>
      </c>
      <c r="AP854" s="57" t="e">
        <f>VLOOKUP(B854,[1]PlayersList!$B$4:$J$1000,9,FALSE)</f>
        <v>#N/A</v>
      </c>
      <c r="AR854" t="str">
        <f t="shared" si="13"/>
        <v/>
      </c>
    </row>
    <row r="855" spans="1:44" x14ac:dyDescent="0.25">
      <c r="A855" s="55">
        <v>852</v>
      </c>
      <c r="AP855" s="57" t="e">
        <f>VLOOKUP(B855,[1]PlayersList!$B$4:$J$1000,9,FALSE)</f>
        <v>#N/A</v>
      </c>
      <c r="AR855" t="str">
        <f t="shared" si="13"/>
        <v/>
      </c>
    </row>
    <row r="856" spans="1:44" x14ac:dyDescent="0.25">
      <c r="A856" s="55">
        <v>853</v>
      </c>
      <c r="AP856" s="57" t="e">
        <f>VLOOKUP(B856,[1]PlayersList!$B$4:$J$1000,9,FALSE)</f>
        <v>#N/A</v>
      </c>
      <c r="AR856" t="str">
        <f t="shared" si="13"/>
        <v/>
      </c>
    </row>
    <row r="857" spans="1:44" x14ac:dyDescent="0.25">
      <c r="A857" s="55">
        <v>854</v>
      </c>
      <c r="AP857" s="57" t="e">
        <f>VLOOKUP(B857,[1]PlayersList!$B$4:$J$1000,9,FALSE)</f>
        <v>#N/A</v>
      </c>
      <c r="AR857" t="str">
        <f t="shared" si="13"/>
        <v/>
      </c>
    </row>
    <row r="858" spans="1:44" x14ac:dyDescent="0.25">
      <c r="A858" s="55">
        <v>855</v>
      </c>
      <c r="AP858" s="57" t="e">
        <f>VLOOKUP(B858,[1]PlayersList!$B$4:$J$1000,9,FALSE)</f>
        <v>#N/A</v>
      </c>
      <c r="AR858" t="str">
        <f t="shared" si="13"/>
        <v/>
      </c>
    </row>
    <row r="859" spans="1:44" x14ac:dyDescent="0.25">
      <c r="A859" s="55">
        <v>856</v>
      </c>
      <c r="AP859" s="57" t="e">
        <f>VLOOKUP(B859,[1]PlayersList!$B$4:$J$1000,9,FALSE)</f>
        <v>#N/A</v>
      </c>
      <c r="AR859" t="str">
        <f t="shared" si="13"/>
        <v/>
      </c>
    </row>
    <row r="860" spans="1:44" x14ac:dyDescent="0.25">
      <c r="A860" s="55">
        <v>857</v>
      </c>
      <c r="AP860" s="57" t="e">
        <f>VLOOKUP(B860,[1]PlayersList!$B$4:$J$1000,9,FALSE)</f>
        <v>#N/A</v>
      </c>
      <c r="AR860" t="str">
        <f t="shared" si="13"/>
        <v/>
      </c>
    </row>
    <row r="861" spans="1:44" x14ac:dyDescent="0.25">
      <c r="A861" s="55">
        <v>858</v>
      </c>
      <c r="AP861" s="57" t="e">
        <f>VLOOKUP(B861,[1]PlayersList!$B$4:$J$1000,9,FALSE)</f>
        <v>#N/A</v>
      </c>
      <c r="AR861" t="str">
        <f t="shared" si="13"/>
        <v/>
      </c>
    </row>
    <row r="862" spans="1:44" x14ac:dyDescent="0.25">
      <c r="A862" s="55">
        <v>859</v>
      </c>
      <c r="AP862" s="57" t="e">
        <f>VLOOKUP(B862,[1]PlayersList!$B$4:$J$1000,9,FALSE)</f>
        <v>#N/A</v>
      </c>
      <c r="AR862" t="str">
        <f t="shared" si="13"/>
        <v/>
      </c>
    </row>
    <row r="863" spans="1:44" x14ac:dyDescent="0.25">
      <c r="A863" s="55">
        <v>860</v>
      </c>
      <c r="AP863" s="57" t="e">
        <f>VLOOKUP(B863,[1]PlayersList!$B$4:$J$1000,9,FALSE)</f>
        <v>#N/A</v>
      </c>
      <c r="AR863" t="str">
        <f t="shared" si="13"/>
        <v/>
      </c>
    </row>
    <row r="864" spans="1:44" x14ac:dyDescent="0.25">
      <c r="A864" s="55">
        <v>861</v>
      </c>
      <c r="AP864" s="57" t="e">
        <f>VLOOKUP(B864,[1]PlayersList!$B$4:$J$1000,9,FALSE)</f>
        <v>#N/A</v>
      </c>
      <c r="AR864" t="str">
        <f t="shared" si="13"/>
        <v/>
      </c>
    </row>
    <row r="865" spans="1:44" x14ac:dyDescent="0.25">
      <c r="A865" s="55">
        <v>862</v>
      </c>
      <c r="AP865" s="57" t="e">
        <f>VLOOKUP(B865,[1]PlayersList!$B$4:$J$1000,9,FALSE)</f>
        <v>#N/A</v>
      </c>
      <c r="AR865" t="str">
        <f t="shared" si="13"/>
        <v/>
      </c>
    </row>
    <row r="866" spans="1:44" x14ac:dyDescent="0.25">
      <c r="A866" s="55">
        <v>863</v>
      </c>
      <c r="AP866" s="57" t="e">
        <f>VLOOKUP(B866,[1]PlayersList!$B$4:$J$1000,9,FALSE)</f>
        <v>#N/A</v>
      </c>
      <c r="AR866" t="str">
        <f t="shared" si="13"/>
        <v/>
      </c>
    </row>
    <row r="867" spans="1:44" x14ac:dyDescent="0.25">
      <c r="A867" s="55">
        <v>864</v>
      </c>
      <c r="AP867" s="57" t="e">
        <f>VLOOKUP(B867,[1]PlayersList!$B$4:$J$1000,9,FALSE)</f>
        <v>#N/A</v>
      </c>
      <c r="AR867" t="str">
        <f t="shared" si="13"/>
        <v/>
      </c>
    </row>
    <row r="868" spans="1:44" x14ac:dyDescent="0.25">
      <c r="A868" s="55">
        <v>865</v>
      </c>
      <c r="AP868" s="57" t="e">
        <f>VLOOKUP(B868,[1]PlayersList!$B$4:$J$1000,9,FALSE)</f>
        <v>#N/A</v>
      </c>
      <c r="AR868" t="str">
        <f t="shared" si="13"/>
        <v/>
      </c>
    </row>
    <row r="869" spans="1:44" x14ac:dyDescent="0.25">
      <c r="A869" s="55">
        <v>866</v>
      </c>
      <c r="AP869" s="57" t="e">
        <f>VLOOKUP(B869,[1]PlayersList!$B$4:$J$1000,9,FALSE)</f>
        <v>#N/A</v>
      </c>
      <c r="AR869" t="str">
        <f t="shared" si="13"/>
        <v/>
      </c>
    </row>
    <row r="870" spans="1:44" x14ac:dyDescent="0.25">
      <c r="A870" s="55">
        <v>867</v>
      </c>
      <c r="AP870" s="57" t="e">
        <f>VLOOKUP(B870,[1]PlayersList!$B$4:$J$1000,9,FALSE)</f>
        <v>#N/A</v>
      </c>
      <c r="AR870" t="str">
        <f t="shared" si="13"/>
        <v/>
      </c>
    </row>
    <row r="871" spans="1:44" x14ac:dyDescent="0.25">
      <c r="A871" s="55">
        <v>868</v>
      </c>
      <c r="AP871" s="57" t="e">
        <f>VLOOKUP(B871,[1]PlayersList!$B$4:$J$1000,9,FALSE)</f>
        <v>#N/A</v>
      </c>
      <c r="AR871" t="str">
        <f t="shared" si="13"/>
        <v/>
      </c>
    </row>
    <row r="872" spans="1:44" x14ac:dyDescent="0.25">
      <c r="A872" s="55">
        <v>869</v>
      </c>
      <c r="AP872" s="57" t="e">
        <f>VLOOKUP(B872,[1]PlayersList!$B$4:$J$1000,9,FALSE)</f>
        <v>#N/A</v>
      </c>
      <c r="AR872" t="str">
        <f t="shared" si="13"/>
        <v/>
      </c>
    </row>
    <row r="873" spans="1:44" x14ac:dyDescent="0.25">
      <c r="A873" s="55">
        <v>870</v>
      </c>
      <c r="AP873" s="57" t="e">
        <f>VLOOKUP(B873,[1]PlayersList!$B$4:$J$1000,9,FALSE)</f>
        <v>#N/A</v>
      </c>
      <c r="AR873" t="str">
        <f t="shared" si="13"/>
        <v/>
      </c>
    </row>
    <row r="874" spans="1:44" x14ac:dyDescent="0.25">
      <c r="A874" s="55">
        <v>871</v>
      </c>
      <c r="AP874" s="57" t="e">
        <f>VLOOKUP(B874,[1]PlayersList!$B$4:$J$1000,9,FALSE)</f>
        <v>#N/A</v>
      </c>
      <c r="AR874" t="str">
        <f t="shared" si="13"/>
        <v/>
      </c>
    </row>
    <row r="875" spans="1:44" x14ac:dyDescent="0.25">
      <c r="A875" s="55">
        <v>872</v>
      </c>
      <c r="AP875" s="57" t="e">
        <f>VLOOKUP(B875,[1]PlayersList!$B$4:$J$1000,9,FALSE)</f>
        <v>#N/A</v>
      </c>
      <c r="AR875" t="str">
        <f t="shared" si="13"/>
        <v/>
      </c>
    </row>
    <row r="876" spans="1:44" x14ac:dyDescent="0.25">
      <c r="A876" s="55">
        <v>873</v>
      </c>
      <c r="AP876" s="57" t="e">
        <f>VLOOKUP(B876,[1]PlayersList!$B$4:$J$1000,9,FALSE)</f>
        <v>#N/A</v>
      </c>
      <c r="AR876" t="str">
        <f t="shared" si="13"/>
        <v/>
      </c>
    </row>
    <row r="877" spans="1:44" x14ac:dyDescent="0.25">
      <c r="A877" s="55">
        <v>874</v>
      </c>
      <c r="AP877" s="57" t="e">
        <f>VLOOKUP(B877,[1]PlayersList!$B$4:$J$1000,9,FALSE)</f>
        <v>#N/A</v>
      </c>
      <c r="AR877" t="str">
        <f t="shared" si="13"/>
        <v/>
      </c>
    </row>
    <row r="878" spans="1:44" x14ac:dyDescent="0.25">
      <c r="A878" s="55">
        <v>875</v>
      </c>
      <c r="AP878" s="57" t="e">
        <f>VLOOKUP(B878,[1]PlayersList!$B$4:$J$1000,9,FALSE)</f>
        <v>#N/A</v>
      </c>
      <c r="AR878" t="str">
        <f t="shared" si="13"/>
        <v/>
      </c>
    </row>
    <row r="879" spans="1:44" x14ac:dyDescent="0.25">
      <c r="A879" s="55">
        <v>876</v>
      </c>
      <c r="AP879" s="57" t="e">
        <f>VLOOKUP(B879,[1]PlayersList!$B$4:$J$1000,9,FALSE)</f>
        <v>#N/A</v>
      </c>
      <c r="AR879" t="str">
        <f t="shared" si="13"/>
        <v/>
      </c>
    </row>
    <row r="880" spans="1:44" x14ac:dyDescent="0.25">
      <c r="A880" s="55">
        <v>877</v>
      </c>
      <c r="AP880" s="57" t="e">
        <f>VLOOKUP(B880,[1]PlayersList!$B$4:$J$1000,9,FALSE)</f>
        <v>#N/A</v>
      </c>
      <c r="AR880" t="str">
        <f t="shared" si="13"/>
        <v/>
      </c>
    </row>
    <row r="881" spans="1:44" x14ac:dyDescent="0.25">
      <c r="A881" s="55">
        <v>878</v>
      </c>
      <c r="AP881" s="57" t="e">
        <f>VLOOKUP(B881,[1]PlayersList!$B$4:$J$1000,9,FALSE)</f>
        <v>#N/A</v>
      </c>
      <c r="AR881" t="str">
        <f t="shared" si="13"/>
        <v/>
      </c>
    </row>
    <row r="882" spans="1:44" x14ac:dyDescent="0.25">
      <c r="A882" s="55">
        <v>879</v>
      </c>
      <c r="AP882" s="57" t="e">
        <f>VLOOKUP(B882,[1]PlayersList!$B$4:$J$1000,9,FALSE)</f>
        <v>#N/A</v>
      </c>
      <c r="AR882" t="str">
        <f t="shared" si="13"/>
        <v/>
      </c>
    </row>
    <row r="883" spans="1:44" x14ac:dyDescent="0.25">
      <c r="A883" s="55">
        <v>880</v>
      </c>
      <c r="AP883" s="57" t="e">
        <f>VLOOKUP(B883,[1]PlayersList!$B$4:$J$1000,9,FALSE)</f>
        <v>#N/A</v>
      </c>
      <c r="AR883" t="str">
        <f t="shared" si="13"/>
        <v/>
      </c>
    </row>
    <row r="884" spans="1:44" x14ac:dyDescent="0.25">
      <c r="A884" s="55">
        <v>881</v>
      </c>
      <c r="AP884" s="57" t="e">
        <f>VLOOKUP(B884,[1]PlayersList!$B$4:$J$1000,9,FALSE)</f>
        <v>#N/A</v>
      </c>
      <c r="AR884" t="str">
        <f t="shared" si="13"/>
        <v/>
      </c>
    </row>
    <row r="885" spans="1:44" x14ac:dyDescent="0.25">
      <c r="A885" s="55">
        <v>882</v>
      </c>
      <c r="AP885" s="57" t="e">
        <f>VLOOKUP(B885,[1]PlayersList!$B$4:$J$1000,9,FALSE)</f>
        <v>#N/A</v>
      </c>
      <c r="AR885" t="str">
        <f t="shared" si="13"/>
        <v/>
      </c>
    </row>
    <row r="886" spans="1:44" x14ac:dyDescent="0.25">
      <c r="A886" s="55">
        <v>883</v>
      </c>
      <c r="AP886" s="57" t="e">
        <f>VLOOKUP(B886,[1]PlayersList!$B$4:$J$1000,9,FALSE)</f>
        <v>#N/A</v>
      </c>
      <c r="AR886" t="str">
        <f t="shared" si="13"/>
        <v/>
      </c>
    </row>
    <row r="887" spans="1:44" x14ac:dyDescent="0.25">
      <c r="A887" s="55">
        <v>884</v>
      </c>
      <c r="AP887" s="57" t="e">
        <f>VLOOKUP(B887,[1]PlayersList!$B$4:$J$1000,9,FALSE)</f>
        <v>#N/A</v>
      </c>
      <c r="AR887" t="str">
        <f t="shared" si="13"/>
        <v/>
      </c>
    </row>
    <row r="888" spans="1:44" x14ac:dyDescent="0.25">
      <c r="A888" s="55">
        <v>885</v>
      </c>
      <c r="AP888" s="57" t="e">
        <f>VLOOKUP(B888,[1]PlayersList!$B$4:$J$1000,9,FALSE)</f>
        <v>#N/A</v>
      </c>
      <c r="AR888" t="str">
        <f t="shared" si="13"/>
        <v/>
      </c>
    </row>
    <row r="889" spans="1:44" x14ac:dyDescent="0.25">
      <c r="A889" s="55">
        <v>886</v>
      </c>
      <c r="AP889" s="57" t="e">
        <f>VLOOKUP(B889,[1]PlayersList!$B$4:$J$1000,9,FALSE)</f>
        <v>#N/A</v>
      </c>
      <c r="AR889" t="str">
        <f t="shared" si="13"/>
        <v/>
      </c>
    </row>
    <row r="890" spans="1:44" x14ac:dyDescent="0.25">
      <c r="A890" s="55">
        <v>887</v>
      </c>
      <c r="AP890" s="57" t="e">
        <f>VLOOKUP(B890,[1]PlayersList!$B$4:$J$1000,9,FALSE)</f>
        <v>#N/A</v>
      </c>
      <c r="AR890" t="str">
        <f t="shared" si="13"/>
        <v/>
      </c>
    </row>
    <row r="891" spans="1:44" x14ac:dyDescent="0.25">
      <c r="A891" s="55">
        <v>888</v>
      </c>
      <c r="B891" s="4"/>
      <c r="AP891" s="57" t="e">
        <f>VLOOKUP(B891,[1]PlayersList!$B$4:$J$1000,9,FALSE)</f>
        <v>#N/A</v>
      </c>
      <c r="AR891" t="str">
        <f t="shared" si="13"/>
        <v/>
      </c>
    </row>
  </sheetData>
  <autoFilter ref="A3:AP891">
    <sortState ref="A4:AP891">
      <sortCondition ref="B3:B891"/>
    </sortState>
  </autoFilter>
  <dataValidations disablePrompts="1" count="2">
    <dataValidation type="list" allowBlank="1" showInputMessage="1" sqref="AZ1">
      <formula1>ListeOK</formula1>
    </dataValidation>
    <dataValidation type="list" allowBlank="1" showInputMessage="1" showErrorMessage="1" sqref="AX10">
      <formula1>l_noms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06"/>
  <sheetViews>
    <sheetView showZeros="0" tabSelected="1" zoomScaleNormal="100" workbookViewId="0">
      <pane ySplit="2" topLeftCell="A3" activePane="bottomLeft" state="frozen"/>
      <selection activeCell="AP4" sqref="AP4"/>
      <selection pane="bottomLeft" activeCell="T3" sqref="T3"/>
    </sheetView>
  </sheetViews>
  <sheetFormatPr baseColWidth="10" defaultColWidth="11.42578125" defaultRowHeight="15" x14ac:dyDescent="0.25"/>
  <cols>
    <col min="1" max="1" width="11.42578125" style="26"/>
    <col min="2" max="2" width="11.42578125" style="26" customWidth="1"/>
    <col min="3" max="3" width="11.42578125" style="26" hidden="1" customWidth="1"/>
    <col min="4" max="4" width="0" style="26" hidden="1" customWidth="1"/>
    <col min="5" max="5" width="9.85546875" style="2" bestFit="1" customWidth="1"/>
    <col min="6" max="6" width="10.42578125" style="3" bestFit="1" customWidth="1"/>
    <col min="7" max="7" width="9.140625" style="4" bestFit="1" customWidth="1"/>
    <col min="8" max="8" width="10.28515625" style="4" hidden="1" customWidth="1"/>
    <col min="9" max="9" width="18.85546875" style="4" bestFit="1" customWidth="1"/>
    <col min="10" max="10" width="10.85546875" style="4" bestFit="1" customWidth="1"/>
    <col min="11" max="11" width="2.85546875" style="5" bestFit="1" customWidth="1"/>
    <col min="12" max="12" width="8.28515625" style="4" customWidth="1"/>
    <col min="13" max="13" width="10.28515625" style="4" hidden="1" customWidth="1"/>
    <col min="14" max="14" width="17.7109375" style="4" bestFit="1" customWidth="1"/>
    <col min="15" max="15" width="10.85546875" style="4" bestFit="1" customWidth="1"/>
    <col min="16" max="16" width="27.28515625" style="4" customWidth="1"/>
    <col min="17" max="17" width="11.42578125" style="2"/>
    <col min="18" max="18" width="11.42578125" style="4"/>
    <col min="19" max="19" width="1.5703125" style="4" customWidth="1"/>
    <col min="20" max="16384" width="11.42578125" style="4"/>
  </cols>
  <sheetData>
    <row r="1" spans="1:21" x14ac:dyDescent="0.25">
      <c r="A1" s="1" t="s">
        <v>0</v>
      </c>
      <c r="B1" s="1" t="s">
        <v>0</v>
      </c>
      <c r="C1" s="1" t="s">
        <v>1</v>
      </c>
      <c r="D1" s="1" t="s">
        <v>1</v>
      </c>
      <c r="Q1" s="6"/>
      <c r="R1" s="7" t="s">
        <v>2</v>
      </c>
    </row>
    <row r="2" spans="1:21" x14ac:dyDescent="0.25">
      <c r="A2" s="1" t="s">
        <v>3</v>
      </c>
      <c r="B2" s="1" t="s">
        <v>4</v>
      </c>
      <c r="C2" s="1" t="s">
        <v>5</v>
      </c>
      <c r="D2" s="1" t="s">
        <v>6</v>
      </c>
      <c r="E2" s="2" t="s">
        <v>7</v>
      </c>
      <c r="F2" s="3" t="s">
        <v>8</v>
      </c>
      <c r="G2" s="4" t="s">
        <v>9</v>
      </c>
      <c r="I2" s="2" t="s">
        <v>10</v>
      </c>
      <c r="J2" s="4" t="s">
        <v>11</v>
      </c>
      <c r="K2" s="2" t="s">
        <v>12</v>
      </c>
      <c r="L2" s="4" t="s">
        <v>9</v>
      </c>
      <c r="N2" s="2" t="s">
        <v>10</v>
      </c>
      <c r="O2" s="4" t="s">
        <v>11</v>
      </c>
      <c r="P2" s="2" t="s">
        <v>13</v>
      </c>
      <c r="Q2" s="8" t="s">
        <v>14</v>
      </c>
      <c r="R2" s="8" t="s">
        <v>15</v>
      </c>
    </row>
    <row r="3" spans="1:21" x14ac:dyDescent="0.25">
      <c r="A3" s="1">
        <f>(IF(ISERROR(VLOOKUP(G3,Choix17!$M$2:$N$14,2,FALSE)&amp;LEFT(J3,4)&amp;RIGHT(LEFT(J3,LEN(J3)-1),2)),0,VLOOKUP(G3,Choix17!$M$2:$N$14,2,FALSE)&amp;LEFT(J3,4)&amp;RIGHT(LEFT(J3,LEN(J3)-1),2)))*1</f>
        <v>250201701</v>
      </c>
      <c r="B3" s="1">
        <f>(IF(ISERROR(VLOOKUP(L3,Choix17!$M$2:$N$14,2,FALSE)&amp;LEFT(O3,4)&amp;RIGHT(LEFT(O3,LEN(O3)-1),2)),0,VLOOKUP(L3,Choix17!$M$2:$N$14,2,FALSE)&amp;LEFT(O3,4)&amp;RIGHT(LEFT(O3,LEN(O3)-1),2)))*1</f>
        <v>0</v>
      </c>
      <c r="C3" s="9" t="str">
        <f>IF(ISNA(VLOOKUP(I3,[1]PlayersList!$B$4:$D$957,3,FALSE)),"Noplayer",VLOOKUP(I3,[1]PlayersList!$B$4:$D$957,3,FALSE)*1)</f>
        <v>Noplayer</v>
      </c>
      <c r="D3" s="9" t="str">
        <f>IF(ISNA(VLOOKUP(N3,[1]PlayersList!$B$4:$D$957,3,FALSE)),"Noplayer",VLOOKUP(N3,[1]PlayersList!$B$4:$D$957,3,FALSE)*1)</f>
        <v>Noplayer</v>
      </c>
      <c r="E3" s="2">
        <v>1</v>
      </c>
      <c r="F3" s="3">
        <v>42666</v>
      </c>
      <c r="G3" s="4" t="s">
        <v>16</v>
      </c>
      <c r="H3" s="10"/>
      <c r="I3" s="4" t="s">
        <v>17</v>
      </c>
      <c r="J3" s="4" t="s">
        <v>887</v>
      </c>
      <c r="L3" s="11" t="s">
        <v>18</v>
      </c>
      <c r="M3" s="10"/>
      <c r="N3" s="11" t="s">
        <v>19</v>
      </c>
      <c r="O3" s="11"/>
      <c r="P3" s="11"/>
      <c r="Q3" s="2">
        <f t="shared" ref="Q3:R66" si="0">IF(A3&lt;1,0,COUNTIF($A:$B,A3))</f>
        <v>1</v>
      </c>
      <c r="R3" s="2">
        <f t="shared" si="0"/>
        <v>0</v>
      </c>
      <c r="T3" s="2">
        <f t="shared" ref="T3:U27" si="1">IF(C3="Noplayer",0,COUNTIF($C:$D,C3))</f>
        <v>0</v>
      </c>
      <c r="U3" s="2">
        <f t="shared" si="1"/>
        <v>0</v>
      </c>
    </row>
    <row r="4" spans="1:21" x14ac:dyDescent="0.25">
      <c r="A4" s="1">
        <f>(IF(ISERROR(VLOOKUP(G4,Choix17!$M$2:$N$14,2,FALSE)&amp;LEFT(J4,4)&amp;RIGHT(LEFT(J4,LEN(J4)-1),2)),0,VLOOKUP(G4,Choix17!$M$2:$N$14,2,FALSE)&amp;LEFT(J4,4)&amp;RIGHT(LEFT(J4,LEN(J4)-1),2)))*1</f>
        <v>0</v>
      </c>
      <c r="B4" s="1">
        <f>(IF(ISERROR(VLOOKUP(L4,Choix17!$M$2:$N$14,2,FALSE)&amp;LEFT(O4,4)&amp;RIGHT(LEFT(O4,LEN(O4)-1),2)),0,VLOOKUP(L4,Choix17!$M$2:$N$14,2,FALSE)&amp;LEFT(O4,4)&amp;RIGHT(LEFT(O4,LEN(O4)-1),2)))*1</f>
        <v>0</v>
      </c>
      <c r="C4" s="9" t="str">
        <f>IF(ISNA(VLOOKUP(I4,[1]PlayersList!$B$4:$D$957,3,FALSE)),"Noplayer",VLOOKUP(I4,[1]PlayersList!$B$4:$D$957,3,FALSE)*1)</f>
        <v>Noplayer</v>
      </c>
      <c r="D4" s="9" t="str">
        <f>IF(ISNA(VLOOKUP(N4,[1]PlayersList!$B$4:$D$957,3,FALSE)),"Noplayer",VLOOKUP(N4,[1]PlayersList!$B$4:$D$957,3,FALSE)*1)</f>
        <v>Noplayer</v>
      </c>
      <c r="E4" s="2">
        <v>1</v>
      </c>
      <c r="F4" s="3">
        <v>42666</v>
      </c>
      <c r="G4" s="4" t="s">
        <v>16</v>
      </c>
      <c r="H4" s="9"/>
      <c r="I4" t="s">
        <v>20</v>
      </c>
      <c r="L4" s="11" t="s">
        <v>18</v>
      </c>
      <c r="M4" s="9"/>
      <c r="N4" s="12" t="s">
        <v>21</v>
      </c>
      <c r="O4" s="11"/>
      <c r="P4" s="11"/>
      <c r="Q4" s="2">
        <f t="shared" si="0"/>
        <v>0</v>
      </c>
      <c r="R4" s="2">
        <f t="shared" si="0"/>
        <v>0</v>
      </c>
      <c r="T4" s="2">
        <f t="shared" si="1"/>
        <v>0</v>
      </c>
      <c r="U4" s="2">
        <f t="shared" si="1"/>
        <v>0</v>
      </c>
    </row>
    <row r="5" spans="1:21" x14ac:dyDescent="0.25">
      <c r="A5" s="1">
        <f>(IF(ISERROR(VLOOKUP(G5,Choix17!$M$2:$N$14,2,FALSE)&amp;LEFT(J5,4)&amp;RIGHT(LEFT(J5,LEN(J5)-1),2)),0,VLOOKUP(G5,Choix17!$M$2:$N$14,2,FALSE)&amp;LEFT(J5,4)&amp;RIGHT(LEFT(J5,LEN(J5)-1),2)))*1</f>
        <v>150201701</v>
      </c>
      <c r="B5" s="1">
        <f>(IF(ISERROR(VLOOKUP(L5,Choix17!$M$2:$N$14,2,FALSE)&amp;LEFT(O5,4)&amp;RIGHT(LEFT(O5,LEN(O5)-1),2)),0,VLOOKUP(L5,Choix17!$M$2:$N$14,2,FALSE)&amp;LEFT(O5,4)&amp;RIGHT(LEFT(O5,LEN(O5)-1),2)))*1</f>
        <v>200201702</v>
      </c>
      <c r="C5" s="9" t="str">
        <f>IF(ISNA(VLOOKUP(I5,[1]PlayersList!$B$4:$D$957,3,FALSE)),"Noplayer",VLOOKUP(I5,[1]PlayersList!$B$4:$D$957,3,FALSE)*1)</f>
        <v>Noplayer</v>
      </c>
      <c r="D5" s="9" t="str">
        <f>IF(ISNA(VLOOKUP(N5,[1]PlayersList!$B$4:$D$957,3,FALSE)),"Noplayer",VLOOKUP(N5,[1]PlayersList!$B$4:$D$957,3,FALSE)*1)</f>
        <v>Noplayer</v>
      </c>
      <c r="E5" s="2">
        <v>2</v>
      </c>
      <c r="F5" s="3">
        <v>42675</v>
      </c>
      <c r="G5" s="4" t="s">
        <v>808</v>
      </c>
      <c r="H5" s="9"/>
      <c r="I5" t="s">
        <v>951</v>
      </c>
      <c r="J5" s="4" t="s">
        <v>887</v>
      </c>
      <c r="L5" s="11" t="s">
        <v>804</v>
      </c>
      <c r="M5" s="9"/>
      <c r="N5" s="12" t="s">
        <v>952</v>
      </c>
      <c r="O5" s="11" t="s">
        <v>953</v>
      </c>
      <c r="P5" s="11"/>
      <c r="Q5" s="2">
        <f t="shared" si="0"/>
        <v>1</v>
      </c>
      <c r="R5" s="2">
        <f t="shared" si="0"/>
        <v>1</v>
      </c>
      <c r="T5" s="2">
        <f t="shared" si="1"/>
        <v>0</v>
      </c>
      <c r="U5" s="2">
        <f t="shared" si="1"/>
        <v>0</v>
      </c>
    </row>
    <row r="6" spans="1:21" x14ac:dyDescent="0.25">
      <c r="A6" s="1">
        <f>(IF(ISERROR(VLOOKUP(G6,Choix17!$M$2:$N$14,2,FALSE)&amp;LEFT(J6,4)&amp;RIGHT(LEFT(J6,LEN(J6)-1),2)),0,VLOOKUP(G6,Choix17!$M$2:$N$14,2,FALSE)&amp;LEFT(J6,4)&amp;RIGHT(LEFT(J6,LEN(J6)-1),2)))*1</f>
        <v>0</v>
      </c>
      <c r="B6" s="1">
        <f>(IF(ISERROR(VLOOKUP(L6,Choix17!$M$2:$N$14,2,FALSE)&amp;LEFT(O6,4)&amp;RIGHT(LEFT(O6,LEN(O6)-1),2)),0,VLOOKUP(L6,Choix17!$M$2:$N$14,2,FALSE)&amp;LEFT(O6,4)&amp;RIGHT(LEFT(O6,LEN(O6)-1),2)))*1</f>
        <v>0</v>
      </c>
      <c r="C6" s="9" t="str">
        <f>IF(ISNA(VLOOKUP(I6,[1]PlayersList!$B$4:$D$957,3,FALSE)),"Noplayer",VLOOKUP(I6,[1]PlayersList!$B$4:$D$957,3,FALSE)*1)</f>
        <v>Noplayer</v>
      </c>
      <c r="D6" s="9" t="str">
        <f>IF(ISNA(VLOOKUP(N6,[1]PlayersList!$B$4:$D$957,3,FALSE)),"Noplayer",VLOOKUP(N6,[1]PlayersList!$B$4:$D$957,3,FALSE)*1)</f>
        <v>Noplayer</v>
      </c>
      <c r="E6" s="2">
        <v>2</v>
      </c>
      <c r="F6" s="3">
        <v>42675</v>
      </c>
      <c r="G6" s="4" t="s">
        <v>808</v>
      </c>
      <c r="H6" s="9"/>
      <c r="I6"/>
      <c r="L6" s="11" t="s">
        <v>804</v>
      </c>
      <c r="M6" s="9"/>
      <c r="N6" s="12"/>
      <c r="O6" s="11"/>
      <c r="P6" s="11"/>
      <c r="Q6" s="2">
        <f t="shared" si="0"/>
        <v>0</v>
      </c>
      <c r="R6" s="2">
        <f t="shared" si="0"/>
        <v>0</v>
      </c>
      <c r="T6" s="2">
        <f t="shared" si="1"/>
        <v>0</v>
      </c>
      <c r="U6" s="2">
        <f t="shared" si="1"/>
        <v>0</v>
      </c>
    </row>
    <row r="7" spans="1:21" x14ac:dyDescent="0.25">
      <c r="A7" s="1">
        <f>(IF(ISERROR(VLOOKUP(G7,Choix17!$M$2:$N$14,2,FALSE)&amp;LEFT(J7,4)&amp;RIGHT(LEFT(J7,LEN(J7)-1),2)),0,VLOOKUP(G7,Choix17!$M$2:$N$14,2,FALSE)&amp;LEFT(J7,4)&amp;RIGHT(LEFT(J7,LEN(J7)-1),2)))*1</f>
        <v>0</v>
      </c>
      <c r="B7" s="1">
        <f>(IF(ISERROR(VLOOKUP(L7,Choix17!$M$2:$N$14,2,FALSE)&amp;LEFT(O7,4)&amp;RIGHT(LEFT(O7,LEN(O7)-1),2)),0,VLOOKUP(L7,Choix17!$M$2:$N$14,2,FALSE)&amp;LEFT(O7,4)&amp;RIGHT(LEFT(O7,LEN(O7)-1),2)))*1</f>
        <v>0</v>
      </c>
      <c r="C7" s="9" t="str">
        <f>IF(ISNA(VLOOKUP(I7,[1]PlayersList!$B$4:$D$957,3,FALSE)),"Noplayer",VLOOKUP(I7,[1]PlayersList!$B$4:$D$957,3,FALSE)*1)</f>
        <v>Noplayer</v>
      </c>
      <c r="D7" s="9" t="str">
        <f>IF(ISNA(VLOOKUP(N7,[1]PlayersList!$B$4:$D$957,3,FALSE)),"Noplayer",VLOOKUP(N7,[1]PlayersList!$B$4:$D$957,3,FALSE)*1)</f>
        <v>Noplayer</v>
      </c>
      <c r="H7" s="9"/>
      <c r="I7"/>
      <c r="L7" s="11"/>
      <c r="M7" s="9"/>
      <c r="N7" s="12"/>
      <c r="O7" s="11"/>
      <c r="P7" s="11"/>
      <c r="Q7" s="2">
        <f t="shared" si="0"/>
        <v>0</v>
      </c>
      <c r="R7" s="2">
        <f t="shared" si="0"/>
        <v>0</v>
      </c>
      <c r="T7" s="2">
        <f t="shared" si="1"/>
        <v>0</v>
      </c>
      <c r="U7" s="2">
        <f t="shared" si="1"/>
        <v>0</v>
      </c>
    </row>
    <row r="8" spans="1:21" x14ac:dyDescent="0.25">
      <c r="A8" s="1">
        <f>(IF(ISERROR(VLOOKUP(G8,Choix17!$M$2:$N$14,2,FALSE)&amp;LEFT(J8,4)&amp;RIGHT(LEFT(J8,LEN(J8)-1),2)),0,VLOOKUP(G8,Choix17!$M$2:$N$14,2,FALSE)&amp;LEFT(J8,4)&amp;RIGHT(LEFT(J8,LEN(J8)-1),2)))*1</f>
        <v>0</v>
      </c>
      <c r="B8" s="1">
        <f>(IF(ISERROR(VLOOKUP(L8,Choix17!$M$2:$N$14,2,FALSE)&amp;LEFT(O8,4)&amp;RIGHT(LEFT(O8,LEN(O8)-1),2)),0,VLOOKUP(L8,Choix17!$M$2:$N$14,2,FALSE)&amp;LEFT(O8,4)&amp;RIGHT(LEFT(O8,LEN(O8)-1),2)))*1</f>
        <v>0</v>
      </c>
      <c r="C8" s="9" t="str">
        <f>IF(ISNA(VLOOKUP(I8,[1]PlayersList!$B$4:$D$957,3,FALSE)),"Noplayer",VLOOKUP(I8,[1]PlayersList!$B$4:$D$957,3,FALSE)*1)</f>
        <v>Noplayer</v>
      </c>
      <c r="D8" s="9" t="str">
        <f>IF(ISNA(VLOOKUP(N8,[1]PlayersList!$B$4:$D$957,3,FALSE)),"Noplayer",VLOOKUP(N8,[1]PlayersList!$B$4:$D$957,3,FALSE)*1)</f>
        <v>Noplayer</v>
      </c>
      <c r="H8" s="9"/>
      <c r="I8"/>
      <c r="L8" s="11"/>
      <c r="M8" s="9"/>
      <c r="N8" s="12"/>
      <c r="O8" s="11"/>
      <c r="P8" s="11"/>
      <c r="Q8" s="2">
        <f t="shared" si="0"/>
        <v>0</v>
      </c>
      <c r="R8" s="2">
        <f t="shared" si="0"/>
        <v>0</v>
      </c>
      <c r="T8" s="2">
        <f t="shared" si="1"/>
        <v>0</v>
      </c>
      <c r="U8" s="2">
        <f t="shared" si="1"/>
        <v>0</v>
      </c>
    </row>
    <row r="9" spans="1:21" x14ac:dyDescent="0.25">
      <c r="A9" s="1">
        <f>(IF(ISERROR(VLOOKUP(G9,Choix17!$M$2:$N$14,2,FALSE)&amp;LEFT(J9,4)&amp;RIGHT(LEFT(J9,LEN(J9)-1),2)),0,VLOOKUP(G9,Choix17!$M$2:$N$14,2,FALSE)&amp;LEFT(J9,4)&amp;RIGHT(LEFT(J9,LEN(J9)-1),2)))*1</f>
        <v>0</v>
      </c>
      <c r="B9" s="1">
        <f>(IF(ISERROR(VLOOKUP(L9,Choix17!$M$2:$N$14,2,FALSE)&amp;LEFT(O9,4)&amp;RIGHT(LEFT(O9,LEN(O9)-1),2)),0,VLOOKUP(L9,Choix17!$M$2:$N$14,2,FALSE)&amp;LEFT(O9,4)&amp;RIGHT(LEFT(O9,LEN(O9)-1),2)))*1</f>
        <v>0</v>
      </c>
      <c r="C9" s="9" t="str">
        <f>IF(ISNA(VLOOKUP(I9,[1]PlayersList!$B$4:$D$957,3,FALSE)),"Noplayer",VLOOKUP(I9,[1]PlayersList!$B$4:$D$957,3,FALSE)*1)</f>
        <v>Noplayer</v>
      </c>
      <c r="D9" s="9" t="str">
        <f>IF(ISNA(VLOOKUP(N9,[1]PlayersList!$B$4:$D$957,3,FALSE)),"Noplayer",VLOOKUP(N9,[1]PlayersList!$B$4:$D$957,3,FALSE)*1)</f>
        <v>Noplayer</v>
      </c>
      <c r="H9" s="9"/>
      <c r="I9"/>
      <c r="L9" s="11"/>
      <c r="M9" s="9"/>
      <c r="N9" s="12"/>
      <c r="O9" s="11"/>
      <c r="P9" s="11"/>
      <c r="Q9" s="2">
        <f t="shared" si="0"/>
        <v>0</v>
      </c>
      <c r="R9" s="2">
        <f t="shared" si="0"/>
        <v>0</v>
      </c>
      <c r="T9" s="2">
        <f t="shared" si="1"/>
        <v>0</v>
      </c>
      <c r="U9" s="2">
        <f t="shared" si="1"/>
        <v>0</v>
      </c>
    </row>
    <row r="10" spans="1:21" x14ac:dyDescent="0.25">
      <c r="A10" s="1">
        <f>(IF(ISERROR(VLOOKUP(G10,Choix17!$M$2:$N$14,2,FALSE)&amp;LEFT(J10,4)&amp;RIGHT(LEFT(J10,LEN(J10)-1),2)),0,VLOOKUP(G10,Choix17!$M$2:$N$14,2,FALSE)&amp;LEFT(J10,4)&amp;RIGHT(LEFT(J10,LEN(J10)-1),2)))*1</f>
        <v>0</v>
      </c>
      <c r="B10" s="1">
        <f>(IF(ISERROR(VLOOKUP(L10,Choix17!$M$2:$N$14,2,FALSE)&amp;LEFT(O10,4)&amp;RIGHT(LEFT(O10,LEN(O10)-1),2)),0,VLOOKUP(L10,Choix17!$M$2:$N$14,2,FALSE)&amp;LEFT(O10,4)&amp;RIGHT(LEFT(O10,LEN(O10)-1),2)))*1</f>
        <v>0</v>
      </c>
      <c r="C10" s="9" t="str">
        <f>IF(ISNA(VLOOKUP(I10,[1]PlayersList!$B$4:$D$957,3,FALSE)),"Noplayer",VLOOKUP(I10,[1]PlayersList!$B$4:$D$957,3,FALSE)*1)</f>
        <v>Noplayer</v>
      </c>
      <c r="D10" s="9" t="str">
        <f>IF(ISNA(VLOOKUP(N10,[1]PlayersList!$B$4:$D$957,3,FALSE)),"Noplayer",VLOOKUP(N10,[1]PlayersList!$B$4:$D$957,3,FALSE)*1)</f>
        <v>Noplayer</v>
      </c>
      <c r="H10" s="9"/>
      <c r="I10"/>
      <c r="L10" s="11"/>
      <c r="M10" s="9"/>
      <c r="N10" s="12"/>
      <c r="O10" s="11"/>
      <c r="P10" s="11"/>
      <c r="Q10" s="2">
        <f t="shared" si="0"/>
        <v>0</v>
      </c>
      <c r="R10" s="2">
        <f t="shared" si="0"/>
        <v>0</v>
      </c>
      <c r="T10" s="2">
        <f t="shared" si="1"/>
        <v>0</v>
      </c>
      <c r="U10" s="2">
        <f t="shared" si="1"/>
        <v>0</v>
      </c>
    </row>
    <row r="11" spans="1:21" x14ac:dyDescent="0.25">
      <c r="A11" s="1">
        <f>(IF(ISERROR(VLOOKUP(G11,Choix17!$M$2:$N$14,2,FALSE)&amp;LEFT(J11,4)&amp;RIGHT(LEFT(J11,LEN(J11)-1),2)),0,VLOOKUP(G11,Choix17!$M$2:$N$14,2,FALSE)&amp;LEFT(J11,4)&amp;RIGHT(LEFT(J11,LEN(J11)-1),2)))*1</f>
        <v>0</v>
      </c>
      <c r="B11" s="1">
        <f>(IF(ISERROR(VLOOKUP(L11,Choix17!$M$2:$N$14,2,FALSE)&amp;LEFT(O11,4)&amp;RIGHT(LEFT(O11,LEN(O11)-1),2)),0,VLOOKUP(L11,Choix17!$M$2:$N$14,2,FALSE)&amp;LEFT(O11,4)&amp;RIGHT(LEFT(O11,LEN(O11)-1),2)))*1</f>
        <v>0</v>
      </c>
      <c r="C11" s="9" t="str">
        <f>IF(ISNA(VLOOKUP(I11,[1]PlayersList!$B$4:$D$957,3,FALSE)),"Noplayer",VLOOKUP(I11,[1]PlayersList!$B$4:$D$957,3,FALSE)*1)</f>
        <v>Noplayer</v>
      </c>
      <c r="D11" s="9" t="str">
        <f>IF(ISNA(VLOOKUP(N11,[1]PlayersList!$B$4:$D$957,3,FALSE)),"Noplayer",VLOOKUP(N11,[1]PlayersList!$B$4:$D$957,3,FALSE)*1)</f>
        <v>Noplayer</v>
      </c>
      <c r="H11" s="9"/>
      <c r="I11"/>
      <c r="L11" s="11"/>
      <c r="M11" s="9"/>
      <c r="N11" s="12"/>
      <c r="O11" s="11"/>
      <c r="P11" s="11"/>
      <c r="Q11" s="2">
        <f t="shared" si="0"/>
        <v>0</v>
      </c>
      <c r="R11" s="2">
        <f t="shared" si="0"/>
        <v>0</v>
      </c>
      <c r="T11" s="2">
        <f t="shared" si="1"/>
        <v>0</v>
      </c>
      <c r="U11" s="2">
        <f t="shared" si="1"/>
        <v>0</v>
      </c>
    </row>
    <row r="12" spans="1:21" x14ac:dyDescent="0.25">
      <c r="A12" s="1">
        <f>(IF(ISERROR(VLOOKUP(G12,Choix17!$M$2:$N$14,2,FALSE)&amp;LEFT(J12,4)&amp;RIGHT(LEFT(J12,LEN(J12)-1),2)),0,VLOOKUP(G12,Choix17!$M$2:$N$14,2,FALSE)&amp;LEFT(J12,4)&amp;RIGHT(LEFT(J12,LEN(J12)-1),2)))*1</f>
        <v>0</v>
      </c>
      <c r="B12" s="1">
        <f>(IF(ISERROR(VLOOKUP(L12,Choix17!$M$2:$N$14,2,FALSE)&amp;LEFT(O12,4)&amp;RIGHT(LEFT(O12,LEN(O12)-1),2)),0,VLOOKUP(L12,Choix17!$M$2:$N$14,2,FALSE)&amp;LEFT(O12,4)&amp;RIGHT(LEFT(O12,LEN(O12)-1),2)))*1</f>
        <v>0</v>
      </c>
      <c r="C12" s="9" t="str">
        <f>IF(ISNA(VLOOKUP(I12,[1]PlayersList!$B$4:$D$957,3,FALSE)),"Noplayer",VLOOKUP(I12,[1]PlayersList!$B$4:$D$957,3,FALSE)*1)</f>
        <v>Noplayer</v>
      </c>
      <c r="D12" s="9" t="str">
        <f>IF(ISNA(VLOOKUP(N12,[1]PlayersList!$B$4:$D$957,3,FALSE)),"Noplayer",VLOOKUP(N12,[1]PlayersList!$B$4:$D$957,3,FALSE)*1)</f>
        <v>Noplayer</v>
      </c>
      <c r="H12" s="9"/>
      <c r="I12"/>
      <c r="L12" s="11"/>
      <c r="M12" s="9"/>
      <c r="N12" s="12"/>
      <c r="O12" s="11"/>
      <c r="P12" s="11"/>
      <c r="Q12" s="2">
        <f t="shared" si="0"/>
        <v>0</v>
      </c>
      <c r="R12" s="2">
        <f t="shared" si="0"/>
        <v>0</v>
      </c>
      <c r="T12" s="2">
        <f t="shared" si="1"/>
        <v>0</v>
      </c>
      <c r="U12" s="2">
        <f t="shared" si="1"/>
        <v>0</v>
      </c>
    </row>
    <row r="13" spans="1:21" x14ac:dyDescent="0.25">
      <c r="A13" s="1">
        <f>(IF(ISERROR(VLOOKUP(G13,Choix17!$M$2:$N$14,2,FALSE)&amp;LEFT(J13,4)&amp;RIGHT(LEFT(J13,LEN(J13)-1),2)),0,VLOOKUP(G13,Choix17!$M$2:$N$14,2,FALSE)&amp;LEFT(J13,4)&amp;RIGHT(LEFT(J13,LEN(J13)-1),2)))*1</f>
        <v>0</v>
      </c>
      <c r="B13" s="1">
        <f>(IF(ISERROR(VLOOKUP(L13,Choix17!$M$2:$N$14,2,FALSE)&amp;LEFT(O13,4)&amp;RIGHT(LEFT(O13,LEN(O13)-1),2)),0,VLOOKUP(L13,Choix17!$M$2:$N$14,2,FALSE)&amp;LEFT(O13,4)&amp;RIGHT(LEFT(O13,LEN(O13)-1),2)))*1</f>
        <v>0</v>
      </c>
      <c r="C13" s="9" t="str">
        <f>IF(ISNA(VLOOKUP(I13,[1]PlayersList!$B$4:$D$957,3,FALSE)),"Noplayer",VLOOKUP(I13,[1]PlayersList!$B$4:$D$957,3,FALSE)*1)</f>
        <v>Noplayer</v>
      </c>
      <c r="D13" s="9" t="str">
        <f>IF(ISNA(VLOOKUP(N13,[1]PlayersList!$B$4:$D$957,3,FALSE)),"Noplayer",VLOOKUP(N13,[1]PlayersList!$B$4:$D$957,3,FALSE)*1)</f>
        <v>Noplayer</v>
      </c>
      <c r="H13" s="9"/>
      <c r="I13"/>
      <c r="J13" s="13"/>
      <c r="L13" s="11"/>
      <c r="M13" s="9"/>
      <c r="N13" s="12"/>
      <c r="O13" s="11"/>
      <c r="P13" s="11"/>
      <c r="Q13" s="2">
        <f t="shared" si="0"/>
        <v>0</v>
      </c>
      <c r="R13" s="2">
        <f t="shared" si="0"/>
        <v>0</v>
      </c>
      <c r="T13" s="2">
        <f t="shared" si="1"/>
        <v>0</v>
      </c>
      <c r="U13" s="2">
        <f t="shared" si="1"/>
        <v>0</v>
      </c>
    </row>
    <row r="14" spans="1:21" x14ac:dyDescent="0.25">
      <c r="A14" s="1">
        <f>(IF(ISERROR(VLOOKUP(G14,Choix17!$M$2:$N$14,2,FALSE)&amp;LEFT(J14,4)&amp;RIGHT(LEFT(J14,LEN(J14)-1),2)),0,VLOOKUP(G14,Choix17!$M$2:$N$14,2,FALSE)&amp;LEFT(J14,4)&amp;RIGHT(LEFT(J14,LEN(J14)-1),2)))*1</f>
        <v>0</v>
      </c>
      <c r="B14" s="1">
        <f>(IF(ISERROR(VLOOKUP(L14,Choix17!$M$2:$N$14,2,FALSE)&amp;LEFT(O14,4)&amp;RIGHT(LEFT(O14,LEN(O14)-1),2)),0,VLOOKUP(L14,Choix17!$M$2:$N$14,2,FALSE)&amp;LEFT(O14,4)&amp;RIGHT(LEFT(O14,LEN(O14)-1),2)))*1</f>
        <v>0</v>
      </c>
      <c r="C14" s="9" t="str">
        <f>IF(ISNA(VLOOKUP(I14,[1]PlayersList!$B$4:$D$957,3,FALSE)),"Noplayer",VLOOKUP(I14,[1]PlayersList!$B$4:$D$957,3,FALSE)*1)</f>
        <v>Noplayer</v>
      </c>
      <c r="D14" s="9" t="str">
        <f>IF(ISNA(VLOOKUP(N14,[1]PlayersList!$B$4:$D$957,3,FALSE)),"Noplayer",VLOOKUP(N14,[1]PlayersList!$B$4:$D$957,3,FALSE)*1)</f>
        <v>Noplayer</v>
      </c>
      <c r="H14" s="9"/>
      <c r="I14"/>
      <c r="L14" s="11"/>
      <c r="M14" s="9"/>
      <c r="N14" s="12"/>
      <c r="O14" s="11"/>
      <c r="P14" s="11"/>
      <c r="Q14" s="2">
        <f t="shared" si="0"/>
        <v>0</v>
      </c>
      <c r="R14" s="2">
        <f t="shared" si="0"/>
        <v>0</v>
      </c>
      <c r="T14" s="2">
        <f t="shared" si="1"/>
        <v>0</v>
      </c>
      <c r="U14" s="2">
        <f t="shared" si="1"/>
        <v>0</v>
      </c>
    </row>
    <row r="15" spans="1:21" x14ac:dyDescent="0.25">
      <c r="A15" s="1">
        <f>(IF(ISERROR(VLOOKUP(G15,Choix17!$M$2:$N$14,2,FALSE)&amp;LEFT(J15,4)&amp;RIGHT(LEFT(J15,LEN(J15)-1),2)),0,VLOOKUP(G15,Choix17!$M$2:$N$14,2,FALSE)&amp;LEFT(J15,4)&amp;RIGHT(LEFT(J15,LEN(J15)-1),2)))*1</f>
        <v>0</v>
      </c>
      <c r="B15" s="1">
        <f>(IF(ISERROR(VLOOKUP(L15,Choix17!$M$2:$N$14,2,FALSE)&amp;LEFT(O15,4)&amp;RIGHT(LEFT(O15,LEN(O15)-1),2)),0,VLOOKUP(L15,Choix17!$M$2:$N$14,2,FALSE)&amp;LEFT(O15,4)&amp;RIGHT(LEFT(O15,LEN(O15)-1),2)))*1</f>
        <v>0</v>
      </c>
      <c r="C15" s="9" t="str">
        <f>IF(ISNA(VLOOKUP(I15,[1]PlayersList!$B$4:$D$957,3,FALSE)),"Noplayer",VLOOKUP(I15,[1]PlayersList!$B$4:$D$957,3,FALSE)*1)</f>
        <v>Noplayer</v>
      </c>
      <c r="D15" s="9" t="str">
        <f>IF(ISNA(VLOOKUP(N15,[1]PlayersList!$B$4:$D$957,3,FALSE)),"Noplayer",VLOOKUP(N15,[1]PlayersList!$B$4:$D$957,3,FALSE)*1)</f>
        <v>Noplayer</v>
      </c>
      <c r="H15" s="9"/>
      <c r="I15"/>
      <c r="J15" s="14"/>
      <c r="L15" s="11"/>
      <c r="M15" s="9"/>
      <c r="N15" s="12"/>
      <c r="O15" s="15"/>
      <c r="P15" s="11"/>
      <c r="Q15" s="2">
        <f t="shared" si="0"/>
        <v>0</v>
      </c>
      <c r="R15" s="2">
        <f t="shared" si="0"/>
        <v>0</v>
      </c>
      <c r="T15" s="2">
        <f t="shared" si="1"/>
        <v>0</v>
      </c>
      <c r="U15" s="2">
        <f t="shared" si="1"/>
        <v>0</v>
      </c>
    </row>
    <row r="16" spans="1:21" x14ac:dyDescent="0.25">
      <c r="A16" s="1">
        <f>(IF(ISERROR(VLOOKUP(G16,Choix17!$M$2:$N$14,2,FALSE)&amp;LEFT(J16,4)&amp;RIGHT(LEFT(J16,LEN(J16)-1),2)),0,VLOOKUP(G16,Choix17!$M$2:$N$14,2,FALSE)&amp;LEFT(J16,4)&amp;RIGHT(LEFT(J16,LEN(J16)-1),2)))*1</f>
        <v>0</v>
      </c>
      <c r="B16" s="1">
        <f>(IF(ISERROR(VLOOKUP(L16,Choix17!$M$2:$N$14,2,FALSE)&amp;LEFT(O16,4)&amp;RIGHT(LEFT(O16,LEN(O16)-1),2)),0,VLOOKUP(L16,Choix17!$M$2:$N$14,2,FALSE)&amp;LEFT(O16,4)&amp;RIGHT(LEFT(O16,LEN(O16)-1),2)))*1</f>
        <v>0</v>
      </c>
      <c r="C16" s="9" t="str">
        <f>IF(ISNA(VLOOKUP(I16,[1]PlayersList!$B$4:$D$957,3,FALSE)),"Noplayer",VLOOKUP(I16,[1]PlayersList!$B$4:$D$957,3,FALSE)*1)</f>
        <v>Noplayer</v>
      </c>
      <c r="D16" s="9" t="str">
        <f>IF(ISNA(VLOOKUP(N16,[1]PlayersList!$B$4:$D$957,3,FALSE)),"Noplayer",VLOOKUP(N16,[1]PlayersList!$B$4:$D$957,3,FALSE)*1)</f>
        <v>Noplayer</v>
      </c>
      <c r="H16" s="9"/>
      <c r="I16"/>
      <c r="L16" s="11"/>
      <c r="M16" s="9"/>
      <c r="N16" s="12"/>
      <c r="O16" s="11"/>
      <c r="P16" s="11"/>
      <c r="Q16" s="2">
        <f t="shared" si="0"/>
        <v>0</v>
      </c>
      <c r="R16" s="2">
        <f t="shared" si="0"/>
        <v>0</v>
      </c>
      <c r="T16" s="2">
        <f t="shared" si="1"/>
        <v>0</v>
      </c>
      <c r="U16" s="2">
        <f t="shared" si="1"/>
        <v>0</v>
      </c>
    </row>
    <row r="17" spans="1:21" x14ac:dyDescent="0.25">
      <c r="A17" s="1">
        <f>(IF(ISERROR(VLOOKUP(G17,Choix17!$M$2:$N$14,2,FALSE)&amp;LEFT(J17,4)&amp;RIGHT(LEFT(J17,LEN(J17)-1),2)),0,VLOOKUP(G17,Choix17!$M$2:$N$14,2,FALSE)&amp;LEFT(J17,4)&amp;RIGHT(LEFT(J17,LEN(J17)-1),2)))*1</f>
        <v>0</v>
      </c>
      <c r="B17" s="1">
        <f>(IF(ISERROR(VLOOKUP(L17,Choix17!$M$2:$N$14,2,FALSE)&amp;LEFT(O17,4)&amp;RIGHT(LEFT(O17,LEN(O17)-1),2)),0,VLOOKUP(L17,Choix17!$M$2:$N$14,2,FALSE)&amp;LEFT(O17,4)&amp;RIGHT(LEFT(O17,LEN(O17)-1),2)))*1</f>
        <v>0</v>
      </c>
      <c r="C17" s="9" t="str">
        <f>IF(ISNA(VLOOKUP(I17,[1]PlayersList!$B$4:$D$957,3,FALSE)),"Noplayer",VLOOKUP(I17,[1]PlayersList!$B$4:$D$957,3,FALSE)*1)</f>
        <v>Noplayer</v>
      </c>
      <c r="D17" s="9" t="str">
        <f>IF(ISNA(VLOOKUP(N17,[1]PlayersList!$B$4:$D$957,3,FALSE)),"Noplayer",VLOOKUP(N17,[1]PlayersList!$B$4:$D$957,3,FALSE)*1)</f>
        <v>Noplayer</v>
      </c>
      <c r="H17" s="9"/>
      <c r="I17"/>
      <c r="L17" s="11"/>
      <c r="M17" s="9"/>
      <c r="N17" s="12"/>
      <c r="O17" s="11"/>
      <c r="P17" s="11"/>
      <c r="Q17" s="2">
        <f t="shared" si="0"/>
        <v>0</v>
      </c>
      <c r="R17" s="2">
        <f t="shared" si="0"/>
        <v>0</v>
      </c>
      <c r="T17" s="2">
        <f t="shared" si="1"/>
        <v>0</v>
      </c>
      <c r="U17" s="2">
        <f t="shared" si="1"/>
        <v>0</v>
      </c>
    </row>
    <row r="18" spans="1:21" x14ac:dyDescent="0.25">
      <c r="A18" s="1">
        <f>(IF(ISERROR(VLOOKUP(G18,Choix17!$M$2:$N$14,2,FALSE)&amp;LEFT(J18,4)&amp;RIGHT(LEFT(J18,LEN(J18)-1),2)),0,VLOOKUP(G18,Choix17!$M$2:$N$14,2,FALSE)&amp;LEFT(J18,4)&amp;RIGHT(LEFT(J18,LEN(J18)-1),2)))*1</f>
        <v>0</v>
      </c>
      <c r="B18" s="1">
        <f>(IF(ISERROR(VLOOKUP(L18,Choix17!$M$2:$N$14,2,FALSE)&amp;LEFT(O18,4)&amp;RIGHT(LEFT(O18,LEN(O18)-1),2)),0,VLOOKUP(L18,Choix17!$M$2:$N$14,2,FALSE)&amp;LEFT(O18,4)&amp;RIGHT(LEFT(O18,LEN(O18)-1),2)))*1</f>
        <v>0</v>
      </c>
      <c r="C18" s="9" t="str">
        <f>IF(ISNA(VLOOKUP(I18,[1]PlayersList!$B$4:$D$957,3,FALSE)),"Noplayer",VLOOKUP(I18,[1]PlayersList!$B$4:$D$957,3,FALSE)*1)</f>
        <v>Noplayer</v>
      </c>
      <c r="D18" s="9" t="str">
        <f>IF(ISNA(VLOOKUP(N18,[1]PlayersList!$B$4:$D$957,3,FALSE)),"Noplayer",VLOOKUP(N18,[1]PlayersList!$B$4:$D$957,3,FALSE)*1)</f>
        <v>Noplayer</v>
      </c>
      <c r="H18" s="9"/>
      <c r="L18" s="11"/>
      <c r="M18" s="9"/>
      <c r="N18" s="12"/>
      <c r="O18" s="11"/>
      <c r="P18" s="11"/>
      <c r="Q18" s="2">
        <f t="shared" si="0"/>
        <v>0</v>
      </c>
      <c r="R18" s="2">
        <f t="shared" si="0"/>
        <v>0</v>
      </c>
      <c r="T18" s="2">
        <f t="shared" si="1"/>
        <v>0</v>
      </c>
      <c r="U18" s="2">
        <f t="shared" si="1"/>
        <v>0</v>
      </c>
    </row>
    <row r="19" spans="1:21" x14ac:dyDescent="0.25">
      <c r="A19" s="1">
        <f>(IF(ISERROR(VLOOKUP(G19,Choix17!$M$2:$N$14,2,FALSE)&amp;LEFT(J19,4)&amp;RIGHT(LEFT(J19,LEN(J19)-1),2)),0,VLOOKUP(G19,Choix17!$M$2:$N$14,2,FALSE)&amp;LEFT(J19,4)&amp;RIGHT(LEFT(J19,LEN(J19)-1),2)))*1</f>
        <v>0</v>
      </c>
      <c r="B19" s="1">
        <f>(IF(ISERROR(VLOOKUP(L19,Choix17!$M$2:$N$14,2,FALSE)&amp;LEFT(O19,4)&amp;RIGHT(LEFT(O19,LEN(O19)-1),2)),0,VLOOKUP(L19,Choix17!$M$2:$N$14,2,FALSE)&amp;LEFT(O19,4)&amp;RIGHT(LEFT(O19,LEN(O19)-1),2)))*1</f>
        <v>0</v>
      </c>
      <c r="C19" s="9" t="str">
        <f>IF(ISNA(VLOOKUP(I19,[1]PlayersList!$B$4:$D$957,3,FALSE)),"Noplayer",VLOOKUP(I19,[1]PlayersList!$B$4:$D$957,3,FALSE)*1)</f>
        <v>Noplayer</v>
      </c>
      <c r="D19" s="9" t="str">
        <f>IF(ISNA(VLOOKUP(N19,[1]PlayersList!$B$4:$D$957,3,FALSE)),"Noplayer",VLOOKUP(N19,[1]PlayersList!$B$4:$D$957,3,FALSE)*1)</f>
        <v>Noplayer</v>
      </c>
      <c r="H19" s="9"/>
      <c r="I19"/>
      <c r="L19" s="11"/>
      <c r="M19" s="9"/>
      <c r="N19" s="12"/>
      <c r="O19" s="11"/>
      <c r="P19" s="12"/>
      <c r="Q19" s="2">
        <f t="shared" si="0"/>
        <v>0</v>
      </c>
      <c r="R19" s="2">
        <f t="shared" si="0"/>
        <v>0</v>
      </c>
      <c r="T19" s="2">
        <f t="shared" si="1"/>
        <v>0</v>
      </c>
      <c r="U19" s="2">
        <f t="shared" si="1"/>
        <v>0</v>
      </c>
    </row>
    <row r="20" spans="1:21" x14ac:dyDescent="0.25">
      <c r="A20" s="1">
        <f>(IF(ISERROR(VLOOKUP(G20,Choix17!$M$2:$N$14,2,FALSE)&amp;LEFT(J20,4)&amp;RIGHT(LEFT(J20,LEN(J20)-1),2)),0,VLOOKUP(G20,Choix17!$M$2:$N$14,2,FALSE)&amp;LEFT(J20,4)&amp;RIGHT(LEFT(J20,LEN(J20)-1),2)))*1</f>
        <v>0</v>
      </c>
      <c r="B20" s="1">
        <f>(IF(ISERROR(VLOOKUP(L20,Choix17!$M$2:$N$14,2,FALSE)&amp;LEFT(O20,4)&amp;RIGHT(LEFT(O20,LEN(O20)-1),2)),0,VLOOKUP(L20,Choix17!$M$2:$N$14,2,FALSE)&amp;LEFT(O20,4)&amp;RIGHT(LEFT(O20,LEN(O20)-1),2)))*1</f>
        <v>0</v>
      </c>
      <c r="C20" s="9" t="str">
        <f>IF(ISNA(VLOOKUP(I20,[1]PlayersList!$B$4:$D$957,3,FALSE)),"Noplayer",VLOOKUP(I20,[1]PlayersList!$B$4:$D$957,3,FALSE)*1)</f>
        <v>Noplayer</v>
      </c>
      <c r="D20" s="9" t="str">
        <f>IF(ISNA(VLOOKUP(N20,[1]PlayersList!$B$4:$D$957,3,FALSE)),"Noplayer",VLOOKUP(N20,[1]PlayersList!$B$4:$D$957,3,FALSE)*1)</f>
        <v>Noplayer</v>
      </c>
      <c r="H20" s="9"/>
      <c r="I20"/>
      <c r="L20" s="11"/>
      <c r="M20" s="9"/>
      <c r="N20" s="12"/>
      <c r="O20" s="11"/>
      <c r="P20" s="11"/>
      <c r="Q20" s="2">
        <f t="shared" si="0"/>
        <v>0</v>
      </c>
      <c r="R20" s="2">
        <f t="shared" si="0"/>
        <v>0</v>
      </c>
      <c r="T20" s="2">
        <f t="shared" si="1"/>
        <v>0</v>
      </c>
      <c r="U20" s="2">
        <f t="shared" si="1"/>
        <v>0</v>
      </c>
    </row>
    <row r="21" spans="1:21" x14ac:dyDescent="0.25">
      <c r="A21" s="1">
        <f>(IF(ISERROR(VLOOKUP(G21,Choix17!$M$2:$N$14,2,FALSE)&amp;LEFT(J21,4)&amp;RIGHT(LEFT(J21,LEN(J21)-1),2)),0,VLOOKUP(G21,Choix17!$M$2:$N$14,2,FALSE)&amp;LEFT(J21,4)&amp;RIGHT(LEFT(J21,LEN(J21)-1),2)))*1</f>
        <v>0</v>
      </c>
      <c r="B21" s="1">
        <f>(IF(ISERROR(VLOOKUP(L21,Choix17!$M$2:$N$14,2,FALSE)&amp;LEFT(O21,4)&amp;RIGHT(LEFT(O21,LEN(O21)-1),2)),0,VLOOKUP(L21,Choix17!$M$2:$N$14,2,FALSE)&amp;LEFT(O21,4)&amp;RIGHT(LEFT(O21,LEN(O21)-1),2)))*1</f>
        <v>0</v>
      </c>
      <c r="C21" s="9" t="str">
        <f>IF(ISNA(VLOOKUP(I21,[1]PlayersList!$B$4:$D$957,3,FALSE)),"Noplayer",VLOOKUP(I21,[1]PlayersList!$B$4:$D$957,3,FALSE)*1)</f>
        <v>Noplayer</v>
      </c>
      <c r="D21" s="9" t="str">
        <f>IF(ISNA(VLOOKUP(N21,[1]PlayersList!$B$4:$D$957,3,FALSE)),"Noplayer",VLOOKUP(N21,[1]PlayersList!$B$4:$D$957,3,FALSE)*1)</f>
        <v>Noplayer</v>
      </c>
      <c r="H21" s="9"/>
      <c r="I21"/>
      <c r="L21" s="11"/>
      <c r="M21" s="9"/>
      <c r="N21" s="12"/>
      <c r="O21" s="11"/>
      <c r="P21" s="12"/>
      <c r="Q21" s="2">
        <f t="shared" si="0"/>
        <v>0</v>
      </c>
      <c r="R21" s="2">
        <f t="shared" si="0"/>
        <v>0</v>
      </c>
      <c r="T21" s="2">
        <f t="shared" si="1"/>
        <v>0</v>
      </c>
      <c r="U21" s="2">
        <f t="shared" si="1"/>
        <v>0</v>
      </c>
    </row>
    <row r="22" spans="1:21" x14ac:dyDescent="0.25">
      <c r="A22" s="1">
        <f>(IF(ISERROR(VLOOKUP(G22,Choix17!$M$2:$N$14,2,FALSE)&amp;LEFT(J22,4)&amp;RIGHT(LEFT(J22,LEN(J22)-1),2)),0,VLOOKUP(G22,Choix17!$M$2:$N$14,2,FALSE)&amp;LEFT(J22,4)&amp;RIGHT(LEFT(J22,LEN(J22)-1),2)))*1</f>
        <v>0</v>
      </c>
      <c r="B22" s="1">
        <f>(IF(ISERROR(VLOOKUP(L22,Choix17!$M$2:$N$14,2,FALSE)&amp;LEFT(O22,4)&amp;RIGHT(LEFT(O22,LEN(O22)-1),2)),0,VLOOKUP(L22,Choix17!$M$2:$N$14,2,FALSE)&amp;LEFT(O22,4)&amp;RIGHT(LEFT(O22,LEN(O22)-1),2)))*1</f>
        <v>0</v>
      </c>
      <c r="C22" s="9" t="str">
        <f>IF(ISNA(VLOOKUP(I22,[1]PlayersList!$B$4:$D$957,3,FALSE)),"Noplayer",VLOOKUP(I22,[1]PlayersList!$B$4:$D$957,3,FALSE)*1)</f>
        <v>Noplayer</v>
      </c>
      <c r="D22" s="9" t="str">
        <f>IF(ISNA(VLOOKUP(N22,[1]PlayersList!$B$4:$D$957,3,FALSE)),"Noplayer",VLOOKUP(N22,[1]PlayersList!$B$4:$D$957,3,FALSE)*1)</f>
        <v>Noplayer</v>
      </c>
      <c r="H22" s="9"/>
      <c r="I22"/>
      <c r="L22" s="11"/>
      <c r="M22" s="9"/>
      <c r="N22" s="12"/>
      <c r="O22" s="11"/>
      <c r="P22" s="11"/>
      <c r="Q22" s="2">
        <f t="shared" si="0"/>
        <v>0</v>
      </c>
      <c r="R22" s="2">
        <f t="shared" si="0"/>
        <v>0</v>
      </c>
      <c r="T22" s="2">
        <f t="shared" si="1"/>
        <v>0</v>
      </c>
      <c r="U22" s="2">
        <f t="shared" si="1"/>
        <v>0</v>
      </c>
    </row>
    <row r="23" spans="1:21" x14ac:dyDescent="0.25">
      <c r="A23" s="1">
        <f>(IF(ISERROR(VLOOKUP(G23,Choix17!$M$2:$N$14,2,FALSE)&amp;LEFT(J23,4)&amp;RIGHT(LEFT(J23,LEN(J23)-1),2)),0,VLOOKUP(G23,Choix17!$M$2:$N$14,2,FALSE)&amp;LEFT(J23,4)&amp;RIGHT(LEFT(J23,LEN(J23)-1),2)))*1</f>
        <v>0</v>
      </c>
      <c r="B23" s="1">
        <f>(IF(ISERROR(VLOOKUP(L23,Choix17!$M$2:$N$14,2,FALSE)&amp;LEFT(O23,4)&amp;RIGHT(LEFT(O23,LEN(O23)-1),2)),0,VLOOKUP(L23,Choix17!$M$2:$N$14,2,FALSE)&amp;LEFT(O23,4)&amp;RIGHT(LEFT(O23,LEN(O23)-1),2)))*1</f>
        <v>0</v>
      </c>
      <c r="C23" s="9" t="str">
        <f>IF(ISNA(VLOOKUP(I23,[1]PlayersList!$B$4:$D$957,3,FALSE)),"Noplayer",VLOOKUP(I23,[1]PlayersList!$B$4:$D$957,3,FALSE)*1)</f>
        <v>Noplayer</v>
      </c>
      <c r="D23" s="9" t="str">
        <f>IF(ISNA(VLOOKUP(N23,[1]PlayersList!$B$4:$D$957,3,FALSE)),"Noplayer",VLOOKUP(N23,[1]PlayersList!$B$4:$D$957,3,FALSE)*1)</f>
        <v>Noplayer</v>
      </c>
      <c r="H23" s="9"/>
      <c r="I23"/>
      <c r="L23" s="11"/>
      <c r="M23" s="9"/>
      <c r="N23" s="12"/>
      <c r="O23" s="11"/>
      <c r="P23" s="12"/>
      <c r="Q23" s="2">
        <f t="shared" si="0"/>
        <v>0</v>
      </c>
      <c r="R23" s="2">
        <f t="shared" si="0"/>
        <v>0</v>
      </c>
      <c r="T23" s="2">
        <f t="shared" si="1"/>
        <v>0</v>
      </c>
      <c r="U23" s="2">
        <f t="shared" si="1"/>
        <v>0</v>
      </c>
    </row>
    <row r="24" spans="1:21" x14ac:dyDescent="0.25">
      <c r="A24" s="1">
        <f>(IF(ISERROR(VLOOKUP(G24,Choix17!$M$2:$N$14,2,FALSE)&amp;LEFT(J24,4)&amp;RIGHT(LEFT(J24,LEN(J24)-1),2)),0,VLOOKUP(G24,Choix17!$M$2:$N$14,2,FALSE)&amp;LEFT(J24,4)&amp;RIGHT(LEFT(J24,LEN(J24)-1),2)))*1</f>
        <v>0</v>
      </c>
      <c r="B24" s="1">
        <f>(IF(ISERROR(VLOOKUP(L24,Choix17!$M$2:$N$14,2,FALSE)&amp;LEFT(O24,4)&amp;RIGHT(LEFT(O24,LEN(O24)-1),2)),0,VLOOKUP(L24,Choix17!$M$2:$N$14,2,FALSE)&amp;LEFT(O24,4)&amp;RIGHT(LEFT(O24,LEN(O24)-1),2)))*1</f>
        <v>0</v>
      </c>
      <c r="C24" s="9" t="str">
        <f>IF(ISNA(VLOOKUP(I24,[1]PlayersList!$B$4:$D$957,3,FALSE)),"Noplayer",VLOOKUP(I24,[1]PlayersList!$B$4:$D$957,3,FALSE)*1)</f>
        <v>Noplayer</v>
      </c>
      <c r="D24" s="9" t="str">
        <f>IF(ISNA(VLOOKUP(N24,[1]PlayersList!$B$4:$D$957,3,FALSE)),"Noplayer",VLOOKUP(N24,[1]PlayersList!$B$4:$D$957,3,FALSE)*1)</f>
        <v>Noplayer</v>
      </c>
      <c r="H24" s="9"/>
      <c r="I24"/>
      <c r="L24" s="11"/>
      <c r="M24" s="9"/>
      <c r="N24" s="12"/>
      <c r="O24" s="11"/>
      <c r="P24" s="12"/>
      <c r="Q24" s="2">
        <f t="shared" si="0"/>
        <v>0</v>
      </c>
      <c r="R24" s="2">
        <f t="shared" si="0"/>
        <v>0</v>
      </c>
      <c r="T24" s="2">
        <f t="shared" si="1"/>
        <v>0</v>
      </c>
      <c r="U24" s="2">
        <f t="shared" si="1"/>
        <v>0</v>
      </c>
    </row>
    <row r="25" spans="1:21" x14ac:dyDescent="0.25">
      <c r="A25" s="1">
        <f>(IF(ISERROR(VLOOKUP(G25,Choix17!$M$2:$N$14,2,FALSE)&amp;LEFT(J25,4)&amp;RIGHT(LEFT(J25,LEN(J25)-1),2)),0,VLOOKUP(G25,Choix17!$M$2:$N$14,2,FALSE)&amp;LEFT(J25,4)&amp;RIGHT(LEFT(J25,LEN(J25)-1),2)))*1</f>
        <v>0</v>
      </c>
      <c r="B25" s="1">
        <f>(IF(ISERROR(VLOOKUP(L25,Choix17!$M$2:$N$14,2,FALSE)&amp;LEFT(O25,4)&amp;RIGHT(LEFT(O25,LEN(O25)-1),2)),0,VLOOKUP(L25,Choix17!$M$2:$N$14,2,FALSE)&amp;LEFT(O25,4)&amp;RIGHT(LEFT(O25,LEN(O25)-1),2)))*1</f>
        <v>0</v>
      </c>
      <c r="C25" s="9" t="str">
        <f>IF(ISNA(VLOOKUP(I25,[1]PlayersList!$B$4:$D$957,3,FALSE)),"Noplayer",VLOOKUP(I25,[1]PlayersList!$B$4:$D$957,3,FALSE)*1)</f>
        <v>Noplayer</v>
      </c>
      <c r="D25" s="9" t="str">
        <f>IF(ISNA(VLOOKUP(N25,[1]PlayersList!$B$4:$D$957,3,FALSE)),"Noplayer",VLOOKUP(N25,[1]PlayersList!$B$4:$D$957,3,FALSE)*1)</f>
        <v>Noplayer</v>
      </c>
      <c r="H25" s="9"/>
      <c r="I25"/>
      <c r="L25" s="11"/>
      <c r="M25" s="9"/>
      <c r="N25" s="12"/>
      <c r="O25" s="11"/>
      <c r="P25" s="12"/>
      <c r="Q25" s="2">
        <f t="shared" si="0"/>
        <v>0</v>
      </c>
      <c r="R25" s="2">
        <f t="shared" si="0"/>
        <v>0</v>
      </c>
      <c r="T25" s="2">
        <f t="shared" si="1"/>
        <v>0</v>
      </c>
      <c r="U25" s="2">
        <f t="shared" si="1"/>
        <v>0</v>
      </c>
    </row>
    <row r="26" spans="1:21" x14ac:dyDescent="0.25">
      <c r="A26" s="1">
        <f>(IF(ISERROR(VLOOKUP(G26,Choix17!$M$2:$N$14,2,FALSE)&amp;LEFT(J26,4)&amp;RIGHT(LEFT(J26,LEN(J26)-1),2)),0,VLOOKUP(G26,Choix17!$M$2:$N$14,2,FALSE)&amp;LEFT(J26,4)&amp;RIGHT(LEFT(J26,LEN(J26)-1),2)))*1</f>
        <v>0</v>
      </c>
      <c r="B26" s="1">
        <f>(IF(ISERROR(VLOOKUP(L26,Choix17!$M$2:$N$14,2,FALSE)&amp;LEFT(O26,4)&amp;RIGHT(LEFT(O26,LEN(O26)-1),2)),0,VLOOKUP(L26,Choix17!$M$2:$N$14,2,FALSE)&amp;LEFT(O26,4)&amp;RIGHT(LEFT(O26,LEN(O26)-1),2)))*1</f>
        <v>0</v>
      </c>
      <c r="C26" s="9" t="str">
        <f>IF(ISNA(VLOOKUP(I26,[1]PlayersList!$B$4:$D$957,3,FALSE)),"Noplayer",VLOOKUP(I26,[1]PlayersList!$B$4:$D$957,3,FALSE)*1)</f>
        <v>Noplayer</v>
      </c>
      <c r="D26" s="9" t="str">
        <f>IF(ISNA(VLOOKUP(N26,[1]PlayersList!$B$4:$D$957,3,FALSE)),"Noplayer",VLOOKUP(N26,[1]PlayersList!$B$4:$D$957,3,FALSE)*1)</f>
        <v>Noplayer</v>
      </c>
      <c r="H26" s="9"/>
      <c r="I26"/>
      <c r="L26" s="11"/>
      <c r="M26" s="9"/>
      <c r="N26" s="12"/>
      <c r="O26" s="11"/>
      <c r="P26" s="11"/>
      <c r="Q26" s="2">
        <f t="shared" si="0"/>
        <v>0</v>
      </c>
      <c r="R26" s="2">
        <f t="shared" si="0"/>
        <v>0</v>
      </c>
      <c r="T26" s="2">
        <f t="shared" si="1"/>
        <v>0</v>
      </c>
      <c r="U26" s="2">
        <f t="shared" si="1"/>
        <v>0</v>
      </c>
    </row>
    <row r="27" spans="1:21" x14ac:dyDescent="0.25">
      <c r="A27" s="1">
        <f>(IF(ISERROR(VLOOKUP(G27,Choix17!$M$2:$N$14,2,FALSE)&amp;LEFT(J27,4)&amp;RIGHT(LEFT(J27,LEN(J27)-1),2)),0,VLOOKUP(G27,Choix17!$M$2:$N$14,2,FALSE)&amp;LEFT(J27,4)&amp;RIGHT(LEFT(J27,LEN(J27)-1),2)))*1</f>
        <v>0</v>
      </c>
      <c r="B27" s="1">
        <f>(IF(ISERROR(VLOOKUP(L27,Choix17!$M$2:$N$14,2,FALSE)&amp;LEFT(O27,4)&amp;RIGHT(LEFT(O27,LEN(O27)-1),2)),0,VLOOKUP(L27,Choix17!$M$2:$N$14,2,FALSE)&amp;LEFT(O27,4)&amp;RIGHT(LEFT(O27,LEN(O27)-1),2)))*1</f>
        <v>0</v>
      </c>
      <c r="C27" s="9" t="str">
        <f>IF(ISNA(VLOOKUP(I27,[1]PlayersList!$B$4:$D$957,3,FALSE)),"Noplayer",VLOOKUP(I27,[1]PlayersList!$B$4:$D$957,3,FALSE)*1)</f>
        <v>Noplayer</v>
      </c>
      <c r="D27" s="9" t="str">
        <f>IF(ISNA(VLOOKUP(N27,[1]PlayersList!$B$4:$D$957,3,FALSE)),"Noplayer",VLOOKUP(N27,[1]PlayersList!$B$4:$D$957,3,FALSE)*1)</f>
        <v>Noplayer</v>
      </c>
      <c r="H27" s="9"/>
      <c r="I27"/>
      <c r="L27" s="11"/>
      <c r="M27" s="9"/>
      <c r="N27" s="12"/>
      <c r="O27" s="11"/>
      <c r="P27" s="11"/>
      <c r="Q27" s="2">
        <f t="shared" si="0"/>
        <v>0</v>
      </c>
      <c r="R27" s="2">
        <f t="shared" si="0"/>
        <v>0</v>
      </c>
      <c r="T27" s="2">
        <f t="shared" si="1"/>
        <v>0</v>
      </c>
      <c r="U27" s="2">
        <f t="shared" si="1"/>
        <v>0</v>
      </c>
    </row>
    <row r="28" spans="1:21" x14ac:dyDescent="0.25">
      <c r="A28" s="1">
        <f>(IF(ISERROR(VLOOKUP(G28,Choix17!$M$2:$N$14,2,FALSE)&amp;LEFT(J28,4)&amp;RIGHT(LEFT(J28,LEN(J28)-1),2)),0,VLOOKUP(G28,Choix17!$M$2:$N$14,2,FALSE)&amp;LEFT(J28,4)&amp;RIGHT(LEFT(J28,LEN(J28)-1),2)))*1</f>
        <v>0</v>
      </c>
      <c r="B28" s="1">
        <f>(IF(ISERROR(VLOOKUP(L28,Choix17!$M$2:$N$14,2,FALSE)&amp;LEFT(O28,4)&amp;RIGHT(LEFT(O28,LEN(O28)-1),2)),0,VLOOKUP(L28,Choix17!$M$2:$N$14,2,FALSE)&amp;LEFT(O28,4)&amp;RIGHT(LEFT(O28,LEN(O28)-1),2)))*1</f>
        <v>0</v>
      </c>
      <c r="C28" s="9" t="str">
        <f>IF(ISNA(VLOOKUP(I28,[1]PlayersList!$B$4:$D$957,3,FALSE)),"Noplayer",VLOOKUP(I28,[1]PlayersList!$B$4:$D$957,3,FALSE)*1)</f>
        <v>Noplayer</v>
      </c>
      <c r="D28" s="9" t="str">
        <f>IF(ISNA(VLOOKUP(N28,[1]PlayersList!$B$4:$D$957,3,FALSE)),"Noplayer",VLOOKUP(N28,[1]PlayersList!$B$4:$D$957,3,FALSE)*1)</f>
        <v>Noplayer</v>
      </c>
      <c r="H28" s="9"/>
      <c r="I28"/>
      <c r="L28" s="11"/>
      <c r="M28" s="9"/>
      <c r="N28" s="12"/>
      <c r="O28" s="11"/>
      <c r="P28" s="11"/>
      <c r="Q28" s="2">
        <f t="shared" si="0"/>
        <v>0</v>
      </c>
      <c r="R28" s="2">
        <f t="shared" si="0"/>
        <v>0</v>
      </c>
      <c r="T28" s="2"/>
      <c r="U28" s="2"/>
    </row>
    <row r="29" spans="1:21" x14ac:dyDescent="0.25">
      <c r="A29" s="1">
        <f>(IF(ISERROR(VLOOKUP(G29,Choix17!$M$2:$N$14,2,FALSE)&amp;LEFT(J29,4)&amp;RIGHT(LEFT(J29,LEN(J29)-1),2)),0,VLOOKUP(G29,Choix17!$M$2:$N$14,2,FALSE)&amp;LEFT(J29,4)&amp;RIGHT(LEFT(J29,LEN(J29)-1),2)))*1</f>
        <v>0</v>
      </c>
      <c r="B29" s="1">
        <f>(IF(ISERROR(VLOOKUP(L29,Choix17!$M$2:$N$14,2,FALSE)&amp;LEFT(O29,4)&amp;RIGHT(LEFT(O29,LEN(O29)-1),2)),0,VLOOKUP(L29,Choix17!$M$2:$N$14,2,FALSE)&amp;LEFT(O29,4)&amp;RIGHT(LEFT(O29,LEN(O29)-1),2)))*1</f>
        <v>0</v>
      </c>
      <c r="C29" s="9" t="str">
        <f>IF(ISNA(VLOOKUP(I29,[1]PlayersList!$B$4:$D$957,3,FALSE)),"Noplayer",VLOOKUP(I29,[1]PlayersList!$B$4:$D$957,3,FALSE)*1)</f>
        <v>Noplayer</v>
      </c>
      <c r="D29" s="9" t="str">
        <f>IF(ISNA(VLOOKUP(N29,[1]PlayersList!$B$4:$D$957,3,FALSE)),"Noplayer",VLOOKUP(N29,[1]PlayersList!$B$4:$D$957,3,FALSE)*1)</f>
        <v>Noplayer</v>
      </c>
      <c r="H29" s="9"/>
      <c r="I29"/>
      <c r="L29" s="11"/>
      <c r="M29" s="9"/>
      <c r="N29" s="12"/>
      <c r="O29" s="11"/>
      <c r="P29" s="11"/>
      <c r="Q29" s="2">
        <f t="shared" si="0"/>
        <v>0</v>
      </c>
      <c r="R29" s="2">
        <f t="shared" si="0"/>
        <v>0</v>
      </c>
      <c r="T29" s="2"/>
      <c r="U29" s="2"/>
    </row>
    <row r="30" spans="1:21" x14ac:dyDescent="0.25">
      <c r="A30" s="1">
        <f>(IF(ISERROR(VLOOKUP(G30,Choix17!$M$2:$N$14,2,FALSE)&amp;LEFT(J30,4)&amp;RIGHT(LEFT(J30,LEN(J30)-1),2)),0,VLOOKUP(G30,Choix17!$M$2:$N$14,2,FALSE)&amp;LEFT(J30,4)&amp;RIGHT(LEFT(J30,LEN(J30)-1),2)))*1</f>
        <v>0</v>
      </c>
      <c r="B30" s="1">
        <f>(IF(ISERROR(VLOOKUP(L30,Choix17!$M$2:$N$14,2,FALSE)&amp;LEFT(O30,4)&amp;RIGHT(LEFT(O30,LEN(O30)-1),2)),0,VLOOKUP(L30,Choix17!$M$2:$N$14,2,FALSE)&amp;LEFT(O30,4)&amp;RIGHT(LEFT(O30,LEN(O30)-1),2)))*1</f>
        <v>0</v>
      </c>
      <c r="C30" s="9" t="str">
        <f>IF(ISNA(VLOOKUP(I30,[1]PlayersList!$B$4:$D$957,3,FALSE)),"Noplayer",VLOOKUP(I30,[1]PlayersList!$B$4:$D$957,3,FALSE)*1)</f>
        <v>Noplayer</v>
      </c>
      <c r="D30" s="9" t="str">
        <f>IF(ISNA(VLOOKUP(N30,[1]PlayersList!$B$4:$D$957,3,FALSE)),"Noplayer",VLOOKUP(N30,[1]PlayersList!$B$4:$D$957,3,FALSE)*1)</f>
        <v>Noplayer</v>
      </c>
      <c r="H30" s="9"/>
      <c r="I30"/>
      <c r="L30" s="11"/>
      <c r="M30" s="9"/>
      <c r="N30" s="12"/>
      <c r="O30" s="11"/>
      <c r="P30" s="11"/>
      <c r="Q30" s="2">
        <f t="shared" si="0"/>
        <v>0</v>
      </c>
      <c r="R30" s="2">
        <f t="shared" si="0"/>
        <v>0</v>
      </c>
      <c r="T30" s="2">
        <f t="shared" ref="T30:U35" si="2">IF(C30="Noplayer",0,COUNTIF($C:$D,C30))</f>
        <v>0</v>
      </c>
      <c r="U30" s="2">
        <f t="shared" si="2"/>
        <v>0</v>
      </c>
    </row>
    <row r="31" spans="1:21" x14ac:dyDescent="0.25">
      <c r="A31" s="1">
        <f>(IF(ISERROR(VLOOKUP(G31,Choix17!$M$2:$N$14,2,FALSE)&amp;LEFT(J31,4)&amp;RIGHT(LEFT(J31,LEN(J31)-1),2)),0,VLOOKUP(G31,Choix17!$M$2:$N$14,2,FALSE)&amp;LEFT(J31,4)&amp;RIGHT(LEFT(J31,LEN(J31)-1),2)))*1</f>
        <v>0</v>
      </c>
      <c r="B31" s="1">
        <f>(IF(ISERROR(VLOOKUP(L31,Choix17!$M$2:$N$14,2,FALSE)&amp;LEFT(O31,4)&amp;RIGHT(LEFT(O31,LEN(O31)-1),2)),0,VLOOKUP(L31,Choix17!$M$2:$N$14,2,FALSE)&amp;LEFT(O31,4)&amp;RIGHT(LEFT(O31,LEN(O31)-1),2)))*1</f>
        <v>0</v>
      </c>
      <c r="C31" s="9" t="str">
        <f>IF(ISNA(VLOOKUP(I31,[1]PlayersList!$B$4:$D$957,3,FALSE)),"Noplayer",VLOOKUP(I31,[1]PlayersList!$B$4:$D$957,3,FALSE)*1)</f>
        <v>Noplayer</v>
      </c>
      <c r="D31" s="9" t="str">
        <f>IF(ISNA(VLOOKUP(N31,[1]PlayersList!$B$4:$D$957,3,FALSE)),"Noplayer",VLOOKUP(N31,[1]PlayersList!$B$4:$D$957,3,FALSE)*1)</f>
        <v>Noplayer</v>
      </c>
      <c r="H31" s="9"/>
      <c r="I31"/>
      <c r="L31" s="11"/>
      <c r="M31" s="9"/>
      <c r="N31" s="12"/>
      <c r="O31" s="11"/>
      <c r="P31" s="16"/>
      <c r="Q31" s="2">
        <f t="shared" si="0"/>
        <v>0</v>
      </c>
      <c r="R31" s="2">
        <f t="shared" si="0"/>
        <v>0</v>
      </c>
      <c r="T31" s="2">
        <f t="shared" si="2"/>
        <v>0</v>
      </c>
      <c r="U31" s="2">
        <f t="shared" si="2"/>
        <v>0</v>
      </c>
    </row>
    <row r="32" spans="1:21" x14ac:dyDescent="0.25">
      <c r="A32" s="1">
        <f>(IF(ISERROR(VLOOKUP(G32,Choix17!$M$2:$N$14,2,FALSE)&amp;LEFT(J32,4)&amp;RIGHT(LEFT(J32,LEN(J32)-1),2)),0,VLOOKUP(G32,Choix17!$M$2:$N$14,2,FALSE)&amp;LEFT(J32,4)&amp;RIGHT(LEFT(J32,LEN(J32)-1),2)))*1</f>
        <v>0</v>
      </c>
      <c r="B32" s="1">
        <f>(IF(ISERROR(VLOOKUP(L32,Choix17!$M$2:$N$14,2,FALSE)&amp;LEFT(O32,4)&amp;RIGHT(LEFT(O32,LEN(O32)-1),2)),0,VLOOKUP(L32,Choix17!$M$2:$N$14,2,FALSE)&amp;LEFT(O32,4)&amp;RIGHT(LEFT(O32,LEN(O32)-1),2)))*1</f>
        <v>0</v>
      </c>
      <c r="C32" s="9" t="str">
        <f>IF(ISNA(VLOOKUP(I32,[1]PlayersList!$B$4:$D$957,3,FALSE)),"Noplayer",VLOOKUP(I32,[1]PlayersList!$B$4:$D$957,3,FALSE)*1)</f>
        <v>Noplayer</v>
      </c>
      <c r="D32" s="9" t="str">
        <f>IF(ISNA(VLOOKUP(N32,[1]PlayersList!$B$4:$D$957,3,FALSE)),"Noplayer",VLOOKUP(N32,[1]PlayersList!$B$4:$D$957,3,FALSE)*1)</f>
        <v>Noplayer</v>
      </c>
      <c r="H32" s="9"/>
      <c r="I32"/>
      <c r="L32" s="11"/>
      <c r="M32" s="9"/>
      <c r="N32" s="12"/>
      <c r="O32" s="11"/>
      <c r="P32" s="12"/>
      <c r="Q32" s="2">
        <f t="shared" si="0"/>
        <v>0</v>
      </c>
      <c r="R32" s="2">
        <f t="shared" si="0"/>
        <v>0</v>
      </c>
      <c r="T32" s="2">
        <f t="shared" si="2"/>
        <v>0</v>
      </c>
      <c r="U32" s="2">
        <f t="shared" si="2"/>
        <v>0</v>
      </c>
    </row>
    <row r="33" spans="1:21" x14ac:dyDescent="0.25">
      <c r="A33" s="1">
        <f>(IF(ISERROR(VLOOKUP(G33,Choix17!$M$2:$N$14,2,FALSE)&amp;LEFT(J33,4)&amp;RIGHT(LEFT(J33,LEN(J33)-1),2)),0,VLOOKUP(G33,Choix17!$M$2:$N$14,2,FALSE)&amp;LEFT(J33,4)&amp;RIGHT(LEFT(J33,LEN(J33)-1),2)))*1</f>
        <v>0</v>
      </c>
      <c r="B33" s="1">
        <f>(IF(ISERROR(VLOOKUP(L33,Choix17!$M$2:$N$14,2,FALSE)&amp;LEFT(O33,4)&amp;RIGHT(LEFT(O33,LEN(O33)-1),2)),0,VLOOKUP(L33,Choix17!$M$2:$N$14,2,FALSE)&amp;LEFT(O33,4)&amp;RIGHT(LEFT(O33,LEN(O33)-1),2)))*1</f>
        <v>0</v>
      </c>
      <c r="C33" s="9" t="str">
        <f>IF(ISNA(VLOOKUP(I33,[1]PlayersList!$B$4:$D$957,3,FALSE)),"Noplayer",VLOOKUP(I33,[1]PlayersList!$B$4:$D$957,3,FALSE)*1)</f>
        <v>Noplayer</v>
      </c>
      <c r="D33" s="9" t="str">
        <f>IF(ISNA(VLOOKUP(N33,[1]PlayersList!$B$4:$D$957,3,FALSE)),"Noplayer",VLOOKUP(N33,[1]PlayersList!$B$4:$D$957,3,FALSE)*1)</f>
        <v>Noplayer</v>
      </c>
      <c r="H33" s="9"/>
      <c r="I33"/>
      <c r="L33" s="11"/>
      <c r="M33" s="9"/>
      <c r="N33" s="11"/>
      <c r="O33" s="17"/>
      <c r="P33" s="11"/>
      <c r="Q33" s="2">
        <f t="shared" si="0"/>
        <v>0</v>
      </c>
      <c r="R33" s="2">
        <f t="shared" si="0"/>
        <v>0</v>
      </c>
      <c r="T33" s="2">
        <f t="shared" si="2"/>
        <v>0</v>
      </c>
      <c r="U33" s="2">
        <f t="shared" si="2"/>
        <v>0</v>
      </c>
    </row>
    <row r="34" spans="1:21" x14ac:dyDescent="0.25">
      <c r="A34" s="1">
        <f>(IF(ISERROR(VLOOKUP(G34,Choix17!$M$2:$N$14,2,FALSE)&amp;LEFT(J34,4)&amp;RIGHT(LEFT(J34,LEN(J34)-1),2)),0,VLOOKUP(G34,Choix17!$M$2:$N$14,2,FALSE)&amp;LEFT(J34,4)&amp;RIGHT(LEFT(J34,LEN(J34)-1),2)))*1</f>
        <v>0</v>
      </c>
      <c r="B34" s="1">
        <f>(IF(ISERROR(VLOOKUP(L34,Choix17!$M$2:$N$14,2,FALSE)&amp;LEFT(O34,4)&amp;RIGHT(LEFT(O34,LEN(O34)-1),2)),0,VLOOKUP(L34,Choix17!$M$2:$N$14,2,FALSE)&amp;LEFT(O34,4)&amp;RIGHT(LEFT(O34,LEN(O34)-1),2)))*1</f>
        <v>0</v>
      </c>
      <c r="C34" s="9" t="str">
        <f>IF(ISNA(VLOOKUP(I34,[1]PlayersList!$B$4:$D$957,3,FALSE)),"Noplayer",VLOOKUP(I34,[1]PlayersList!$B$4:$D$957,3,FALSE)*1)</f>
        <v>Noplayer</v>
      </c>
      <c r="D34" s="9" t="str">
        <f>IF(ISNA(VLOOKUP(N34,[1]PlayersList!$B$4:$D$957,3,FALSE)),"Noplayer",VLOOKUP(N34,[1]PlayersList!$B$4:$D$957,3,FALSE)*1)</f>
        <v>Noplayer</v>
      </c>
      <c r="H34" s="9"/>
      <c r="I34"/>
      <c r="L34" s="11"/>
      <c r="M34" s="9"/>
      <c r="N34" s="12"/>
      <c r="O34" s="11"/>
      <c r="P34" s="11"/>
      <c r="Q34" s="2">
        <f t="shared" si="0"/>
        <v>0</v>
      </c>
      <c r="R34" s="2">
        <f t="shared" si="0"/>
        <v>0</v>
      </c>
      <c r="T34" s="2">
        <f t="shared" si="2"/>
        <v>0</v>
      </c>
      <c r="U34" s="2">
        <f t="shared" si="2"/>
        <v>0</v>
      </c>
    </row>
    <row r="35" spans="1:21" x14ac:dyDescent="0.25">
      <c r="A35" s="1">
        <f>(IF(ISERROR(VLOOKUP(G35,Choix17!$M$2:$N$14,2,FALSE)&amp;LEFT(J35,4)&amp;RIGHT(LEFT(J35,LEN(J35)-1),2)),0,VLOOKUP(G35,Choix17!$M$2:$N$14,2,FALSE)&amp;LEFT(J35,4)&amp;RIGHT(LEFT(J35,LEN(J35)-1),2)))*1</f>
        <v>0</v>
      </c>
      <c r="B35" s="1">
        <f>(IF(ISERROR(VLOOKUP(L35,Choix17!$M$2:$N$14,2,FALSE)&amp;LEFT(O35,4)&amp;RIGHT(LEFT(O35,LEN(O35)-1),2)),0,VLOOKUP(L35,Choix17!$M$2:$N$14,2,FALSE)&amp;LEFT(O35,4)&amp;RIGHT(LEFT(O35,LEN(O35)-1),2)))*1</f>
        <v>0</v>
      </c>
      <c r="C35" s="9" t="str">
        <f>IF(ISNA(VLOOKUP(I35,[1]PlayersList!$B$4:$D$957,3,FALSE)),"Noplayer",VLOOKUP(I35,[1]PlayersList!$B$4:$D$957,3,FALSE)*1)</f>
        <v>Noplayer</v>
      </c>
      <c r="D35" s="9" t="str">
        <f>IF(ISNA(VLOOKUP(N35,[1]PlayersList!$B$4:$D$957,3,FALSE)),"Noplayer",VLOOKUP(N35,[1]PlayersList!$B$4:$D$957,3,FALSE)*1)</f>
        <v>Noplayer</v>
      </c>
      <c r="H35" s="9"/>
      <c r="I35"/>
      <c r="L35" s="11"/>
      <c r="M35" s="9"/>
      <c r="N35" s="12"/>
      <c r="O35" s="11"/>
      <c r="P35" s="11"/>
      <c r="Q35" s="2">
        <f t="shared" si="0"/>
        <v>0</v>
      </c>
      <c r="R35" s="2">
        <f t="shared" si="0"/>
        <v>0</v>
      </c>
      <c r="T35" s="2">
        <f t="shared" si="2"/>
        <v>0</v>
      </c>
      <c r="U35" s="2">
        <f t="shared" si="2"/>
        <v>0</v>
      </c>
    </row>
    <row r="36" spans="1:21" x14ac:dyDescent="0.25">
      <c r="A36" s="1">
        <f>(IF(ISERROR(VLOOKUP(G36,Choix17!$M$2:$N$14,2,FALSE)&amp;LEFT(J36,4)&amp;RIGHT(LEFT(J36,LEN(J36)-1),2)),0,VLOOKUP(G36,Choix17!$M$2:$N$14,2,FALSE)&amp;LEFT(J36,4)&amp;RIGHT(LEFT(J36,LEN(J36)-1),2)))*1</f>
        <v>0</v>
      </c>
      <c r="B36" s="1">
        <f>(IF(ISERROR(VLOOKUP(L36,Choix17!$M$2:$N$14,2,FALSE)&amp;LEFT(O36,4)&amp;RIGHT(LEFT(O36,LEN(O36)-1),2)),0,VLOOKUP(L36,Choix17!$M$2:$N$14,2,FALSE)&amp;LEFT(O36,4)&amp;RIGHT(LEFT(O36,LEN(O36)-1),2)))*1</f>
        <v>0</v>
      </c>
      <c r="C36" s="9" t="str">
        <f>IF(ISNA(VLOOKUP(I36,[1]PlayersList!$B$4:$D$957,3,FALSE)),"Noplayer",VLOOKUP(I36,[1]PlayersList!$B$4:$D$957,3,FALSE)*1)</f>
        <v>Noplayer</v>
      </c>
      <c r="D36" s="9" t="str">
        <f>IF(ISNA(VLOOKUP(N36,[1]PlayersList!$B$4:$D$957,3,FALSE)),"Noplayer",VLOOKUP(N36,[1]PlayersList!$B$4:$D$957,3,FALSE)*1)</f>
        <v>Noplayer</v>
      </c>
      <c r="H36" s="9"/>
      <c r="I36"/>
      <c r="L36" s="11"/>
      <c r="M36" s="9"/>
      <c r="N36" s="11"/>
      <c r="O36" s="11"/>
      <c r="P36" s="11"/>
      <c r="Q36" s="2">
        <f t="shared" si="0"/>
        <v>0</v>
      </c>
      <c r="R36" s="2">
        <f t="shared" si="0"/>
        <v>0</v>
      </c>
      <c r="T36" s="2"/>
      <c r="U36" s="2"/>
    </row>
    <row r="37" spans="1:21" x14ac:dyDescent="0.25">
      <c r="A37" s="1">
        <f>(IF(ISERROR(VLOOKUP(G37,Choix17!$M$2:$N$14,2,FALSE)&amp;LEFT(J37,4)&amp;RIGHT(LEFT(J37,LEN(J37)-1),2)),0,VLOOKUP(G37,Choix17!$M$2:$N$14,2,FALSE)&amp;LEFT(J37,4)&amp;RIGHT(LEFT(J37,LEN(J37)-1),2)))*1</f>
        <v>0</v>
      </c>
      <c r="B37" s="1">
        <f>(IF(ISERROR(VLOOKUP(L37,Choix17!$M$2:$N$14,2,FALSE)&amp;LEFT(O37,4)&amp;RIGHT(LEFT(O37,LEN(O37)-1),2)),0,VLOOKUP(L37,Choix17!$M$2:$N$14,2,FALSE)&amp;LEFT(O37,4)&amp;RIGHT(LEFT(O37,LEN(O37)-1),2)))*1</f>
        <v>0</v>
      </c>
      <c r="C37" s="9" t="str">
        <f>IF(ISNA(VLOOKUP(I37,[1]PlayersList!$B$4:$D$957,3,FALSE)),"Noplayer",VLOOKUP(I37,[1]PlayersList!$B$4:$D$957,3,FALSE)*1)</f>
        <v>Noplayer</v>
      </c>
      <c r="D37" s="9" t="str">
        <f>IF(ISNA(VLOOKUP(N37,[1]PlayersList!$B$4:$D$957,3,FALSE)),"Noplayer",VLOOKUP(N37,[1]PlayersList!$B$4:$D$957,3,FALSE)*1)</f>
        <v>Noplayer</v>
      </c>
      <c r="H37" s="9"/>
      <c r="I37"/>
      <c r="L37" s="11"/>
      <c r="M37" s="9"/>
      <c r="N37" s="18"/>
      <c r="O37" s="11"/>
      <c r="P37" s="12"/>
      <c r="Q37" s="2">
        <f t="shared" si="0"/>
        <v>0</v>
      </c>
      <c r="R37" s="2">
        <f t="shared" si="0"/>
        <v>0</v>
      </c>
      <c r="T37" s="2">
        <f>IF(C37="Noplayer",0,COUNTIF($C:$D,C37))</f>
        <v>0</v>
      </c>
      <c r="U37" s="2">
        <f>IF(D37="Noplayer",0,COUNTIF($C:$D,D37))</f>
        <v>0</v>
      </c>
    </row>
    <row r="38" spans="1:21" x14ac:dyDescent="0.25">
      <c r="A38" s="1">
        <f>(IF(ISERROR(VLOOKUP(G38,Choix17!$M$2:$N$14,2,FALSE)&amp;LEFT(J38,4)&amp;RIGHT(LEFT(J38,LEN(J38)-1),2)),0,VLOOKUP(G38,Choix17!$M$2:$N$14,2,FALSE)&amp;LEFT(J38,4)&amp;RIGHT(LEFT(J38,LEN(J38)-1),2)))*1</f>
        <v>0</v>
      </c>
      <c r="B38" s="1">
        <f>(IF(ISERROR(VLOOKUP(L38,Choix17!$M$2:$N$14,2,FALSE)&amp;LEFT(O38,4)&amp;RIGHT(LEFT(O38,LEN(O38)-1),2)),0,VLOOKUP(L38,Choix17!$M$2:$N$14,2,FALSE)&amp;LEFT(O38,4)&amp;RIGHT(LEFT(O38,LEN(O38)-1),2)))*1</f>
        <v>0</v>
      </c>
      <c r="C38" s="9" t="str">
        <f>IF(ISNA(VLOOKUP(I38,[1]PlayersList!$B$4:$D$957,3,FALSE)),"Noplayer",VLOOKUP(I38,[1]PlayersList!$B$4:$D$957,3,FALSE)*1)</f>
        <v>Noplayer</v>
      </c>
      <c r="D38" s="9" t="str">
        <f>IF(ISNA(VLOOKUP(N38,[1]PlayersList!$B$4:$D$957,3,FALSE)),"Noplayer",VLOOKUP(N38,[1]PlayersList!$B$4:$D$957,3,FALSE)*1)</f>
        <v>Noplayer</v>
      </c>
      <c r="H38" s="9"/>
      <c r="I38"/>
      <c r="L38" s="11"/>
      <c r="M38" s="9"/>
      <c r="N38" s="18"/>
      <c r="O38" s="11"/>
      <c r="P38" s="11"/>
      <c r="Q38" s="2">
        <f t="shared" si="0"/>
        <v>0</v>
      </c>
      <c r="R38" s="2">
        <f t="shared" si="0"/>
        <v>0</v>
      </c>
    </row>
    <row r="39" spans="1:21" x14ac:dyDescent="0.25">
      <c r="A39" s="1">
        <f>(IF(ISERROR(VLOOKUP(G39,Choix17!$M$2:$N$14,2,FALSE)&amp;LEFT(J39,4)&amp;RIGHT(LEFT(J39,LEN(J39)-1),2)),0,VLOOKUP(G39,Choix17!$M$2:$N$14,2,FALSE)&amp;LEFT(J39,4)&amp;RIGHT(LEFT(J39,LEN(J39)-1),2)))*1</f>
        <v>0</v>
      </c>
      <c r="B39" s="1">
        <f>(IF(ISERROR(VLOOKUP(L39,Choix17!$M$2:$N$14,2,FALSE)&amp;LEFT(O39,4)&amp;RIGHT(LEFT(O39,LEN(O39)-1),2)),0,VLOOKUP(L39,Choix17!$M$2:$N$14,2,FALSE)&amp;LEFT(O39,4)&amp;RIGHT(LEFT(O39,LEN(O39)-1),2)))*1</f>
        <v>0</v>
      </c>
      <c r="C39" s="9" t="str">
        <f>IF(ISNA(VLOOKUP(I39,[1]PlayersList!$B$4:$D$957,3,FALSE)),"Noplayer",VLOOKUP(I39,[1]PlayersList!$B$4:$D$957,3,FALSE)*1)</f>
        <v>Noplayer</v>
      </c>
      <c r="D39" s="9" t="str">
        <f>IF(ISNA(VLOOKUP(N39,[1]PlayersList!$B$4:$D$957,3,FALSE)),"Noplayer",VLOOKUP(N39,[1]PlayersList!$B$4:$D$957,3,FALSE)*1)</f>
        <v>Noplayer</v>
      </c>
      <c r="H39" s="9"/>
      <c r="I39"/>
      <c r="L39" s="11"/>
      <c r="M39" s="9"/>
      <c r="N39" s="11"/>
      <c r="O39" s="11"/>
      <c r="P39" s="12"/>
      <c r="Q39" s="2">
        <f t="shared" si="0"/>
        <v>0</v>
      </c>
      <c r="R39" s="2">
        <f t="shared" si="0"/>
        <v>0</v>
      </c>
    </row>
    <row r="40" spans="1:21" x14ac:dyDescent="0.25">
      <c r="A40" s="1">
        <f>(IF(ISERROR(VLOOKUP(G40,Choix17!$M$2:$N$14,2,FALSE)&amp;LEFT(J40,4)&amp;RIGHT(LEFT(J40,LEN(J40)-1),2)),0,VLOOKUP(G40,Choix17!$M$2:$N$14,2,FALSE)&amp;LEFT(J40,4)&amp;RIGHT(LEFT(J40,LEN(J40)-1),2)))*1</f>
        <v>0</v>
      </c>
      <c r="B40" s="1">
        <f>(IF(ISERROR(VLOOKUP(L40,Choix17!$M$2:$N$14,2,FALSE)&amp;LEFT(O40,4)&amp;RIGHT(LEFT(O40,LEN(O40)-1),2)),0,VLOOKUP(L40,Choix17!$M$2:$N$14,2,FALSE)&amp;LEFT(O40,4)&amp;RIGHT(LEFT(O40,LEN(O40)-1),2)))*1</f>
        <v>0</v>
      </c>
      <c r="C40" s="9" t="str">
        <f>IF(ISNA(VLOOKUP(I40,[1]PlayersList!$B$4:$D$957,3,FALSE)),"Noplayer",VLOOKUP(I40,[1]PlayersList!$B$4:$D$957,3,FALSE)*1)</f>
        <v>Noplayer</v>
      </c>
      <c r="D40" s="9" t="str">
        <f>IF(ISNA(VLOOKUP(N40,[1]PlayersList!$B$4:$D$957,3,FALSE)),"Noplayer",VLOOKUP(N40,[1]PlayersList!$B$4:$D$957,3,FALSE)*1)</f>
        <v>Noplayer</v>
      </c>
      <c r="H40" s="9"/>
      <c r="I40"/>
      <c r="L40" s="11"/>
      <c r="M40" s="9"/>
      <c r="N40" s="11"/>
      <c r="O40" s="11"/>
      <c r="P40" s="12"/>
      <c r="Q40" s="2">
        <f t="shared" si="0"/>
        <v>0</v>
      </c>
      <c r="R40" s="2">
        <f t="shared" si="0"/>
        <v>0</v>
      </c>
    </row>
    <row r="41" spans="1:21" x14ac:dyDescent="0.25">
      <c r="A41" s="1">
        <f>(IF(ISERROR(VLOOKUP(G41,Choix17!$M$2:$N$14,2,FALSE)&amp;LEFT(J41,4)&amp;RIGHT(LEFT(J41,LEN(J41)-1),2)),0,VLOOKUP(G41,Choix17!$M$2:$N$14,2,FALSE)&amp;LEFT(J41,4)&amp;RIGHT(LEFT(J41,LEN(J41)-1),2)))*1</f>
        <v>0</v>
      </c>
      <c r="B41" s="1">
        <f>(IF(ISERROR(VLOOKUP(L41,Choix17!$M$2:$N$14,2,FALSE)&amp;LEFT(O41,4)&amp;RIGHT(LEFT(O41,LEN(O41)-1),2)),0,VLOOKUP(L41,Choix17!$M$2:$N$14,2,FALSE)&amp;LEFT(O41,4)&amp;RIGHT(LEFT(O41,LEN(O41)-1),2)))*1</f>
        <v>0</v>
      </c>
      <c r="C41" s="9" t="str">
        <f>IF(ISNA(VLOOKUP(I41,[1]PlayersList!$B$4:$D$957,3,FALSE)),"Noplayer",VLOOKUP(I41,[1]PlayersList!$B$4:$D$957,3,FALSE)*1)</f>
        <v>Noplayer</v>
      </c>
      <c r="D41" s="9" t="str">
        <f>IF(ISNA(VLOOKUP(N41,[1]PlayersList!$B$4:$D$957,3,FALSE)),"Noplayer",VLOOKUP(N41,[1]PlayersList!$B$4:$D$957,3,FALSE)*1)</f>
        <v>Noplayer</v>
      </c>
      <c r="H41" s="9"/>
      <c r="I41"/>
      <c r="L41" s="11"/>
      <c r="M41" s="9"/>
      <c r="N41" s="11"/>
      <c r="O41" s="11"/>
      <c r="P41" s="11"/>
      <c r="Q41" s="2">
        <f t="shared" si="0"/>
        <v>0</v>
      </c>
      <c r="R41" s="2">
        <f t="shared" si="0"/>
        <v>0</v>
      </c>
    </row>
    <row r="42" spans="1:21" x14ac:dyDescent="0.25">
      <c r="A42" s="1">
        <f>(IF(ISERROR(VLOOKUP(G42,Choix17!$M$2:$N$14,2,FALSE)&amp;LEFT(J42,4)&amp;RIGHT(LEFT(J42,LEN(J42)-1),2)),0,VLOOKUP(G42,Choix17!$M$2:$N$14,2,FALSE)&amp;LEFT(J42,4)&amp;RIGHT(LEFT(J42,LEN(J42)-1),2)))*1</f>
        <v>0</v>
      </c>
      <c r="B42" s="1">
        <f>(IF(ISERROR(VLOOKUP(L42,Choix17!$M$2:$N$14,2,FALSE)&amp;LEFT(O42,4)&amp;RIGHT(LEFT(O42,LEN(O42)-1),2)),0,VLOOKUP(L42,Choix17!$M$2:$N$14,2,FALSE)&amp;LEFT(O42,4)&amp;RIGHT(LEFT(O42,LEN(O42)-1),2)))*1</f>
        <v>0</v>
      </c>
      <c r="C42" s="9" t="str">
        <f>IF(ISNA(VLOOKUP(I42,[1]PlayersList!$B$4:$D$957,3,FALSE)),"Noplayer",VLOOKUP(I42,[1]PlayersList!$B$4:$D$957,3,FALSE)*1)</f>
        <v>Noplayer</v>
      </c>
      <c r="D42" s="9" t="str">
        <f>IF(ISNA(VLOOKUP(N42,[1]PlayersList!$B$4:$D$957,3,FALSE)),"Noplayer",VLOOKUP(N42,[1]PlayersList!$B$4:$D$957,3,FALSE)*1)</f>
        <v>Noplayer</v>
      </c>
      <c r="H42" s="9"/>
      <c r="I42"/>
      <c r="L42" s="11"/>
      <c r="M42" s="9"/>
      <c r="N42" s="17"/>
      <c r="O42" s="11"/>
      <c r="P42" s="11"/>
      <c r="Q42" s="2">
        <f t="shared" si="0"/>
        <v>0</v>
      </c>
      <c r="R42" s="2">
        <f t="shared" si="0"/>
        <v>0</v>
      </c>
    </row>
    <row r="43" spans="1:21" x14ac:dyDescent="0.25">
      <c r="A43" s="1">
        <f>(IF(ISERROR(VLOOKUP(G43,Choix17!$M$2:$N$14,2,FALSE)&amp;LEFT(J43,4)&amp;RIGHT(LEFT(J43,LEN(J43)-1),2)),0,VLOOKUP(G43,Choix17!$M$2:$N$14,2,FALSE)&amp;LEFT(J43,4)&amp;RIGHT(LEFT(J43,LEN(J43)-1),2)))*1</f>
        <v>0</v>
      </c>
      <c r="B43" s="1">
        <f>(IF(ISERROR(VLOOKUP(L43,Choix17!$M$2:$N$14,2,FALSE)&amp;LEFT(O43,4)&amp;RIGHT(LEFT(O43,LEN(O43)-1),2)),0,VLOOKUP(L43,Choix17!$M$2:$N$14,2,FALSE)&amp;LEFT(O43,4)&amp;RIGHT(LEFT(O43,LEN(O43)-1),2)))*1</f>
        <v>0</v>
      </c>
      <c r="C43" s="9" t="str">
        <f>IF(ISNA(VLOOKUP(I43,[1]PlayersList!$B$4:$D$957,3,FALSE)),"Noplayer",VLOOKUP(I43,[1]PlayersList!$B$4:$D$957,3,FALSE)*1)</f>
        <v>Noplayer</v>
      </c>
      <c r="D43" s="9" t="str">
        <f>IF(ISNA(VLOOKUP(N43,[1]PlayersList!$B$4:$D$957,3,FALSE)),"Noplayer",VLOOKUP(N43,[1]PlayersList!$B$4:$D$957,3,FALSE)*1)</f>
        <v>Noplayer</v>
      </c>
      <c r="E43" s="19"/>
      <c r="F43" s="20"/>
      <c r="G43" s="21"/>
      <c r="H43" s="22"/>
      <c r="I43" s="23"/>
      <c r="J43" s="21"/>
      <c r="K43" s="24"/>
      <c r="L43" s="11"/>
      <c r="M43" s="9"/>
      <c r="N43" s="17"/>
      <c r="O43" s="11"/>
      <c r="P43" s="12"/>
      <c r="Q43" s="2">
        <f t="shared" si="0"/>
        <v>0</v>
      </c>
      <c r="R43" s="2">
        <f t="shared" si="0"/>
        <v>0</v>
      </c>
    </row>
    <row r="44" spans="1:21" x14ac:dyDescent="0.25">
      <c r="A44" s="1">
        <f>(IF(ISERROR(VLOOKUP(G44,Choix17!$M$2:$N$14,2,FALSE)&amp;LEFT(J44,4)&amp;RIGHT(LEFT(J44,LEN(J44)-1),2)),0,VLOOKUP(G44,Choix17!$M$2:$N$14,2,FALSE)&amp;LEFT(J44,4)&amp;RIGHT(LEFT(J44,LEN(J44)-1),2)))*1</f>
        <v>0</v>
      </c>
      <c r="B44" s="1">
        <f>(IF(ISERROR(VLOOKUP(L44,Choix17!$M$2:$N$14,2,FALSE)&amp;LEFT(O44,4)&amp;RIGHT(LEFT(O44,LEN(O44)-1),2)),0,VLOOKUP(L44,Choix17!$M$2:$N$14,2,FALSE)&amp;LEFT(O44,4)&amp;RIGHT(LEFT(O44,LEN(O44)-1),2)))*1</f>
        <v>0</v>
      </c>
      <c r="C44" s="9" t="str">
        <f>IF(ISNA(VLOOKUP(I44,[1]PlayersList!$B$4:$D$957,3,FALSE)),"Noplayer",VLOOKUP(I44,[1]PlayersList!$B$4:$D$957,3,FALSE)*1)</f>
        <v>Noplayer</v>
      </c>
      <c r="D44" s="9" t="str">
        <f>IF(ISNA(VLOOKUP(N44,[1]PlayersList!$B$4:$D$957,3,FALSE)),"Noplayer",VLOOKUP(N44,[1]PlayersList!$B$4:$D$957,3,FALSE)*1)</f>
        <v>Noplayer</v>
      </c>
      <c r="E44" s="19"/>
      <c r="F44" s="20"/>
      <c r="G44" s="21"/>
      <c r="H44" s="22"/>
      <c r="I44" s="23"/>
      <c r="J44" s="21"/>
      <c r="K44" s="24"/>
      <c r="L44" s="11"/>
      <c r="M44" s="9"/>
      <c r="N44" s="17"/>
      <c r="O44" s="11"/>
      <c r="P44" s="12"/>
      <c r="Q44" s="2">
        <f t="shared" si="0"/>
        <v>0</v>
      </c>
      <c r="R44" s="2">
        <f t="shared" si="0"/>
        <v>0</v>
      </c>
    </row>
    <row r="45" spans="1:21" x14ac:dyDescent="0.25">
      <c r="A45" s="1">
        <f>(IF(ISERROR(VLOOKUP(G45,Choix17!$M$2:$N$14,2,FALSE)&amp;LEFT(J45,4)&amp;RIGHT(LEFT(J45,LEN(J45)-1),2)),0,VLOOKUP(G45,Choix17!$M$2:$N$14,2,FALSE)&amp;LEFT(J45,4)&amp;RIGHT(LEFT(J45,LEN(J45)-1),2)))*1</f>
        <v>0</v>
      </c>
      <c r="B45" s="1">
        <f>(IF(ISERROR(VLOOKUP(L45,Choix17!$M$2:$N$14,2,FALSE)&amp;LEFT(O45,4)&amp;RIGHT(LEFT(O45,LEN(O45)-1),2)),0,VLOOKUP(L45,Choix17!$M$2:$N$14,2,FALSE)&amp;LEFT(O45,4)&amp;RIGHT(LEFT(O45,LEN(O45)-1),2)))*1</f>
        <v>0</v>
      </c>
      <c r="C45" s="9" t="str">
        <f>IF(ISNA(VLOOKUP(I45,[1]PlayersList!$B$4:$D$957,3,FALSE)),"Noplayer",VLOOKUP(I45,[1]PlayersList!$B$4:$D$957,3,FALSE)*1)</f>
        <v>Noplayer</v>
      </c>
      <c r="D45" s="9" t="str">
        <f>IF(ISNA(VLOOKUP(N45,[1]PlayersList!$B$4:$D$957,3,FALSE)),"Noplayer",VLOOKUP(N45,[1]PlayersList!$B$4:$D$957,3,FALSE)*1)</f>
        <v>Noplayer</v>
      </c>
      <c r="E45" s="19"/>
      <c r="F45" s="20"/>
      <c r="G45" s="21"/>
      <c r="H45" s="22"/>
      <c r="I45" s="23"/>
      <c r="J45" s="21"/>
      <c r="K45" s="24"/>
      <c r="L45" s="11"/>
      <c r="M45" s="9"/>
      <c r="N45" s="17"/>
      <c r="O45" s="11"/>
      <c r="P45" s="12"/>
      <c r="Q45" s="2">
        <f t="shared" si="0"/>
        <v>0</v>
      </c>
      <c r="R45" s="2">
        <f t="shared" si="0"/>
        <v>0</v>
      </c>
    </row>
    <row r="46" spans="1:21" x14ac:dyDescent="0.25">
      <c r="A46" s="1">
        <f>(IF(ISERROR(VLOOKUP(G46,Choix17!$M$2:$N$14,2,FALSE)&amp;LEFT(J46,4)&amp;RIGHT(LEFT(J46,LEN(J46)-1),2)),0,VLOOKUP(G46,Choix17!$M$2:$N$14,2,FALSE)&amp;LEFT(J46,4)&amp;RIGHT(LEFT(J46,LEN(J46)-1),2)))*1</f>
        <v>0</v>
      </c>
      <c r="B46" s="1">
        <f>(IF(ISERROR(VLOOKUP(L46,Choix17!$M$2:$N$14,2,FALSE)&amp;LEFT(O46,4)&amp;RIGHT(LEFT(O46,LEN(O46)-1),2)),0,VLOOKUP(L46,Choix17!$M$2:$N$14,2,FALSE)&amp;LEFT(O46,4)&amp;RIGHT(LEFT(O46,LEN(O46)-1),2)))*1</f>
        <v>0</v>
      </c>
      <c r="C46" s="9" t="str">
        <f>IF(ISNA(VLOOKUP(I46,[1]PlayersList!$B$4:$D$957,3,FALSE)),"Noplayer",VLOOKUP(I46,[1]PlayersList!$B$4:$D$957,3,FALSE)*1)</f>
        <v>Noplayer</v>
      </c>
      <c r="D46" s="9" t="str">
        <f>IF(ISNA(VLOOKUP(N46,[1]PlayersList!$B$4:$D$957,3,FALSE)),"Noplayer",VLOOKUP(N46,[1]PlayersList!$B$4:$D$957,3,FALSE)*1)</f>
        <v>Noplayer</v>
      </c>
      <c r="H46" s="9"/>
      <c r="I46" s="25"/>
      <c r="L46" s="11"/>
      <c r="M46" s="9"/>
      <c r="N46" s="17"/>
      <c r="O46" s="11"/>
      <c r="P46" s="12"/>
      <c r="Q46" s="2">
        <f t="shared" si="0"/>
        <v>0</v>
      </c>
      <c r="R46" s="2">
        <f t="shared" si="0"/>
        <v>0</v>
      </c>
    </row>
    <row r="47" spans="1:21" x14ac:dyDescent="0.25">
      <c r="A47" s="1">
        <f>(IF(ISERROR(VLOOKUP(G47,Choix17!$M$2:$N$14,2,FALSE)&amp;LEFT(J47,4)&amp;RIGHT(LEFT(J47,LEN(J47)-1),2)),0,VLOOKUP(G47,Choix17!$M$2:$N$14,2,FALSE)&amp;LEFT(J47,4)&amp;RIGHT(LEFT(J47,LEN(J47)-1),2)))*1</f>
        <v>0</v>
      </c>
      <c r="B47" s="1">
        <f>(IF(ISERROR(VLOOKUP(L47,Choix17!$M$2:$N$14,2,FALSE)&amp;LEFT(O47,4)&amp;RIGHT(LEFT(O47,LEN(O47)-1),2)),0,VLOOKUP(L47,Choix17!$M$2:$N$14,2,FALSE)&amp;LEFT(O47,4)&amp;RIGHT(LEFT(O47,LEN(O47)-1),2)))*1</f>
        <v>0</v>
      </c>
      <c r="C47" s="9" t="str">
        <f>IF(ISNA(VLOOKUP(I47,[1]PlayersList!$B$4:$D$957,3,FALSE)),"Noplayer",VLOOKUP(I47,[1]PlayersList!$B$4:$D$957,3,FALSE)*1)</f>
        <v>Noplayer</v>
      </c>
      <c r="D47" s="9" t="str">
        <f>IF(ISNA(VLOOKUP(N47,[1]PlayersList!$B$4:$D$957,3,FALSE)),"Noplayer",VLOOKUP(N47,[1]PlayersList!$B$4:$D$957,3,FALSE)*1)</f>
        <v>Noplayer</v>
      </c>
      <c r="H47" s="9"/>
      <c r="I47" s="25"/>
      <c r="L47" s="11"/>
      <c r="M47" s="9"/>
      <c r="N47" s="17"/>
      <c r="O47" s="11"/>
      <c r="P47" s="11"/>
      <c r="Q47" s="2">
        <f t="shared" si="0"/>
        <v>0</v>
      </c>
      <c r="R47" s="2">
        <f t="shared" si="0"/>
        <v>0</v>
      </c>
    </row>
    <row r="48" spans="1:21" x14ac:dyDescent="0.25">
      <c r="A48" s="1">
        <f>(IF(ISERROR(VLOOKUP(G48,Choix17!$M$2:$N$14,2,FALSE)&amp;LEFT(J48,4)&amp;RIGHT(LEFT(J48,LEN(J48)-1),2)),0,VLOOKUP(G48,Choix17!$M$2:$N$14,2,FALSE)&amp;LEFT(J48,4)&amp;RIGHT(LEFT(J48,LEN(J48)-1),2)))*1</f>
        <v>0</v>
      </c>
      <c r="B48" s="1">
        <f>(IF(ISERROR(VLOOKUP(L48,Choix17!$M$2:$N$14,2,FALSE)&amp;LEFT(O48,4)&amp;RIGHT(LEFT(O48,LEN(O48)-1),2)),0,VLOOKUP(L48,Choix17!$M$2:$N$14,2,FALSE)&amp;LEFT(O48,4)&amp;RIGHT(LEFT(O48,LEN(O48)-1),2)))*1</f>
        <v>0</v>
      </c>
      <c r="C48" s="9" t="str">
        <f>IF(ISNA(VLOOKUP(I48,[1]PlayersList!$B$4:$D$957,3,FALSE)),"Noplayer",VLOOKUP(I48,[1]PlayersList!$B$4:$D$957,3,FALSE)*1)</f>
        <v>Noplayer</v>
      </c>
      <c r="D48" s="9" t="str">
        <f>IF(ISNA(VLOOKUP(N48,[1]PlayersList!$B$4:$D$957,3,FALSE)),"Noplayer",VLOOKUP(N48,[1]PlayersList!$B$4:$D$957,3,FALSE)*1)</f>
        <v>Noplayer</v>
      </c>
      <c r="H48" s="9"/>
      <c r="I48" s="25"/>
      <c r="L48" s="11"/>
      <c r="M48" s="9"/>
      <c r="N48" s="17"/>
      <c r="O48" s="11"/>
      <c r="P48" s="11"/>
      <c r="Q48" s="2">
        <f t="shared" si="0"/>
        <v>0</v>
      </c>
      <c r="R48" s="2">
        <f t="shared" si="0"/>
        <v>0</v>
      </c>
    </row>
    <row r="49" spans="1:18" x14ac:dyDescent="0.25">
      <c r="A49" s="1">
        <f>(IF(ISERROR(VLOOKUP(G49,Choix17!$M$2:$N$14,2,FALSE)&amp;LEFT(J49,4)&amp;RIGHT(LEFT(J49,LEN(J49)-1),2)),0,VLOOKUP(G49,Choix17!$M$2:$N$14,2,FALSE)&amp;LEFT(J49,4)&amp;RIGHT(LEFT(J49,LEN(J49)-1),2)))*1</f>
        <v>0</v>
      </c>
      <c r="B49" s="1">
        <f>(IF(ISERROR(VLOOKUP(L49,Choix17!$M$2:$N$14,2,FALSE)&amp;LEFT(O49,4)&amp;RIGHT(LEFT(O49,LEN(O49)-1),2)),0,VLOOKUP(L49,Choix17!$M$2:$N$14,2,FALSE)&amp;LEFT(O49,4)&amp;RIGHT(LEFT(O49,LEN(O49)-1),2)))*1</f>
        <v>0</v>
      </c>
      <c r="C49" s="9" t="str">
        <f>IF(ISNA(VLOOKUP(I49,[1]PlayersList!$B$4:$D$957,3,FALSE)),"Noplayer",VLOOKUP(I49,[1]PlayersList!$B$4:$D$957,3,FALSE)*1)</f>
        <v>Noplayer</v>
      </c>
      <c r="D49" s="9" t="str">
        <f>IF(ISNA(VLOOKUP(N49,[1]PlayersList!$B$4:$D$957,3,FALSE)),"Noplayer",VLOOKUP(N49,[1]PlayersList!$B$4:$D$957,3,FALSE)*1)</f>
        <v>Noplayer</v>
      </c>
      <c r="H49" s="9"/>
      <c r="I49" s="25"/>
      <c r="L49" s="11"/>
      <c r="M49" s="9"/>
      <c r="N49" s="17"/>
      <c r="O49" s="11"/>
      <c r="P49" s="11"/>
      <c r="Q49" s="2">
        <f t="shared" si="0"/>
        <v>0</v>
      </c>
      <c r="R49" s="2">
        <f t="shared" si="0"/>
        <v>0</v>
      </c>
    </row>
    <row r="50" spans="1:18" x14ac:dyDescent="0.25">
      <c r="A50" s="1">
        <f>(IF(ISERROR(VLOOKUP(G50,Choix17!$M$2:$N$14,2,FALSE)&amp;LEFT(J50,4)&amp;RIGHT(LEFT(J50,LEN(J50)-1),2)),0,VLOOKUP(G50,Choix17!$M$2:$N$14,2,FALSE)&amp;LEFT(J50,4)&amp;RIGHT(LEFT(J50,LEN(J50)-1),2)))*1</f>
        <v>0</v>
      </c>
      <c r="B50" s="1">
        <f>(IF(ISERROR(VLOOKUP(L50,Choix17!$M$2:$N$14,2,FALSE)&amp;LEFT(O50,4)&amp;RIGHT(LEFT(O50,LEN(O50)-1),2)),0,VLOOKUP(L50,Choix17!$M$2:$N$14,2,FALSE)&amp;LEFT(O50,4)&amp;RIGHT(LEFT(O50,LEN(O50)-1),2)))*1</f>
        <v>0</v>
      </c>
      <c r="C50" s="9" t="str">
        <f>IF(ISNA(VLOOKUP(I50,[1]PlayersList!$B$4:$D$957,3,FALSE)),"Noplayer",VLOOKUP(I50,[1]PlayersList!$B$4:$D$957,3,FALSE)*1)</f>
        <v>Noplayer</v>
      </c>
      <c r="D50" s="9" t="str">
        <f>IF(ISNA(VLOOKUP(N50,[1]PlayersList!$B$4:$D$957,3,FALSE)),"Noplayer",VLOOKUP(N50,[1]PlayersList!$B$4:$D$957,3,FALSE)*1)</f>
        <v>Noplayer</v>
      </c>
      <c r="H50" s="9"/>
      <c r="I50" s="25"/>
      <c r="L50" s="11"/>
      <c r="M50" s="9"/>
      <c r="N50" s="17"/>
      <c r="O50" s="11"/>
      <c r="P50" s="11"/>
      <c r="Q50" s="2">
        <f t="shared" si="0"/>
        <v>0</v>
      </c>
      <c r="R50" s="2">
        <f t="shared" si="0"/>
        <v>0</v>
      </c>
    </row>
    <row r="51" spans="1:18" x14ac:dyDescent="0.25">
      <c r="A51" s="1">
        <f>(IF(ISERROR(VLOOKUP(G51,Choix17!$M$2:$N$14,2,FALSE)&amp;LEFT(J51,4)&amp;RIGHT(LEFT(J51,LEN(J51)-1),2)),0,VLOOKUP(G51,Choix17!$M$2:$N$14,2,FALSE)&amp;LEFT(J51,4)&amp;RIGHT(LEFT(J51,LEN(J51)-1),2)))*1</f>
        <v>0</v>
      </c>
      <c r="B51" s="1">
        <f>(IF(ISERROR(VLOOKUP(L51,Choix17!$M$2:$N$14,2,FALSE)&amp;LEFT(O51,4)&amp;RIGHT(LEFT(O51,LEN(O51)-1),2)),0,VLOOKUP(L51,Choix17!$M$2:$N$14,2,FALSE)&amp;LEFT(O51,4)&amp;RIGHT(LEFT(O51,LEN(O51)-1),2)))*1</f>
        <v>0</v>
      </c>
      <c r="C51" s="9" t="str">
        <f>IF(ISNA(VLOOKUP(I51,[1]PlayersList!$B$4:$D$957,3,FALSE)),"Noplayer",VLOOKUP(I51,[1]PlayersList!$B$4:$D$957,3,FALSE)*1)</f>
        <v>Noplayer</v>
      </c>
      <c r="D51" s="9" t="str">
        <f>IF(ISNA(VLOOKUP(N51,[1]PlayersList!$B$4:$D$957,3,FALSE)),"Noplayer",VLOOKUP(N51,[1]PlayersList!$B$4:$D$957,3,FALSE)*1)</f>
        <v>Noplayer</v>
      </c>
      <c r="H51" s="9"/>
      <c r="I51" s="25"/>
      <c r="L51" s="11"/>
      <c r="M51" s="9"/>
      <c r="N51" s="17"/>
      <c r="O51" s="11"/>
      <c r="P51" s="11"/>
      <c r="Q51" s="2">
        <f t="shared" si="0"/>
        <v>0</v>
      </c>
      <c r="R51" s="2">
        <f t="shared" si="0"/>
        <v>0</v>
      </c>
    </row>
    <row r="52" spans="1:18" x14ac:dyDescent="0.25">
      <c r="A52" s="1">
        <f>(IF(ISERROR(VLOOKUP(G52,Choix17!$M$2:$N$14,2,FALSE)&amp;LEFT(J52,4)&amp;RIGHT(LEFT(J52,LEN(J52)-1),2)),0,VLOOKUP(G52,Choix17!$M$2:$N$14,2,FALSE)&amp;LEFT(J52,4)&amp;RIGHT(LEFT(J52,LEN(J52)-1),2)))*1</f>
        <v>0</v>
      </c>
      <c r="B52" s="1">
        <f>(IF(ISERROR(VLOOKUP(L52,Choix17!$M$2:$N$14,2,FALSE)&amp;LEFT(O52,4)&amp;RIGHT(LEFT(O52,LEN(O52)-1),2)),0,VLOOKUP(L52,Choix17!$M$2:$N$14,2,FALSE)&amp;LEFT(O52,4)&amp;RIGHT(LEFT(O52,LEN(O52)-1),2)))*1</f>
        <v>0</v>
      </c>
      <c r="C52" s="9" t="str">
        <f>IF(ISNA(VLOOKUP(I52,[1]PlayersList!$B$4:$D$957,3,FALSE)),"Noplayer",VLOOKUP(I52,[1]PlayersList!$B$4:$D$957,3,FALSE)*1)</f>
        <v>Noplayer</v>
      </c>
      <c r="D52" s="9" t="str">
        <f>IF(ISNA(VLOOKUP(N52,[1]PlayersList!$B$4:$D$957,3,FALSE)),"Noplayer",VLOOKUP(N52,[1]PlayersList!$B$4:$D$957,3,FALSE)*1)</f>
        <v>Noplayer</v>
      </c>
      <c r="H52" s="9"/>
      <c r="I52" s="25"/>
      <c r="L52" s="11"/>
      <c r="M52" s="9"/>
      <c r="N52" s="17"/>
      <c r="O52" s="11"/>
      <c r="P52" s="11"/>
      <c r="Q52" s="2">
        <f t="shared" si="0"/>
        <v>0</v>
      </c>
      <c r="R52" s="2">
        <f t="shared" si="0"/>
        <v>0</v>
      </c>
    </row>
    <row r="53" spans="1:18" x14ac:dyDescent="0.25">
      <c r="A53" s="1">
        <f>(IF(ISERROR(VLOOKUP(G53,Choix17!$M$2:$N$14,2,FALSE)&amp;LEFT(J53,4)&amp;RIGHT(LEFT(J53,LEN(J53)-1),2)),0,VLOOKUP(G53,Choix17!$M$2:$N$14,2,FALSE)&amp;LEFT(J53,4)&amp;RIGHT(LEFT(J53,LEN(J53)-1),2)))*1</f>
        <v>0</v>
      </c>
      <c r="B53" s="1">
        <f>(IF(ISERROR(VLOOKUP(L53,Choix17!$M$2:$N$14,2,FALSE)&amp;LEFT(O53,4)&amp;RIGHT(LEFT(O53,LEN(O53)-1),2)),0,VLOOKUP(L53,Choix17!$M$2:$N$14,2,FALSE)&amp;LEFT(O53,4)&amp;RIGHT(LEFT(O53,LEN(O53)-1),2)))*1</f>
        <v>0</v>
      </c>
      <c r="C53" s="9" t="str">
        <f>IF(ISNA(VLOOKUP(I53,[1]PlayersList!$B$4:$D$957,3,FALSE)),"Noplayer",VLOOKUP(I53,[1]PlayersList!$B$4:$D$957,3,FALSE)*1)</f>
        <v>Noplayer</v>
      </c>
      <c r="D53" s="9" t="str">
        <f>IF(ISNA(VLOOKUP(N53,[1]PlayersList!$B$4:$D$957,3,FALSE)),"Noplayer",VLOOKUP(N53,[1]PlayersList!$B$4:$D$957,3,FALSE)*1)</f>
        <v>Noplayer</v>
      </c>
      <c r="H53" s="9"/>
      <c r="I53" s="25"/>
      <c r="L53" s="11"/>
      <c r="M53" s="9"/>
      <c r="N53" s="17"/>
      <c r="O53" s="11"/>
      <c r="P53" s="11"/>
      <c r="Q53" s="2">
        <f t="shared" si="0"/>
        <v>0</v>
      </c>
      <c r="R53" s="2">
        <f t="shared" si="0"/>
        <v>0</v>
      </c>
    </row>
    <row r="54" spans="1:18" x14ac:dyDescent="0.25">
      <c r="A54" s="1">
        <f>(IF(ISERROR(VLOOKUP(G54,Choix17!$M$2:$N$14,2,FALSE)&amp;LEFT(J54,4)&amp;RIGHT(LEFT(J54,LEN(J54)-1),2)),0,VLOOKUP(G54,Choix17!$M$2:$N$14,2,FALSE)&amp;LEFT(J54,4)&amp;RIGHT(LEFT(J54,LEN(J54)-1),2)))*1</f>
        <v>0</v>
      </c>
      <c r="B54" s="1">
        <f>(IF(ISERROR(VLOOKUP(L54,Choix17!$M$2:$N$14,2,FALSE)&amp;LEFT(O54,4)&amp;RIGHT(LEFT(O54,LEN(O54)-1),2)),0,VLOOKUP(L54,Choix17!$M$2:$N$14,2,FALSE)&amp;LEFT(O54,4)&amp;RIGHT(LEFT(O54,LEN(O54)-1),2)))*1</f>
        <v>0</v>
      </c>
      <c r="C54" s="9" t="str">
        <f>IF(ISNA(VLOOKUP(I54,[1]PlayersList!$B$4:$D$957,3,FALSE)),"Noplayer",VLOOKUP(I54,[1]PlayersList!$B$4:$D$957,3,FALSE)*1)</f>
        <v>Noplayer</v>
      </c>
      <c r="D54" s="9" t="str">
        <f>IF(ISNA(VLOOKUP(N54,[1]PlayersList!$B$4:$D$957,3,FALSE)),"Noplayer",VLOOKUP(N54,[1]PlayersList!$B$4:$D$957,3,FALSE)*1)</f>
        <v>Noplayer</v>
      </c>
      <c r="H54" s="9"/>
      <c r="I54" s="25"/>
      <c r="L54" s="11"/>
      <c r="M54" s="9"/>
      <c r="N54" s="17"/>
      <c r="O54" s="11"/>
      <c r="P54" s="11"/>
      <c r="Q54" s="2">
        <f t="shared" si="0"/>
        <v>0</v>
      </c>
      <c r="R54" s="2">
        <f t="shared" si="0"/>
        <v>0</v>
      </c>
    </row>
    <row r="55" spans="1:18" x14ac:dyDescent="0.25">
      <c r="A55" s="1">
        <f>(IF(ISERROR(VLOOKUP(G55,Choix17!$M$2:$N$14,2,FALSE)&amp;LEFT(J55,4)&amp;RIGHT(LEFT(J55,LEN(J55)-1),2)),0,VLOOKUP(G55,Choix17!$M$2:$N$14,2,FALSE)&amp;LEFT(J55,4)&amp;RIGHT(LEFT(J55,LEN(J55)-1),2)))*1</f>
        <v>0</v>
      </c>
      <c r="B55" s="1">
        <f>(IF(ISERROR(VLOOKUP(L55,Choix17!$M$2:$N$14,2,FALSE)&amp;LEFT(O55,4)&amp;RIGHT(LEFT(O55,LEN(O55)-1),2)),0,VLOOKUP(L55,Choix17!$M$2:$N$14,2,FALSE)&amp;LEFT(O55,4)&amp;RIGHT(LEFT(O55,LEN(O55)-1),2)))*1</f>
        <v>0</v>
      </c>
      <c r="C55" s="9" t="str">
        <f>IF(ISNA(VLOOKUP(I55,[1]PlayersList!$B$4:$D$957,3,FALSE)),"Noplayer",VLOOKUP(I55,[1]PlayersList!$B$4:$D$957,3,FALSE)*1)</f>
        <v>Noplayer</v>
      </c>
      <c r="D55" s="9" t="str">
        <f>IF(ISNA(VLOOKUP(N55,[1]PlayersList!$B$4:$D$957,3,FALSE)),"Noplayer",VLOOKUP(N55,[1]PlayersList!$B$4:$D$957,3,FALSE)*1)</f>
        <v>Noplayer</v>
      </c>
      <c r="H55" s="9"/>
      <c r="I55" s="25"/>
      <c r="L55" s="11"/>
      <c r="M55" s="9"/>
      <c r="N55" s="17"/>
      <c r="O55" s="11"/>
      <c r="P55" s="11"/>
      <c r="Q55" s="2">
        <f t="shared" si="0"/>
        <v>0</v>
      </c>
      <c r="R55" s="2">
        <f t="shared" si="0"/>
        <v>0</v>
      </c>
    </row>
    <row r="56" spans="1:18" x14ac:dyDescent="0.25">
      <c r="A56" s="1">
        <f>(IF(ISERROR(VLOOKUP(G56,Choix17!$M$2:$N$14,2,FALSE)&amp;LEFT(J56,4)&amp;RIGHT(LEFT(J56,LEN(J56)-1),2)),0,VLOOKUP(G56,Choix17!$M$2:$N$14,2,FALSE)&amp;LEFT(J56,4)&amp;RIGHT(LEFT(J56,LEN(J56)-1),2)))*1</f>
        <v>0</v>
      </c>
      <c r="B56" s="1">
        <f>(IF(ISERROR(VLOOKUP(L56,Choix17!$M$2:$N$14,2,FALSE)&amp;LEFT(O56,4)&amp;RIGHT(LEFT(O56,LEN(O56)-1),2)),0,VLOOKUP(L56,Choix17!$M$2:$N$14,2,FALSE)&amp;LEFT(O56,4)&amp;RIGHT(LEFT(O56,LEN(O56)-1),2)))*1</f>
        <v>0</v>
      </c>
      <c r="C56" s="9" t="str">
        <f>IF(ISNA(VLOOKUP(I56,[1]PlayersList!$B$4:$D$957,3,FALSE)),"Noplayer",VLOOKUP(I56,[1]PlayersList!$B$4:$D$957,3,FALSE)*1)</f>
        <v>Noplayer</v>
      </c>
      <c r="D56" s="9" t="str">
        <f>IF(ISNA(VLOOKUP(N56,[1]PlayersList!$B$4:$D$957,3,FALSE)),"Noplayer",VLOOKUP(N56,[1]PlayersList!$B$4:$D$957,3,FALSE)*1)</f>
        <v>Noplayer</v>
      </c>
      <c r="H56" s="9"/>
      <c r="I56" s="25"/>
      <c r="L56" s="11"/>
      <c r="M56" s="9"/>
      <c r="N56" s="17"/>
      <c r="O56" s="11"/>
      <c r="P56" s="11"/>
      <c r="Q56" s="2">
        <f t="shared" si="0"/>
        <v>0</v>
      </c>
      <c r="R56" s="2">
        <f t="shared" si="0"/>
        <v>0</v>
      </c>
    </row>
    <row r="57" spans="1:18" x14ac:dyDescent="0.25">
      <c r="A57" s="1">
        <f>(IF(ISERROR(VLOOKUP(G57,Choix17!$M$2:$N$14,2,FALSE)&amp;LEFT(J57,4)&amp;RIGHT(LEFT(J57,LEN(J57)-1),2)),0,VLOOKUP(G57,Choix17!$M$2:$N$14,2,FALSE)&amp;LEFT(J57,4)&amp;RIGHT(LEFT(J57,LEN(J57)-1),2)))*1</f>
        <v>0</v>
      </c>
      <c r="B57" s="1">
        <f>(IF(ISERROR(VLOOKUP(L57,Choix17!$M$2:$N$14,2,FALSE)&amp;LEFT(O57,4)&amp;RIGHT(LEFT(O57,LEN(O57)-1),2)),0,VLOOKUP(L57,Choix17!$M$2:$N$14,2,FALSE)&amp;LEFT(O57,4)&amp;RIGHT(LEFT(O57,LEN(O57)-1),2)))*1</f>
        <v>0</v>
      </c>
      <c r="C57" s="9" t="str">
        <f>IF(ISNA(VLOOKUP(I57,[1]PlayersList!$B$4:$D$957,3,FALSE)),"Noplayer",VLOOKUP(I57,[1]PlayersList!$B$4:$D$957,3,FALSE)*1)</f>
        <v>Noplayer</v>
      </c>
      <c r="D57" s="9" t="str">
        <f>IF(ISNA(VLOOKUP(N57,[1]PlayersList!$B$4:$D$957,3,FALSE)),"Noplayer",VLOOKUP(N57,[1]PlayersList!$B$4:$D$957,3,FALSE)*1)</f>
        <v>Noplayer</v>
      </c>
      <c r="H57" s="9"/>
      <c r="I57" s="25"/>
      <c r="L57" s="11"/>
      <c r="M57" s="9"/>
      <c r="N57" s="17"/>
      <c r="O57" s="11"/>
      <c r="P57" s="11"/>
      <c r="Q57" s="2">
        <f t="shared" si="0"/>
        <v>0</v>
      </c>
      <c r="R57" s="2">
        <f t="shared" si="0"/>
        <v>0</v>
      </c>
    </row>
    <row r="58" spans="1:18" x14ac:dyDescent="0.25">
      <c r="A58" s="1">
        <f>(IF(ISERROR(VLOOKUP(G58,Choix17!$M$2:$N$14,2,FALSE)&amp;LEFT(J58,4)&amp;RIGHT(LEFT(J58,LEN(J58)-1),2)),0,VLOOKUP(G58,Choix17!$M$2:$N$14,2,FALSE)&amp;LEFT(J58,4)&amp;RIGHT(LEFT(J58,LEN(J58)-1),2)))*1</f>
        <v>0</v>
      </c>
      <c r="B58" s="1">
        <f>(IF(ISERROR(VLOOKUP(L58,Choix17!$M$2:$N$14,2,FALSE)&amp;LEFT(O58,4)&amp;RIGHT(LEFT(O58,LEN(O58)-1),2)),0,VLOOKUP(L58,Choix17!$M$2:$N$14,2,FALSE)&amp;LEFT(O58,4)&amp;RIGHT(LEFT(O58,LEN(O58)-1),2)))*1</f>
        <v>0</v>
      </c>
      <c r="C58" s="9" t="str">
        <f>IF(ISNA(VLOOKUP(I58,[1]PlayersList!$B$4:$D$957,3,FALSE)),"Noplayer",VLOOKUP(I58,[1]PlayersList!$B$4:$D$957,3,FALSE)*1)</f>
        <v>Noplayer</v>
      </c>
      <c r="D58" s="9" t="str">
        <f>IF(ISNA(VLOOKUP(N58,[1]PlayersList!$B$4:$D$957,3,FALSE)),"Noplayer",VLOOKUP(N58,[1]PlayersList!$B$4:$D$957,3,FALSE)*1)</f>
        <v>Noplayer</v>
      </c>
      <c r="H58" s="9"/>
      <c r="I58" s="25"/>
      <c r="L58" s="11"/>
      <c r="M58" s="9"/>
      <c r="N58" s="17"/>
      <c r="O58" s="11"/>
      <c r="P58" s="11"/>
      <c r="Q58" s="2">
        <f t="shared" si="0"/>
        <v>0</v>
      </c>
      <c r="R58" s="2">
        <f t="shared" si="0"/>
        <v>0</v>
      </c>
    </row>
    <row r="59" spans="1:18" x14ac:dyDescent="0.25">
      <c r="A59" s="1">
        <f>(IF(ISERROR(VLOOKUP(G59,Choix17!$M$2:$N$14,2,FALSE)&amp;LEFT(J59,4)&amp;RIGHT(LEFT(J59,LEN(J59)-1),2)),0,VLOOKUP(G59,Choix17!$M$2:$N$14,2,FALSE)&amp;LEFT(J59,4)&amp;RIGHT(LEFT(J59,LEN(J59)-1),2)))*1</f>
        <v>0</v>
      </c>
      <c r="B59" s="1">
        <f>(IF(ISERROR(VLOOKUP(L59,Choix17!$M$2:$N$14,2,FALSE)&amp;LEFT(O59,4)&amp;RIGHT(LEFT(O59,LEN(O59)-1),2)),0,VLOOKUP(L59,Choix17!$M$2:$N$14,2,FALSE)&amp;LEFT(O59,4)&amp;RIGHT(LEFT(O59,LEN(O59)-1),2)))*1</f>
        <v>0</v>
      </c>
      <c r="C59" s="9" t="str">
        <f>IF(ISNA(VLOOKUP(I59,[1]PlayersList!$B$4:$D$957,3,FALSE)),"Noplayer",VLOOKUP(I59,[1]PlayersList!$B$4:$D$957,3,FALSE)*1)</f>
        <v>Noplayer</v>
      </c>
      <c r="D59" s="9" t="str">
        <f>IF(ISNA(VLOOKUP(N59,[1]PlayersList!$B$4:$D$957,3,FALSE)),"Noplayer",VLOOKUP(N59,[1]PlayersList!$B$4:$D$957,3,FALSE)*1)</f>
        <v>Noplayer</v>
      </c>
      <c r="H59" s="9"/>
      <c r="I59" s="25"/>
      <c r="L59" s="11"/>
      <c r="M59" s="9"/>
      <c r="N59" s="17"/>
      <c r="O59" s="11"/>
      <c r="P59" s="11"/>
      <c r="Q59" s="2">
        <f t="shared" si="0"/>
        <v>0</v>
      </c>
      <c r="R59" s="2">
        <f t="shared" si="0"/>
        <v>0</v>
      </c>
    </row>
    <row r="60" spans="1:18" x14ac:dyDescent="0.25">
      <c r="A60" s="1">
        <f>(IF(ISERROR(VLOOKUP(G60,Choix17!$M$2:$N$14,2,FALSE)&amp;LEFT(J60,4)&amp;RIGHT(LEFT(J60,LEN(J60)-1),2)),0,VLOOKUP(G60,Choix17!$M$2:$N$14,2,FALSE)&amp;LEFT(J60,4)&amp;RIGHT(LEFT(J60,LEN(J60)-1),2)))*1</f>
        <v>0</v>
      </c>
      <c r="B60" s="1">
        <f>(IF(ISERROR(VLOOKUP(L60,Choix17!$M$2:$N$14,2,FALSE)&amp;LEFT(O60,4)&amp;RIGHT(LEFT(O60,LEN(O60)-1),2)),0,VLOOKUP(L60,Choix17!$M$2:$N$14,2,FALSE)&amp;LEFT(O60,4)&amp;RIGHT(LEFT(O60,LEN(O60)-1),2)))*1</f>
        <v>0</v>
      </c>
      <c r="C60" s="9" t="str">
        <f>IF(ISNA(VLOOKUP(I60,[1]PlayersList!$B$4:$D$957,3,FALSE)),"Noplayer",VLOOKUP(I60,[1]PlayersList!$B$4:$D$957,3,FALSE)*1)</f>
        <v>Noplayer</v>
      </c>
      <c r="D60" s="9" t="str">
        <f>IF(ISNA(VLOOKUP(N60,[1]PlayersList!$B$4:$D$957,3,FALSE)),"Noplayer",VLOOKUP(N60,[1]PlayersList!$B$4:$D$957,3,FALSE)*1)</f>
        <v>Noplayer</v>
      </c>
      <c r="H60" s="9"/>
      <c r="L60" s="11"/>
      <c r="M60" s="9"/>
      <c r="N60" s="11"/>
      <c r="O60" s="11"/>
      <c r="P60" s="11"/>
      <c r="Q60" s="2">
        <f t="shared" si="0"/>
        <v>0</v>
      </c>
      <c r="R60" s="2">
        <f t="shared" si="0"/>
        <v>0</v>
      </c>
    </row>
    <row r="61" spans="1:18" x14ac:dyDescent="0.25">
      <c r="A61" s="1">
        <f>(IF(ISERROR(VLOOKUP(G61,Choix17!$M$2:$N$14,2,FALSE)&amp;LEFT(J61,4)&amp;RIGHT(LEFT(J61,LEN(J61)-1),2)),0,VLOOKUP(G61,Choix17!$M$2:$N$14,2,FALSE)&amp;LEFT(J61,4)&amp;RIGHT(LEFT(J61,LEN(J61)-1),2)))*1</f>
        <v>0</v>
      </c>
      <c r="B61" s="1">
        <f>(IF(ISERROR(VLOOKUP(L61,Choix17!$M$2:$N$14,2,FALSE)&amp;LEFT(O61,4)&amp;RIGHT(LEFT(O61,LEN(O61)-1),2)),0,VLOOKUP(L61,Choix17!$M$2:$N$14,2,FALSE)&amp;LEFT(O61,4)&amp;RIGHT(LEFT(O61,LEN(O61)-1),2)))*1</f>
        <v>0</v>
      </c>
      <c r="C61" s="9" t="str">
        <f>IF(ISNA(VLOOKUP(I61,[1]PlayersList!$B$4:$D$957,3,FALSE)),"Noplayer",VLOOKUP(I61,[1]PlayersList!$B$4:$D$957,3,FALSE)*1)</f>
        <v>Noplayer</v>
      </c>
      <c r="D61" s="9" t="str">
        <f>IF(ISNA(VLOOKUP(N61,[1]PlayersList!$B$4:$D$957,3,FALSE)),"Noplayer",VLOOKUP(N61,[1]PlayersList!$B$4:$D$957,3,FALSE)*1)</f>
        <v>Noplayer</v>
      </c>
      <c r="H61" s="9"/>
      <c r="L61" s="11"/>
      <c r="M61" s="9"/>
      <c r="N61" s="11"/>
      <c r="O61" s="11"/>
      <c r="P61" s="11"/>
      <c r="Q61" s="2">
        <f t="shared" si="0"/>
        <v>0</v>
      </c>
      <c r="R61" s="2">
        <f t="shared" si="0"/>
        <v>0</v>
      </c>
    </row>
    <row r="62" spans="1:18" x14ac:dyDescent="0.25">
      <c r="A62" s="1">
        <f>(IF(ISERROR(VLOOKUP(G62,Choix17!$M$2:$N$14,2,FALSE)&amp;LEFT(J62,4)&amp;RIGHT(LEFT(J62,LEN(J62)-1),2)),0,VLOOKUP(G62,Choix17!$M$2:$N$14,2,FALSE)&amp;LEFT(J62,4)&amp;RIGHT(LEFT(J62,LEN(J62)-1),2)))*1</f>
        <v>0</v>
      </c>
      <c r="B62" s="1">
        <f>(IF(ISERROR(VLOOKUP(L62,Choix17!$M$2:$N$14,2,FALSE)&amp;LEFT(O62,4)&amp;RIGHT(LEFT(O62,LEN(O62)-1),2)),0,VLOOKUP(L62,Choix17!$M$2:$N$14,2,FALSE)&amp;LEFT(O62,4)&amp;RIGHT(LEFT(O62,LEN(O62)-1),2)))*1</f>
        <v>0</v>
      </c>
      <c r="C62" s="9" t="str">
        <f>IF(ISNA(VLOOKUP(I62,[1]PlayersList!$B$4:$D$957,3,FALSE)),"Noplayer",VLOOKUP(I62,[1]PlayersList!$B$4:$D$957,3,FALSE)*1)</f>
        <v>Noplayer</v>
      </c>
      <c r="D62" s="9" t="str">
        <f>IF(ISNA(VLOOKUP(N62,[1]PlayersList!$B$4:$D$957,3,FALSE)),"Noplayer",VLOOKUP(N62,[1]PlayersList!$B$4:$D$957,3,FALSE)*1)</f>
        <v>Noplayer</v>
      </c>
      <c r="H62" s="9"/>
      <c r="L62" s="11"/>
      <c r="M62" s="9"/>
      <c r="N62" s="11"/>
      <c r="O62" s="11"/>
      <c r="P62" s="11"/>
      <c r="Q62" s="2">
        <f t="shared" si="0"/>
        <v>0</v>
      </c>
      <c r="R62" s="2">
        <f t="shared" si="0"/>
        <v>0</v>
      </c>
    </row>
    <row r="63" spans="1:18" x14ac:dyDescent="0.25">
      <c r="A63" s="1">
        <f>(IF(ISERROR(VLOOKUP(G63,Choix17!$M$2:$N$14,2,FALSE)&amp;LEFT(J63,4)&amp;RIGHT(LEFT(J63,LEN(J63)-1),2)),0,VLOOKUP(G63,Choix17!$M$2:$N$14,2,FALSE)&amp;LEFT(J63,4)&amp;RIGHT(LEFT(J63,LEN(J63)-1),2)))*1</f>
        <v>0</v>
      </c>
      <c r="B63" s="1">
        <f>(IF(ISERROR(VLOOKUP(L63,Choix17!$M$2:$N$14,2,FALSE)&amp;LEFT(O63,4)&amp;RIGHT(LEFT(O63,LEN(O63)-1),2)),0,VLOOKUP(L63,Choix17!$M$2:$N$14,2,FALSE)&amp;LEFT(O63,4)&amp;RIGHT(LEFT(O63,LEN(O63)-1),2)))*1</f>
        <v>0</v>
      </c>
      <c r="C63" s="9" t="str">
        <f>IF(ISNA(VLOOKUP(I63,[1]PlayersList!$B$4:$D$957,3,FALSE)),"Noplayer",VLOOKUP(I63,[1]PlayersList!$B$4:$D$957,3,FALSE)*1)</f>
        <v>Noplayer</v>
      </c>
      <c r="D63" s="9" t="str">
        <f>IF(ISNA(VLOOKUP(N63,[1]PlayersList!$B$4:$D$957,3,FALSE)),"Noplayer",VLOOKUP(N63,[1]PlayersList!$B$4:$D$957,3,FALSE)*1)</f>
        <v>Noplayer</v>
      </c>
      <c r="H63" s="9"/>
      <c r="L63" s="11"/>
      <c r="M63" s="9"/>
      <c r="N63" s="11"/>
      <c r="O63" s="11"/>
      <c r="P63" s="11"/>
      <c r="Q63" s="2">
        <f t="shared" si="0"/>
        <v>0</v>
      </c>
      <c r="R63" s="2">
        <f t="shared" si="0"/>
        <v>0</v>
      </c>
    </row>
    <row r="64" spans="1:18" x14ac:dyDescent="0.25">
      <c r="A64" s="1">
        <f>(IF(ISERROR(VLOOKUP(G64,Choix17!$M$2:$N$14,2,FALSE)&amp;LEFT(J64,4)&amp;RIGHT(LEFT(J64,LEN(J64)-1),2)),0,VLOOKUP(G64,Choix17!$M$2:$N$14,2,FALSE)&amp;LEFT(J64,4)&amp;RIGHT(LEFT(J64,LEN(J64)-1),2)))*1</f>
        <v>0</v>
      </c>
      <c r="B64" s="1">
        <f>(IF(ISERROR(VLOOKUP(L64,Choix17!$M$2:$N$14,2,FALSE)&amp;LEFT(O64,4)&amp;RIGHT(LEFT(O64,LEN(O64)-1),2)),0,VLOOKUP(L64,Choix17!$M$2:$N$14,2,FALSE)&amp;LEFT(O64,4)&amp;RIGHT(LEFT(O64,LEN(O64)-1),2)))*1</f>
        <v>0</v>
      </c>
      <c r="C64" s="9" t="str">
        <f>IF(ISNA(VLOOKUP(I64,[1]PlayersList!$B$4:$D$957,3,FALSE)),"Noplayer",VLOOKUP(I64,[1]PlayersList!$B$4:$D$957,3,FALSE)*1)</f>
        <v>Noplayer</v>
      </c>
      <c r="D64" s="9" t="str">
        <f>IF(ISNA(VLOOKUP(N64,[1]PlayersList!$B$4:$D$957,3,FALSE)),"Noplayer",VLOOKUP(N64,[1]PlayersList!$B$4:$D$957,3,FALSE)*1)</f>
        <v>Noplayer</v>
      </c>
      <c r="H64" s="9"/>
      <c r="L64" s="11"/>
      <c r="M64" s="9"/>
      <c r="N64" s="11"/>
      <c r="O64" s="11"/>
      <c r="P64" s="11"/>
      <c r="Q64" s="2">
        <f t="shared" si="0"/>
        <v>0</v>
      </c>
      <c r="R64" s="2">
        <f t="shared" si="0"/>
        <v>0</v>
      </c>
    </row>
    <row r="65" spans="1:18" x14ac:dyDescent="0.25">
      <c r="A65" s="1">
        <f>(IF(ISERROR(VLOOKUP(G65,Choix17!$M$2:$N$14,2,FALSE)&amp;LEFT(J65,4)&amp;RIGHT(LEFT(J65,LEN(J65)-1),2)),0,VLOOKUP(G65,Choix17!$M$2:$N$14,2,FALSE)&amp;LEFT(J65,4)&amp;RIGHT(LEFT(J65,LEN(J65)-1),2)))*1</f>
        <v>0</v>
      </c>
      <c r="B65" s="1">
        <f>(IF(ISERROR(VLOOKUP(L65,Choix17!$M$2:$N$14,2,FALSE)&amp;LEFT(O65,4)&amp;RIGHT(LEFT(O65,LEN(O65)-1),2)),0,VLOOKUP(L65,Choix17!$M$2:$N$14,2,FALSE)&amp;LEFT(O65,4)&amp;RIGHT(LEFT(O65,LEN(O65)-1),2)))*1</f>
        <v>0</v>
      </c>
      <c r="C65" s="9" t="str">
        <f>IF(ISNA(VLOOKUP(I65,[1]PlayersList!$B$4:$D$957,3,FALSE)),"Noplayer",VLOOKUP(I65,[1]PlayersList!$B$4:$D$957,3,FALSE)*1)</f>
        <v>Noplayer</v>
      </c>
      <c r="D65" s="9" t="str">
        <f>IF(ISNA(VLOOKUP(N65,[1]PlayersList!$B$4:$D$957,3,FALSE)),"Noplayer",VLOOKUP(N65,[1]PlayersList!$B$4:$D$957,3,FALSE)*1)</f>
        <v>Noplayer</v>
      </c>
      <c r="H65" s="9"/>
      <c r="L65" s="11"/>
      <c r="M65" s="9"/>
      <c r="N65" s="11"/>
      <c r="O65" s="11"/>
      <c r="P65" s="11"/>
      <c r="Q65" s="2">
        <f t="shared" si="0"/>
        <v>0</v>
      </c>
      <c r="R65" s="2">
        <f t="shared" si="0"/>
        <v>0</v>
      </c>
    </row>
    <row r="66" spans="1:18" x14ac:dyDescent="0.25">
      <c r="A66" s="1">
        <f>(IF(ISERROR(VLOOKUP(G66,Choix17!$M$2:$N$14,2,FALSE)&amp;LEFT(J66,4)&amp;RIGHT(LEFT(J66,LEN(J66)-1),2)),0,VLOOKUP(G66,Choix17!$M$2:$N$14,2,FALSE)&amp;LEFT(J66,4)&amp;RIGHT(LEFT(J66,LEN(J66)-1),2)))*1</f>
        <v>0</v>
      </c>
      <c r="B66" s="1">
        <f>(IF(ISERROR(VLOOKUP(L66,Choix17!$M$2:$N$14,2,FALSE)&amp;LEFT(O66,4)&amp;RIGHT(LEFT(O66,LEN(O66)-1),2)),0,VLOOKUP(L66,Choix17!$M$2:$N$14,2,FALSE)&amp;LEFT(O66,4)&amp;RIGHT(LEFT(O66,LEN(O66)-1),2)))*1</f>
        <v>0</v>
      </c>
      <c r="C66" s="9" t="str">
        <f>IF(ISNA(VLOOKUP(I66,[1]PlayersList!$B$4:$D$957,3,FALSE)),"Noplayer",VLOOKUP(I66,[1]PlayersList!$B$4:$D$957,3,FALSE)*1)</f>
        <v>Noplayer</v>
      </c>
      <c r="D66" s="9" t="str">
        <f>IF(ISNA(VLOOKUP(N66,[1]PlayersList!$B$4:$D$957,3,FALSE)),"Noplayer",VLOOKUP(N66,[1]PlayersList!$B$4:$D$957,3,FALSE)*1)</f>
        <v>Noplayer</v>
      </c>
      <c r="L66" s="11"/>
      <c r="M66" s="11"/>
      <c r="N66" s="11"/>
      <c r="O66" s="11"/>
      <c r="P66" s="11"/>
      <c r="Q66" s="2">
        <f t="shared" si="0"/>
        <v>0</v>
      </c>
      <c r="R66" s="2">
        <f t="shared" si="0"/>
        <v>0</v>
      </c>
    </row>
    <row r="67" spans="1:18" x14ac:dyDescent="0.25">
      <c r="A67" s="1">
        <f>(IF(ISERROR(VLOOKUP(G67,Choix17!$M$2:$N$14,2,FALSE)&amp;LEFT(J67,4)&amp;RIGHT(LEFT(J67,LEN(J67)-1),2)),0,VLOOKUP(G67,Choix17!$M$2:$N$14,2,FALSE)&amp;LEFT(J67,4)&amp;RIGHT(LEFT(J67,LEN(J67)-1),2)))*1</f>
        <v>0</v>
      </c>
      <c r="B67" s="1">
        <f>(IF(ISERROR(VLOOKUP(L67,Choix17!$M$2:$N$14,2,FALSE)&amp;LEFT(O67,4)&amp;RIGHT(LEFT(O67,LEN(O67)-1),2)),0,VLOOKUP(L67,Choix17!$M$2:$N$14,2,FALSE)&amp;LEFT(O67,4)&amp;RIGHT(LEFT(O67,LEN(O67)-1),2)))*1</f>
        <v>0</v>
      </c>
      <c r="C67" s="9" t="str">
        <f>IF(ISNA(VLOOKUP(I67,[1]PlayersList!$B$4:$D$957,3,FALSE)),"Noplayer",VLOOKUP(I67,[1]PlayersList!$B$4:$D$957,3,FALSE)*1)</f>
        <v>Noplayer</v>
      </c>
      <c r="D67" s="9" t="str">
        <f>IF(ISNA(VLOOKUP(N67,[1]PlayersList!$B$4:$D$957,3,FALSE)),"Noplayer",VLOOKUP(N67,[1]PlayersList!$B$4:$D$957,3,FALSE)*1)</f>
        <v>Noplayer</v>
      </c>
      <c r="L67" s="11"/>
      <c r="M67" s="11"/>
      <c r="N67" s="11"/>
      <c r="O67" s="11"/>
      <c r="P67" s="11"/>
      <c r="Q67" s="2">
        <f t="shared" ref="Q67:R130" si="3">IF(A67&lt;1,0,COUNTIF($A:$B,A67))</f>
        <v>0</v>
      </c>
      <c r="R67" s="2">
        <f t="shared" si="3"/>
        <v>0</v>
      </c>
    </row>
    <row r="68" spans="1:18" x14ac:dyDescent="0.25">
      <c r="A68" s="1">
        <f>(IF(ISERROR(VLOOKUP(G68,Choix17!$M$2:$N$14,2,FALSE)&amp;LEFT(J68,4)&amp;RIGHT(LEFT(J68,LEN(J68)-1),2)),0,VLOOKUP(G68,Choix17!$M$2:$N$14,2,FALSE)&amp;LEFT(J68,4)&amp;RIGHT(LEFT(J68,LEN(J68)-1),2)))*1</f>
        <v>0</v>
      </c>
      <c r="B68" s="1">
        <f>(IF(ISERROR(VLOOKUP(L68,Choix17!$M$2:$N$14,2,FALSE)&amp;LEFT(O68,4)&amp;RIGHT(LEFT(O68,LEN(O68)-1),2)),0,VLOOKUP(L68,Choix17!$M$2:$N$14,2,FALSE)&amp;LEFT(O68,4)&amp;RIGHT(LEFT(O68,LEN(O68)-1),2)))*1</f>
        <v>0</v>
      </c>
      <c r="C68" s="9" t="str">
        <f>IF(ISNA(VLOOKUP(I68,[1]PlayersList!$B$4:$D$957,3,FALSE)),"Noplayer",VLOOKUP(I68,[1]PlayersList!$B$4:$D$957,3,FALSE)*1)</f>
        <v>Noplayer</v>
      </c>
      <c r="D68" s="9" t="str">
        <f>IF(ISNA(VLOOKUP(N68,[1]PlayersList!$B$4:$D$957,3,FALSE)),"Noplayer",VLOOKUP(N68,[1]PlayersList!$B$4:$D$957,3,FALSE)*1)</f>
        <v>Noplayer</v>
      </c>
      <c r="L68" s="11"/>
      <c r="M68" s="11"/>
      <c r="N68" s="11"/>
      <c r="O68" s="11"/>
      <c r="P68" s="11"/>
      <c r="Q68" s="2">
        <f t="shared" si="3"/>
        <v>0</v>
      </c>
      <c r="R68" s="2">
        <f t="shared" si="3"/>
        <v>0</v>
      </c>
    </row>
    <row r="69" spans="1:18" x14ac:dyDescent="0.25">
      <c r="A69" s="1">
        <f>(IF(ISERROR(VLOOKUP(G69,Choix17!$M$2:$N$14,2,FALSE)&amp;LEFT(J69,4)&amp;RIGHT(LEFT(J69,LEN(J69)-1),2)),0,VLOOKUP(G69,Choix17!$M$2:$N$14,2,FALSE)&amp;LEFT(J69,4)&amp;RIGHT(LEFT(J69,LEN(J69)-1),2)))*1</f>
        <v>0</v>
      </c>
      <c r="B69" s="1">
        <f>(IF(ISERROR(VLOOKUP(L69,Choix17!$M$2:$N$14,2,FALSE)&amp;LEFT(O69,4)&amp;RIGHT(LEFT(O69,LEN(O69)-1),2)),0,VLOOKUP(L69,Choix17!$M$2:$N$14,2,FALSE)&amp;LEFT(O69,4)&amp;RIGHT(LEFT(O69,LEN(O69)-1),2)))*1</f>
        <v>0</v>
      </c>
      <c r="C69" s="9" t="str">
        <f>IF(ISNA(VLOOKUP(I69,[1]PlayersList!$B$4:$D$957,3,FALSE)),"Noplayer",VLOOKUP(I69,[1]PlayersList!$B$4:$D$957,3,FALSE)*1)</f>
        <v>Noplayer</v>
      </c>
      <c r="D69" s="9" t="str">
        <f>IF(ISNA(VLOOKUP(N69,[1]PlayersList!$B$4:$D$957,3,FALSE)),"Noplayer",VLOOKUP(N69,[1]PlayersList!$B$4:$D$957,3,FALSE)*1)</f>
        <v>Noplayer</v>
      </c>
      <c r="L69" s="11"/>
      <c r="M69" s="11"/>
      <c r="N69" s="11"/>
      <c r="O69" s="11"/>
      <c r="P69" s="11"/>
      <c r="Q69" s="2">
        <f t="shared" si="3"/>
        <v>0</v>
      </c>
      <c r="R69" s="2">
        <f t="shared" si="3"/>
        <v>0</v>
      </c>
    </row>
    <row r="70" spans="1:18" x14ac:dyDescent="0.25">
      <c r="A70" s="1">
        <f>(IF(ISERROR(VLOOKUP(G70,Choix17!$M$2:$N$14,2,FALSE)&amp;LEFT(J70,4)&amp;RIGHT(LEFT(J70,LEN(J70)-1),2)),0,VLOOKUP(G70,Choix17!$M$2:$N$14,2,FALSE)&amp;LEFT(J70,4)&amp;RIGHT(LEFT(J70,LEN(J70)-1),2)))*1</f>
        <v>0</v>
      </c>
      <c r="B70" s="1">
        <f>(IF(ISERROR(VLOOKUP(L70,Choix17!$M$2:$N$14,2,FALSE)&amp;LEFT(O70,4)&amp;RIGHT(LEFT(O70,LEN(O70)-1),2)),0,VLOOKUP(L70,Choix17!$M$2:$N$14,2,FALSE)&amp;LEFT(O70,4)&amp;RIGHT(LEFT(O70,LEN(O70)-1),2)))*1</f>
        <v>0</v>
      </c>
      <c r="C70" s="9" t="str">
        <f>IF(ISNA(VLOOKUP(I70,[1]PlayersList!$B$4:$D$957,3,FALSE)),"Noplayer",VLOOKUP(I70,[1]PlayersList!$B$4:$D$957,3,FALSE)*1)</f>
        <v>Noplayer</v>
      </c>
      <c r="D70" s="9" t="str">
        <f>IF(ISNA(VLOOKUP(N70,[1]PlayersList!$B$4:$D$957,3,FALSE)),"Noplayer",VLOOKUP(N70,[1]PlayersList!$B$4:$D$957,3,FALSE)*1)</f>
        <v>Noplayer</v>
      </c>
      <c r="L70" s="11"/>
      <c r="M70" s="11"/>
      <c r="N70" s="11"/>
      <c r="O70" s="11"/>
      <c r="P70" s="11"/>
      <c r="Q70" s="2">
        <f t="shared" si="3"/>
        <v>0</v>
      </c>
      <c r="R70" s="2">
        <f t="shared" si="3"/>
        <v>0</v>
      </c>
    </row>
    <row r="71" spans="1:18" x14ac:dyDescent="0.25">
      <c r="A71" s="1">
        <f>(IF(ISERROR(VLOOKUP(G71,Choix17!$M$2:$N$14,2,FALSE)&amp;LEFT(J71,4)&amp;RIGHT(LEFT(J71,LEN(J71)-1),2)),0,VLOOKUP(G71,Choix17!$M$2:$N$14,2,FALSE)&amp;LEFT(J71,4)&amp;RIGHT(LEFT(J71,LEN(J71)-1),2)))*1</f>
        <v>0</v>
      </c>
      <c r="B71" s="1">
        <f>(IF(ISERROR(VLOOKUP(L71,Choix17!$M$2:$N$14,2,FALSE)&amp;LEFT(O71,4)&amp;RIGHT(LEFT(O71,LEN(O71)-1),2)),0,VLOOKUP(L71,Choix17!$M$2:$N$14,2,FALSE)&amp;LEFT(O71,4)&amp;RIGHT(LEFT(O71,LEN(O71)-1),2)))*1</f>
        <v>0</v>
      </c>
      <c r="C71" s="9" t="str">
        <f>IF(ISNA(VLOOKUP(I71,[1]PlayersList!$B$4:$D$957,3,FALSE)),"Noplayer",VLOOKUP(I71,[1]PlayersList!$B$4:$D$957,3,FALSE)*1)</f>
        <v>Noplayer</v>
      </c>
      <c r="D71" s="9" t="str">
        <f>IF(ISNA(VLOOKUP(N71,[1]PlayersList!$B$4:$D$957,3,FALSE)),"Noplayer",VLOOKUP(N71,[1]PlayersList!$B$4:$D$957,3,FALSE)*1)</f>
        <v>Noplayer</v>
      </c>
      <c r="L71" s="11"/>
      <c r="M71" s="11"/>
      <c r="N71" s="11"/>
      <c r="O71" s="11"/>
      <c r="P71" s="11"/>
      <c r="Q71" s="2">
        <f t="shared" si="3"/>
        <v>0</v>
      </c>
      <c r="R71" s="2">
        <f t="shared" si="3"/>
        <v>0</v>
      </c>
    </row>
    <row r="72" spans="1:18" x14ac:dyDescent="0.25">
      <c r="A72" s="1">
        <f>(IF(ISERROR(VLOOKUP(G72,Choix17!$M$2:$N$14,2,FALSE)&amp;LEFT(J72,4)&amp;RIGHT(LEFT(J72,LEN(J72)-1),2)),0,VLOOKUP(G72,Choix17!$M$2:$N$14,2,FALSE)&amp;LEFT(J72,4)&amp;RIGHT(LEFT(J72,LEN(J72)-1),2)))*1</f>
        <v>0</v>
      </c>
      <c r="B72" s="1">
        <f>(IF(ISERROR(VLOOKUP(L72,Choix17!$M$2:$N$14,2,FALSE)&amp;LEFT(O72,4)&amp;RIGHT(LEFT(O72,LEN(O72)-1),2)),0,VLOOKUP(L72,Choix17!$M$2:$N$14,2,FALSE)&amp;LEFT(O72,4)&amp;RIGHT(LEFT(O72,LEN(O72)-1),2)))*1</f>
        <v>0</v>
      </c>
      <c r="C72" s="9" t="str">
        <f>IF(ISNA(VLOOKUP(I72,[1]PlayersList!$B$4:$D$957,3,FALSE)),"Noplayer",VLOOKUP(I72,[1]PlayersList!$B$4:$D$957,3,FALSE)*1)</f>
        <v>Noplayer</v>
      </c>
      <c r="D72" s="9" t="str">
        <f>IF(ISNA(VLOOKUP(N72,[1]PlayersList!$B$4:$D$957,3,FALSE)),"Noplayer",VLOOKUP(N72,[1]PlayersList!$B$4:$D$957,3,FALSE)*1)</f>
        <v>Noplayer</v>
      </c>
      <c r="L72" s="11"/>
      <c r="M72" s="11"/>
      <c r="N72" s="11"/>
      <c r="O72" s="11"/>
      <c r="P72" s="11"/>
      <c r="Q72" s="2">
        <f t="shared" si="3"/>
        <v>0</v>
      </c>
      <c r="R72" s="2">
        <f t="shared" si="3"/>
        <v>0</v>
      </c>
    </row>
    <row r="73" spans="1:18" x14ac:dyDescent="0.25">
      <c r="A73" s="1">
        <f>(IF(ISERROR(VLOOKUP(G73,Choix17!$M$2:$N$14,2,FALSE)&amp;LEFT(J73,4)&amp;RIGHT(LEFT(J73,LEN(J73)-1),2)),0,VLOOKUP(G73,Choix17!$M$2:$N$14,2,FALSE)&amp;LEFT(J73,4)&amp;RIGHT(LEFT(J73,LEN(J73)-1),2)))*1</f>
        <v>0</v>
      </c>
      <c r="B73" s="1">
        <f>(IF(ISERROR(VLOOKUP(L73,Choix17!$M$2:$N$14,2,FALSE)&amp;LEFT(O73,4)&amp;RIGHT(LEFT(O73,LEN(O73)-1),2)),0,VLOOKUP(L73,Choix17!$M$2:$N$14,2,FALSE)&amp;LEFT(O73,4)&amp;RIGHT(LEFT(O73,LEN(O73)-1),2)))*1</f>
        <v>0</v>
      </c>
      <c r="C73" s="9" t="str">
        <f>IF(ISNA(VLOOKUP(I73,[1]PlayersList!$B$4:$D$957,3,FALSE)),"Noplayer",VLOOKUP(I73,[1]PlayersList!$B$4:$D$957,3,FALSE)*1)</f>
        <v>Noplayer</v>
      </c>
      <c r="D73" s="9" t="str">
        <f>IF(ISNA(VLOOKUP(N73,[1]PlayersList!$B$4:$D$957,3,FALSE)),"Noplayer",VLOOKUP(N73,[1]PlayersList!$B$4:$D$957,3,FALSE)*1)</f>
        <v>Noplayer</v>
      </c>
      <c r="L73" s="11"/>
      <c r="M73" s="11"/>
      <c r="N73" s="11"/>
      <c r="O73" s="11"/>
      <c r="P73" s="11"/>
      <c r="Q73" s="2">
        <f t="shared" si="3"/>
        <v>0</v>
      </c>
      <c r="R73" s="2">
        <f t="shared" si="3"/>
        <v>0</v>
      </c>
    </row>
    <row r="74" spans="1:18" x14ac:dyDescent="0.25">
      <c r="A74" s="1">
        <f>(IF(ISERROR(VLOOKUP(G74,Choix17!$M$2:$N$14,2,FALSE)&amp;LEFT(J74,4)&amp;RIGHT(LEFT(J74,LEN(J74)-1),2)),0,VLOOKUP(G74,Choix17!$M$2:$N$14,2,FALSE)&amp;LEFT(J74,4)&amp;RIGHT(LEFT(J74,LEN(J74)-1),2)))*1</f>
        <v>0</v>
      </c>
      <c r="B74" s="1">
        <f>(IF(ISERROR(VLOOKUP(L74,Choix17!$M$2:$N$14,2,FALSE)&amp;LEFT(O74,4)&amp;RIGHT(LEFT(O74,LEN(O74)-1),2)),0,VLOOKUP(L74,Choix17!$M$2:$N$14,2,FALSE)&amp;LEFT(O74,4)&amp;RIGHT(LEFT(O74,LEN(O74)-1),2)))*1</f>
        <v>0</v>
      </c>
      <c r="C74" s="9" t="str">
        <f>IF(ISNA(VLOOKUP(I74,[1]PlayersList!$B$4:$D$957,3,FALSE)),"Noplayer",VLOOKUP(I74,[1]PlayersList!$B$4:$D$957,3,FALSE)*1)</f>
        <v>Noplayer</v>
      </c>
      <c r="D74" s="9" t="str">
        <f>IF(ISNA(VLOOKUP(N74,[1]PlayersList!$B$4:$D$957,3,FALSE)),"Noplayer",VLOOKUP(N74,[1]PlayersList!$B$4:$D$957,3,FALSE)*1)</f>
        <v>Noplayer</v>
      </c>
      <c r="L74" s="11"/>
      <c r="M74" s="11"/>
      <c r="N74" s="11"/>
      <c r="O74" s="11"/>
      <c r="P74" s="11"/>
      <c r="Q74" s="2">
        <f t="shared" si="3"/>
        <v>0</v>
      </c>
      <c r="R74" s="2">
        <f t="shared" si="3"/>
        <v>0</v>
      </c>
    </row>
    <row r="75" spans="1:18" x14ac:dyDescent="0.25">
      <c r="A75" s="1">
        <f>(IF(ISERROR(VLOOKUP(G75,Choix17!$M$2:$N$14,2,FALSE)&amp;LEFT(J75,4)&amp;RIGHT(LEFT(J75,LEN(J75)-1),2)),0,VLOOKUP(G75,Choix17!$M$2:$N$14,2,FALSE)&amp;LEFT(J75,4)&amp;RIGHT(LEFT(J75,LEN(J75)-1),2)))*1</f>
        <v>0</v>
      </c>
      <c r="B75" s="1">
        <f>(IF(ISERROR(VLOOKUP(L75,Choix17!$M$2:$N$14,2,FALSE)&amp;LEFT(O75,4)&amp;RIGHT(LEFT(O75,LEN(O75)-1),2)),0,VLOOKUP(L75,Choix17!$M$2:$N$14,2,FALSE)&amp;LEFT(O75,4)&amp;RIGHT(LEFT(O75,LEN(O75)-1),2)))*1</f>
        <v>0</v>
      </c>
      <c r="C75" s="9" t="str">
        <f>IF(ISNA(VLOOKUP(I75,[1]PlayersList!$B$4:$D$957,3,FALSE)),"Noplayer",VLOOKUP(I75,[1]PlayersList!$B$4:$D$957,3,FALSE)*1)</f>
        <v>Noplayer</v>
      </c>
      <c r="D75" s="9" t="str">
        <f>IF(ISNA(VLOOKUP(N75,[1]PlayersList!$B$4:$D$957,3,FALSE)),"Noplayer",VLOOKUP(N75,[1]PlayersList!$B$4:$D$957,3,FALSE)*1)</f>
        <v>Noplayer</v>
      </c>
      <c r="L75" s="11"/>
      <c r="M75" s="11"/>
      <c r="N75" s="11"/>
      <c r="O75" s="11"/>
      <c r="P75" s="11"/>
      <c r="Q75" s="2">
        <f t="shared" si="3"/>
        <v>0</v>
      </c>
      <c r="R75" s="2">
        <f t="shared" si="3"/>
        <v>0</v>
      </c>
    </row>
    <row r="76" spans="1:18" x14ac:dyDescent="0.25">
      <c r="A76" s="1">
        <f>(IF(ISERROR(VLOOKUP(G76,Choix17!$M$2:$N$14,2,FALSE)&amp;LEFT(J76,4)&amp;RIGHT(LEFT(J76,LEN(J76)-1),2)),0,VLOOKUP(G76,Choix17!$M$2:$N$14,2,FALSE)&amp;LEFT(J76,4)&amp;RIGHT(LEFT(J76,LEN(J76)-1),2)))*1</f>
        <v>0</v>
      </c>
      <c r="B76" s="1">
        <f>(IF(ISERROR(VLOOKUP(L76,Choix17!$M$2:$N$14,2,FALSE)&amp;LEFT(O76,4)&amp;RIGHT(LEFT(O76,LEN(O76)-1),2)),0,VLOOKUP(L76,Choix17!$M$2:$N$14,2,FALSE)&amp;LEFT(O76,4)&amp;RIGHT(LEFT(O76,LEN(O76)-1),2)))*1</f>
        <v>0</v>
      </c>
      <c r="C76" s="9" t="str">
        <f>IF(ISNA(VLOOKUP(I76,[1]PlayersList!$B$4:$D$957,3,FALSE)),"Noplayer",VLOOKUP(I76,[1]PlayersList!$B$4:$D$957,3,FALSE)*1)</f>
        <v>Noplayer</v>
      </c>
      <c r="D76" s="9" t="str">
        <f>IF(ISNA(VLOOKUP(N76,[1]PlayersList!$B$4:$D$957,3,FALSE)),"Noplayer",VLOOKUP(N76,[1]PlayersList!$B$4:$D$957,3,FALSE)*1)</f>
        <v>Noplayer</v>
      </c>
      <c r="L76" s="11"/>
      <c r="M76" s="11"/>
      <c r="N76" s="11"/>
      <c r="O76" s="11"/>
      <c r="P76" s="11"/>
      <c r="Q76" s="2">
        <f t="shared" si="3"/>
        <v>0</v>
      </c>
      <c r="R76" s="2">
        <f t="shared" si="3"/>
        <v>0</v>
      </c>
    </row>
    <row r="77" spans="1:18" x14ac:dyDescent="0.25">
      <c r="A77" s="1">
        <f>(IF(ISERROR(VLOOKUP(G77,Choix17!$M$2:$N$14,2,FALSE)&amp;LEFT(J77,4)&amp;RIGHT(LEFT(J77,LEN(J77)-1),2)),0,VLOOKUP(G77,Choix17!$M$2:$N$14,2,FALSE)&amp;LEFT(J77,4)&amp;RIGHT(LEFT(J77,LEN(J77)-1),2)))*1</f>
        <v>0</v>
      </c>
      <c r="B77" s="1">
        <f>(IF(ISERROR(VLOOKUP(L77,Choix17!$M$2:$N$14,2,FALSE)&amp;LEFT(O77,4)&amp;RIGHT(LEFT(O77,LEN(O77)-1),2)),0,VLOOKUP(L77,Choix17!$M$2:$N$14,2,FALSE)&amp;LEFT(O77,4)&amp;RIGHT(LEFT(O77,LEN(O77)-1),2)))*1</f>
        <v>0</v>
      </c>
      <c r="C77" s="9" t="str">
        <f>IF(ISNA(VLOOKUP(I77,[1]PlayersList!$B$4:$D$957,3,FALSE)),"Noplayer",VLOOKUP(I77,[1]PlayersList!$B$4:$D$957,3,FALSE)*1)</f>
        <v>Noplayer</v>
      </c>
      <c r="D77" s="9" t="str">
        <f>IF(ISNA(VLOOKUP(N77,[1]PlayersList!$B$4:$D$957,3,FALSE)),"Noplayer",VLOOKUP(N77,[1]PlayersList!$B$4:$D$957,3,FALSE)*1)</f>
        <v>Noplayer</v>
      </c>
      <c r="L77" s="11"/>
      <c r="M77" s="11"/>
      <c r="N77" s="11"/>
      <c r="O77" s="11"/>
      <c r="P77" s="11"/>
      <c r="Q77" s="2">
        <f t="shared" si="3"/>
        <v>0</v>
      </c>
      <c r="R77" s="2">
        <f t="shared" si="3"/>
        <v>0</v>
      </c>
    </row>
    <row r="78" spans="1:18" x14ac:dyDescent="0.25">
      <c r="A78" s="1">
        <f>(IF(ISERROR(VLOOKUP(G78,Choix17!$M$2:$N$14,2,FALSE)&amp;LEFT(J78,4)&amp;RIGHT(LEFT(J78,LEN(J78)-1),2)),0,VLOOKUP(G78,Choix17!$M$2:$N$14,2,FALSE)&amp;LEFT(J78,4)&amp;RIGHT(LEFT(J78,LEN(J78)-1),2)))*1</f>
        <v>0</v>
      </c>
      <c r="B78" s="1">
        <f>(IF(ISERROR(VLOOKUP(L78,Choix17!$M$2:$N$14,2,FALSE)&amp;LEFT(O78,4)&amp;RIGHT(LEFT(O78,LEN(O78)-1),2)),0,VLOOKUP(L78,Choix17!$M$2:$N$14,2,FALSE)&amp;LEFT(O78,4)&amp;RIGHT(LEFT(O78,LEN(O78)-1),2)))*1</f>
        <v>0</v>
      </c>
      <c r="C78" s="9" t="str">
        <f>IF(ISNA(VLOOKUP(I78,[1]PlayersList!$B$4:$D$957,3,FALSE)),"Noplayer",VLOOKUP(I78,[1]PlayersList!$B$4:$D$957,3,FALSE)*1)</f>
        <v>Noplayer</v>
      </c>
      <c r="D78" s="9" t="str">
        <f>IF(ISNA(VLOOKUP(N78,[1]PlayersList!$B$4:$D$957,3,FALSE)),"Noplayer",VLOOKUP(N78,[1]PlayersList!$B$4:$D$957,3,FALSE)*1)</f>
        <v>Noplayer</v>
      </c>
      <c r="L78" s="11"/>
      <c r="M78" s="11"/>
      <c r="N78" s="11"/>
      <c r="O78" s="11"/>
      <c r="P78" s="11"/>
      <c r="Q78" s="2">
        <f t="shared" si="3"/>
        <v>0</v>
      </c>
      <c r="R78" s="2">
        <f t="shared" si="3"/>
        <v>0</v>
      </c>
    </row>
    <row r="79" spans="1:18" x14ac:dyDescent="0.25">
      <c r="A79" s="1">
        <f>(IF(ISERROR(VLOOKUP(G79,Choix17!$M$2:$N$14,2,FALSE)&amp;LEFT(J79,4)&amp;RIGHT(LEFT(J79,LEN(J79)-1),2)),0,VLOOKUP(G79,Choix17!$M$2:$N$14,2,FALSE)&amp;LEFT(J79,4)&amp;RIGHT(LEFT(J79,LEN(J79)-1),2)))*1</f>
        <v>0</v>
      </c>
      <c r="B79" s="1">
        <f>(IF(ISERROR(VLOOKUP(L79,Choix17!$M$2:$N$14,2,FALSE)&amp;LEFT(O79,4)&amp;RIGHT(LEFT(O79,LEN(O79)-1),2)),0,VLOOKUP(L79,Choix17!$M$2:$N$14,2,FALSE)&amp;LEFT(O79,4)&amp;RIGHT(LEFT(O79,LEN(O79)-1),2)))*1</f>
        <v>0</v>
      </c>
      <c r="C79" s="9" t="str">
        <f>IF(ISNA(VLOOKUP(I79,[1]PlayersList!$B$4:$D$957,3,FALSE)),"Noplayer",VLOOKUP(I79,[1]PlayersList!$B$4:$D$957,3,FALSE)*1)</f>
        <v>Noplayer</v>
      </c>
      <c r="D79" s="9" t="str">
        <f>IF(ISNA(VLOOKUP(N79,[1]PlayersList!$B$4:$D$957,3,FALSE)),"Noplayer",VLOOKUP(N79,[1]PlayersList!$B$4:$D$957,3,FALSE)*1)</f>
        <v>Noplayer</v>
      </c>
      <c r="L79" s="11"/>
      <c r="M79" s="11"/>
      <c r="N79" s="11"/>
      <c r="O79" s="11"/>
      <c r="P79" s="11"/>
      <c r="Q79" s="2">
        <f t="shared" si="3"/>
        <v>0</v>
      </c>
      <c r="R79" s="2">
        <f t="shared" si="3"/>
        <v>0</v>
      </c>
    </row>
    <row r="80" spans="1:18" x14ac:dyDescent="0.25">
      <c r="A80" s="1">
        <f>(IF(ISERROR(VLOOKUP(G80,Choix17!$M$2:$N$14,2,FALSE)&amp;LEFT(J80,4)&amp;RIGHT(LEFT(J80,LEN(J80)-1),2)),0,VLOOKUP(G80,Choix17!$M$2:$N$14,2,FALSE)&amp;LEFT(J80,4)&amp;RIGHT(LEFT(J80,LEN(J80)-1),2)))*1</f>
        <v>0</v>
      </c>
      <c r="B80" s="1">
        <f>(IF(ISERROR(VLOOKUP(L80,Choix17!$M$2:$N$14,2,FALSE)&amp;LEFT(O80,4)&amp;RIGHT(LEFT(O80,LEN(O80)-1),2)),0,VLOOKUP(L80,Choix17!$M$2:$N$14,2,FALSE)&amp;LEFT(O80,4)&amp;RIGHT(LEFT(O80,LEN(O80)-1),2)))*1</f>
        <v>0</v>
      </c>
      <c r="C80" s="9" t="str">
        <f>IF(ISNA(VLOOKUP(I80,[1]PlayersList!$B$4:$D$957,3,FALSE)),"Noplayer",VLOOKUP(I80,[1]PlayersList!$B$4:$D$957,3,FALSE)*1)</f>
        <v>Noplayer</v>
      </c>
      <c r="D80" s="9" t="str">
        <f>IF(ISNA(VLOOKUP(N80,[1]PlayersList!$B$4:$D$957,3,FALSE)),"Noplayer",VLOOKUP(N80,[1]PlayersList!$B$4:$D$957,3,FALSE)*1)</f>
        <v>Noplayer</v>
      </c>
      <c r="L80" s="11"/>
      <c r="M80" s="11"/>
      <c r="N80" s="11"/>
      <c r="O80" s="11"/>
      <c r="P80" s="11"/>
      <c r="Q80" s="2">
        <f t="shared" si="3"/>
        <v>0</v>
      </c>
      <c r="R80" s="2">
        <f t="shared" si="3"/>
        <v>0</v>
      </c>
    </row>
    <row r="81" spans="1:18" x14ac:dyDescent="0.25">
      <c r="A81" s="1">
        <f>(IF(ISERROR(VLOOKUP(G81,Choix17!$M$2:$N$14,2,FALSE)&amp;LEFT(J81,4)&amp;RIGHT(LEFT(J81,LEN(J81)-1),2)),0,VLOOKUP(G81,Choix17!$M$2:$N$14,2,FALSE)&amp;LEFT(J81,4)&amp;RIGHT(LEFT(J81,LEN(J81)-1),2)))*1</f>
        <v>0</v>
      </c>
      <c r="B81" s="1">
        <f>(IF(ISERROR(VLOOKUP(L81,Choix17!$M$2:$N$14,2,FALSE)&amp;LEFT(O81,4)&amp;RIGHT(LEFT(O81,LEN(O81)-1),2)),0,VLOOKUP(L81,Choix17!$M$2:$N$14,2,FALSE)&amp;LEFT(O81,4)&amp;RIGHT(LEFT(O81,LEN(O81)-1),2)))*1</f>
        <v>0</v>
      </c>
      <c r="C81" s="9" t="str">
        <f>IF(ISNA(VLOOKUP(I81,[1]PlayersList!$B$4:$D$957,3,FALSE)),"Noplayer",VLOOKUP(I81,[1]PlayersList!$B$4:$D$957,3,FALSE)*1)</f>
        <v>Noplayer</v>
      </c>
      <c r="D81" s="9" t="str">
        <f>IF(ISNA(VLOOKUP(N81,[1]PlayersList!$B$4:$D$957,3,FALSE)),"Noplayer",VLOOKUP(N81,[1]PlayersList!$B$4:$D$957,3,FALSE)*1)</f>
        <v>Noplayer</v>
      </c>
      <c r="L81" s="11"/>
      <c r="M81" s="11"/>
      <c r="N81" s="11"/>
      <c r="O81" s="11"/>
      <c r="P81" s="11"/>
      <c r="Q81" s="2">
        <f t="shared" si="3"/>
        <v>0</v>
      </c>
      <c r="R81" s="2">
        <f t="shared" si="3"/>
        <v>0</v>
      </c>
    </row>
    <row r="82" spans="1:18" x14ac:dyDescent="0.25">
      <c r="A82" s="1">
        <f>(IF(ISERROR(VLOOKUP(G82,Choix17!$M$2:$N$14,2,FALSE)&amp;LEFT(J82,4)&amp;RIGHT(LEFT(J82,LEN(J82)-1),2)),0,VLOOKUP(G82,Choix17!$M$2:$N$14,2,FALSE)&amp;LEFT(J82,4)&amp;RIGHT(LEFT(J82,LEN(J82)-1),2)))*1</f>
        <v>0</v>
      </c>
      <c r="B82" s="1">
        <f>(IF(ISERROR(VLOOKUP(L82,Choix17!$M$2:$N$14,2,FALSE)&amp;LEFT(O82,4)&amp;RIGHT(LEFT(O82,LEN(O82)-1),2)),0,VLOOKUP(L82,Choix17!$M$2:$N$14,2,FALSE)&amp;LEFT(O82,4)&amp;RIGHT(LEFT(O82,LEN(O82)-1),2)))*1</f>
        <v>0</v>
      </c>
      <c r="C82" s="9" t="str">
        <f>IF(ISNA(VLOOKUP(I82,[1]PlayersList!$B$4:$D$957,3,FALSE)),"Noplayer",VLOOKUP(I82,[1]PlayersList!$B$4:$D$957,3,FALSE)*1)</f>
        <v>Noplayer</v>
      </c>
      <c r="D82" s="9" t="str">
        <f>IF(ISNA(VLOOKUP(N82,[1]PlayersList!$B$4:$D$957,3,FALSE)),"Noplayer",VLOOKUP(N82,[1]PlayersList!$B$4:$D$957,3,FALSE)*1)</f>
        <v>Noplayer</v>
      </c>
      <c r="L82" s="11"/>
      <c r="M82" s="11"/>
      <c r="N82" s="11"/>
      <c r="O82" s="11"/>
      <c r="P82" s="11"/>
      <c r="Q82" s="2">
        <f t="shared" si="3"/>
        <v>0</v>
      </c>
      <c r="R82" s="2">
        <f t="shared" si="3"/>
        <v>0</v>
      </c>
    </row>
    <row r="83" spans="1:18" x14ac:dyDescent="0.25">
      <c r="A83" s="1">
        <f>(IF(ISERROR(VLOOKUP(G83,Choix17!$M$2:$N$14,2,FALSE)&amp;LEFT(J83,4)&amp;RIGHT(LEFT(J83,LEN(J83)-1),2)),0,VLOOKUP(G83,Choix17!$M$2:$N$14,2,FALSE)&amp;LEFT(J83,4)&amp;RIGHT(LEFT(J83,LEN(J83)-1),2)))*1</f>
        <v>0</v>
      </c>
      <c r="B83" s="1">
        <f>(IF(ISERROR(VLOOKUP(L83,Choix17!$M$2:$N$14,2,FALSE)&amp;LEFT(O83,4)&amp;RIGHT(LEFT(O83,LEN(O83)-1),2)),0,VLOOKUP(L83,Choix17!$M$2:$N$14,2,FALSE)&amp;LEFT(O83,4)&amp;RIGHT(LEFT(O83,LEN(O83)-1),2)))*1</f>
        <v>0</v>
      </c>
      <c r="C83" s="1"/>
      <c r="D83" s="1"/>
      <c r="L83" s="11"/>
      <c r="M83" s="11"/>
      <c r="N83" s="11"/>
      <c r="O83" s="11"/>
      <c r="P83" s="11"/>
      <c r="Q83" s="2">
        <f t="shared" si="3"/>
        <v>0</v>
      </c>
      <c r="R83" s="2">
        <f t="shared" si="3"/>
        <v>0</v>
      </c>
    </row>
    <row r="84" spans="1:18" x14ac:dyDescent="0.25">
      <c r="A84" s="1">
        <f>(IF(ISERROR(VLOOKUP(G84,Choix17!$M$2:$N$14,2,FALSE)&amp;LEFT(J84,4)&amp;RIGHT(LEFT(J84,LEN(J84)-1),2)),0,VLOOKUP(G84,Choix17!$M$2:$N$14,2,FALSE)&amp;LEFT(J84,4)&amp;RIGHT(LEFT(J84,LEN(J84)-1),2)))*1</f>
        <v>0</v>
      </c>
      <c r="B84" s="1">
        <f>(IF(ISERROR(VLOOKUP(L84,Choix17!$M$2:$N$14,2,FALSE)&amp;LEFT(O84,4)&amp;RIGHT(LEFT(O84,LEN(O84)-1),2)),0,VLOOKUP(L84,Choix17!$M$2:$N$14,2,FALSE)&amp;LEFT(O84,4)&amp;RIGHT(LEFT(O84,LEN(O84)-1),2)))*1</f>
        <v>0</v>
      </c>
      <c r="C84" s="1"/>
      <c r="D84" s="1"/>
      <c r="L84" s="11"/>
      <c r="M84" s="11"/>
      <c r="N84" s="11"/>
      <c r="O84" s="11"/>
      <c r="P84" s="11"/>
      <c r="Q84" s="2">
        <f t="shared" si="3"/>
        <v>0</v>
      </c>
      <c r="R84" s="2">
        <f t="shared" si="3"/>
        <v>0</v>
      </c>
    </row>
    <row r="85" spans="1:18" x14ac:dyDescent="0.25">
      <c r="A85" s="1">
        <f>(IF(ISERROR(VLOOKUP(G85,Choix17!$M$2:$N$14,2,FALSE)&amp;LEFT(J85,4)&amp;RIGHT(LEFT(J85,LEN(J85)-1),2)),0,VLOOKUP(G85,Choix17!$M$2:$N$14,2,FALSE)&amp;LEFT(J85,4)&amp;RIGHT(LEFT(J85,LEN(J85)-1),2)))*1</f>
        <v>0</v>
      </c>
      <c r="B85" s="1">
        <f>(IF(ISERROR(VLOOKUP(L85,Choix17!$M$2:$N$14,2,FALSE)&amp;LEFT(O85,4)&amp;RIGHT(LEFT(O85,LEN(O85)-1),2)),0,VLOOKUP(L85,Choix17!$M$2:$N$14,2,FALSE)&amp;LEFT(O85,4)&amp;RIGHT(LEFT(O85,LEN(O85)-1),2)))*1</f>
        <v>0</v>
      </c>
      <c r="C85" s="1"/>
      <c r="D85" s="1"/>
      <c r="L85" s="11"/>
      <c r="M85" s="11"/>
      <c r="N85" s="11"/>
      <c r="O85" s="11"/>
      <c r="P85" s="11"/>
      <c r="Q85" s="2">
        <f t="shared" si="3"/>
        <v>0</v>
      </c>
      <c r="R85" s="2">
        <f t="shared" si="3"/>
        <v>0</v>
      </c>
    </row>
    <row r="86" spans="1:18" x14ac:dyDescent="0.25">
      <c r="A86" s="1">
        <f>(IF(ISERROR(VLOOKUP(G86,Choix17!$M$2:$N$14,2,FALSE)&amp;LEFT(J86,4)&amp;RIGHT(LEFT(J86,LEN(J86)-1),2)),0,VLOOKUP(G86,Choix17!$M$2:$N$14,2,FALSE)&amp;LEFT(J86,4)&amp;RIGHT(LEFT(J86,LEN(J86)-1),2)))*1</f>
        <v>0</v>
      </c>
      <c r="B86" s="1">
        <f>(IF(ISERROR(VLOOKUP(L86,Choix17!$M$2:$N$14,2,FALSE)&amp;LEFT(O86,4)&amp;RIGHT(LEFT(O86,LEN(O86)-1),2)),0,VLOOKUP(L86,Choix17!$M$2:$N$14,2,FALSE)&amp;LEFT(O86,4)&amp;RIGHT(LEFT(O86,LEN(O86)-1),2)))*1</f>
        <v>0</v>
      </c>
      <c r="C86" s="1"/>
      <c r="D86" s="1"/>
      <c r="L86" s="11"/>
      <c r="M86" s="11"/>
      <c r="N86" s="11"/>
      <c r="O86" s="11"/>
      <c r="P86" s="11"/>
      <c r="Q86" s="2">
        <f t="shared" si="3"/>
        <v>0</v>
      </c>
      <c r="R86" s="2">
        <f t="shared" si="3"/>
        <v>0</v>
      </c>
    </row>
    <row r="87" spans="1:18" x14ac:dyDescent="0.25">
      <c r="A87" s="1">
        <f>(IF(ISERROR(VLOOKUP(G87,Choix17!$M$2:$N$14,2,FALSE)&amp;LEFT(J87,4)&amp;RIGHT(LEFT(J87,LEN(J87)-1),2)),0,VLOOKUP(G87,Choix17!$M$2:$N$14,2,FALSE)&amp;LEFT(J87,4)&amp;RIGHT(LEFT(J87,LEN(J87)-1),2)))*1</f>
        <v>0</v>
      </c>
      <c r="B87" s="1">
        <f>(IF(ISERROR(VLOOKUP(L87,Choix17!$M$2:$N$14,2,FALSE)&amp;LEFT(O87,4)&amp;RIGHT(LEFT(O87,LEN(O87)-1),2)),0,VLOOKUP(L87,Choix17!$M$2:$N$14,2,FALSE)&amp;LEFT(O87,4)&amp;RIGHT(LEFT(O87,LEN(O87)-1),2)))*1</f>
        <v>0</v>
      </c>
      <c r="C87" s="1"/>
      <c r="D87" s="1"/>
      <c r="L87" s="11"/>
      <c r="M87" s="11"/>
      <c r="N87" s="11"/>
      <c r="O87" s="11"/>
      <c r="P87" s="11"/>
      <c r="Q87" s="2">
        <f t="shared" si="3"/>
        <v>0</v>
      </c>
      <c r="R87" s="2">
        <f t="shared" si="3"/>
        <v>0</v>
      </c>
    </row>
    <row r="88" spans="1:18" x14ac:dyDescent="0.25">
      <c r="A88" s="1">
        <f>(IF(ISERROR(VLOOKUP(G88,Choix17!$M$2:$N$14,2,FALSE)&amp;LEFT(J88,4)&amp;RIGHT(LEFT(J88,LEN(J88)-1),2)),0,VLOOKUP(G88,Choix17!$M$2:$N$14,2,FALSE)&amp;LEFT(J88,4)&amp;RIGHT(LEFT(J88,LEN(J88)-1),2)))*1</f>
        <v>0</v>
      </c>
      <c r="B88" s="1">
        <f>(IF(ISERROR(VLOOKUP(L88,Choix17!$M$2:$N$14,2,FALSE)&amp;LEFT(O88,4)&amp;RIGHT(LEFT(O88,LEN(O88)-1),2)),0,VLOOKUP(L88,Choix17!$M$2:$N$14,2,FALSE)&amp;LEFT(O88,4)&amp;RIGHT(LEFT(O88,LEN(O88)-1),2)))*1</f>
        <v>0</v>
      </c>
      <c r="C88" s="1"/>
      <c r="D88" s="1"/>
      <c r="L88" s="11"/>
      <c r="M88" s="11"/>
      <c r="N88" s="11"/>
      <c r="O88" s="11"/>
      <c r="P88" s="11"/>
      <c r="Q88" s="2">
        <f t="shared" si="3"/>
        <v>0</v>
      </c>
      <c r="R88" s="2">
        <f t="shared" si="3"/>
        <v>0</v>
      </c>
    </row>
    <row r="89" spans="1:18" x14ac:dyDescent="0.25">
      <c r="A89" s="1">
        <f>(IF(ISERROR(VLOOKUP(G89,Choix17!$M$2:$N$14,2,FALSE)&amp;LEFT(J89,4)&amp;RIGHT(LEFT(J89,LEN(J89)-1),2)),0,VLOOKUP(G89,Choix17!$M$2:$N$14,2,FALSE)&amp;LEFT(J89,4)&amp;RIGHT(LEFT(J89,LEN(J89)-1),2)))*1</f>
        <v>0</v>
      </c>
      <c r="B89" s="1">
        <f>(IF(ISERROR(VLOOKUP(L89,Choix17!$M$2:$N$14,2,FALSE)&amp;LEFT(O89,4)&amp;RIGHT(LEFT(O89,LEN(O89)-1),2)),0,VLOOKUP(L89,Choix17!$M$2:$N$14,2,FALSE)&amp;LEFT(O89,4)&amp;RIGHT(LEFT(O89,LEN(O89)-1),2)))*1</f>
        <v>0</v>
      </c>
      <c r="C89" s="1"/>
      <c r="D89" s="1"/>
      <c r="L89" s="11"/>
      <c r="M89" s="11"/>
      <c r="N89" s="11"/>
      <c r="O89" s="11"/>
      <c r="P89" s="11"/>
      <c r="Q89" s="2">
        <f t="shared" si="3"/>
        <v>0</v>
      </c>
      <c r="R89" s="2">
        <f t="shared" si="3"/>
        <v>0</v>
      </c>
    </row>
    <row r="90" spans="1:18" x14ac:dyDescent="0.25">
      <c r="A90" s="1">
        <f>(IF(ISERROR(VLOOKUP(G90,Choix17!$M$2:$N$14,2,FALSE)&amp;LEFT(J90,4)&amp;RIGHT(LEFT(J90,LEN(J90)-1),2)),0,VLOOKUP(G90,Choix17!$M$2:$N$14,2,FALSE)&amp;LEFT(J90,4)&amp;RIGHT(LEFT(J90,LEN(J90)-1),2)))*1</f>
        <v>0</v>
      </c>
      <c r="B90" s="1">
        <f>(IF(ISERROR(VLOOKUP(L90,Choix17!$M$2:$N$14,2,FALSE)&amp;LEFT(O90,4)&amp;RIGHT(LEFT(O90,LEN(O90)-1),2)),0,VLOOKUP(L90,Choix17!$M$2:$N$14,2,FALSE)&amp;LEFT(O90,4)&amp;RIGHT(LEFT(O90,LEN(O90)-1),2)))*1</f>
        <v>0</v>
      </c>
      <c r="C90" s="1"/>
      <c r="D90" s="1"/>
      <c r="L90" s="11"/>
      <c r="M90" s="11"/>
      <c r="N90" s="11"/>
      <c r="O90" s="11"/>
      <c r="P90" s="11"/>
      <c r="Q90" s="2">
        <f t="shared" si="3"/>
        <v>0</v>
      </c>
      <c r="R90" s="2">
        <f t="shared" si="3"/>
        <v>0</v>
      </c>
    </row>
    <row r="91" spans="1:18" x14ac:dyDescent="0.25">
      <c r="A91" s="1">
        <f>(IF(ISERROR(VLOOKUP(G91,Choix17!$M$2:$N$14,2,FALSE)&amp;LEFT(J91,4)&amp;RIGHT(LEFT(J91,LEN(J91)-1),2)),0,VLOOKUP(G91,Choix17!$M$2:$N$14,2,FALSE)&amp;LEFT(J91,4)&amp;RIGHT(LEFT(J91,LEN(J91)-1),2)))*1</f>
        <v>0</v>
      </c>
      <c r="B91" s="1">
        <f>(IF(ISERROR(VLOOKUP(L91,Choix17!$M$2:$N$14,2,FALSE)&amp;LEFT(O91,4)&amp;RIGHT(LEFT(O91,LEN(O91)-1),2)),0,VLOOKUP(L91,Choix17!$M$2:$N$14,2,FALSE)&amp;LEFT(O91,4)&amp;RIGHT(LEFT(O91,LEN(O91)-1),2)))*1</f>
        <v>0</v>
      </c>
      <c r="C91" s="1"/>
      <c r="D91" s="1"/>
      <c r="L91" s="11"/>
      <c r="M91" s="11"/>
      <c r="N91" s="11"/>
      <c r="O91" s="11"/>
      <c r="P91" s="11"/>
      <c r="Q91" s="2">
        <f t="shared" si="3"/>
        <v>0</v>
      </c>
      <c r="R91" s="2">
        <f t="shared" si="3"/>
        <v>0</v>
      </c>
    </row>
    <row r="92" spans="1:18" x14ac:dyDescent="0.25">
      <c r="A92" s="1">
        <f>(IF(ISERROR(VLOOKUP(G92,Choix17!$M$2:$N$14,2,FALSE)&amp;LEFT(J92,4)&amp;RIGHT(LEFT(J92,LEN(J92)-1),2)),0,VLOOKUP(G92,Choix17!$M$2:$N$14,2,FALSE)&amp;LEFT(J92,4)&amp;RIGHT(LEFT(J92,LEN(J92)-1),2)))*1</f>
        <v>0</v>
      </c>
      <c r="B92" s="1">
        <f>(IF(ISERROR(VLOOKUP(L92,Choix17!$M$2:$N$14,2,FALSE)&amp;LEFT(O92,4)&amp;RIGHT(LEFT(O92,LEN(O92)-1),2)),0,VLOOKUP(L92,Choix17!$M$2:$N$14,2,FALSE)&amp;LEFT(O92,4)&amp;RIGHT(LEFT(O92,LEN(O92)-1),2)))*1</f>
        <v>0</v>
      </c>
      <c r="C92" s="1"/>
      <c r="D92" s="1"/>
      <c r="L92" s="11"/>
      <c r="M92" s="11"/>
      <c r="N92" s="11"/>
      <c r="O92" s="11"/>
      <c r="P92" s="11"/>
      <c r="Q92" s="2">
        <f t="shared" si="3"/>
        <v>0</v>
      </c>
      <c r="R92" s="2">
        <f t="shared" si="3"/>
        <v>0</v>
      </c>
    </row>
    <row r="93" spans="1:18" x14ac:dyDescent="0.25">
      <c r="A93" s="1">
        <f>(IF(ISERROR(VLOOKUP(G93,Choix17!$M$2:$N$14,2,FALSE)&amp;LEFT(J93,4)&amp;RIGHT(LEFT(J93,LEN(J93)-1),2)),0,VLOOKUP(G93,Choix17!$M$2:$N$14,2,FALSE)&amp;LEFT(J93,4)&amp;RIGHT(LEFT(J93,LEN(J93)-1),2)))*1</f>
        <v>0</v>
      </c>
      <c r="B93" s="1">
        <f>(IF(ISERROR(VLOOKUP(L93,Choix17!$M$2:$N$14,2,FALSE)&amp;LEFT(O93,4)&amp;RIGHT(LEFT(O93,LEN(O93)-1),2)),0,VLOOKUP(L93,Choix17!$M$2:$N$14,2,FALSE)&amp;LEFT(O93,4)&amp;RIGHT(LEFT(O93,LEN(O93)-1),2)))*1</f>
        <v>0</v>
      </c>
      <c r="C93" s="1"/>
      <c r="D93" s="1"/>
      <c r="L93" s="11"/>
      <c r="M93" s="11"/>
      <c r="N93" s="11"/>
      <c r="O93" s="11"/>
      <c r="P93" s="11"/>
      <c r="Q93" s="2">
        <f t="shared" si="3"/>
        <v>0</v>
      </c>
      <c r="R93" s="2">
        <f t="shared" si="3"/>
        <v>0</v>
      </c>
    </row>
    <row r="94" spans="1:18" x14ac:dyDescent="0.25">
      <c r="A94" s="1">
        <f>(IF(ISERROR(VLOOKUP(G94,Choix17!$M$2:$N$14,2,FALSE)&amp;LEFT(J94,4)&amp;RIGHT(LEFT(J94,LEN(J94)-1),2)),0,VLOOKUP(G94,Choix17!$M$2:$N$14,2,FALSE)&amp;LEFT(J94,4)&amp;RIGHT(LEFT(J94,LEN(J94)-1),2)))*1</f>
        <v>0</v>
      </c>
      <c r="B94" s="1">
        <f>(IF(ISERROR(VLOOKUP(L94,Choix17!$M$2:$N$14,2,FALSE)&amp;LEFT(O94,4)&amp;RIGHT(LEFT(O94,LEN(O94)-1),2)),0,VLOOKUP(L94,Choix17!$M$2:$N$14,2,FALSE)&amp;LEFT(O94,4)&amp;RIGHT(LEFT(O94,LEN(O94)-1),2)))*1</f>
        <v>0</v>
      </c>
      <c r="C94" s="1"/>
      <c r="D94" s="1"/>
      <c r="L94" s="11"/>
      <c r="M94" s="11"/>
      <c r="N94" s="11"/>
      <c r="O94" s="11"/>
      <c r="P94" s="11"/>
      <c r="Q94" s="2">
        <f t="shared" si="3"/>
        <v>0</v>
      </c>
      <c r="R94" s="2">
        <f t="shared" si="3"/>
        <v>0</v>
      </c>
    </row>
    <row r="95" spans="1:18" x14ac:dyDescent="0.25">
      <c r="A95" s="1">
        <f>(IF(ISERROR(VLOOKUP(G95,Choix17!$M$2:$N$14,2,FALSE)&amp;LEFT(J95,4)&amp;RIGHT(LEFT(J95,LEN(J95)-1),2)),0,VLOOKUP(G95,Choix17!$M$2:$N$14,2,FALSE)&amp;LEFT(J95,4)&amp;RIGHT(LEFT(J95,LEN(J95)-1),2)))*1</f>
        <v>0</v>
      </c>
      <c r="B95" s="1">
        <f>(IF(ISERROR(VLOOKUP(L95,Choix17!$M$2:$N$14,2,FALSE)&amp;LEFT(O95,4)&amp;RIGHT(LEFT(O95,LEN(O95)-1),2)),0,VLOOKUP(L95,Choix17!$M$2:$N$14,2,FALSE)&amp;LEFT(O95,4)&amp;RIGHT(LEFT(O95,LEN(O95)-1),2)))*1</f>
        <v>0</v>
      </c>
      <c r="C95" s="1"/>
      <c r="D95" s="1"/>
      <c r="L95" s="11"/>
      <c r="M95" s="11"/>
      <c r="N95" s="11"/>
      <c r="O95" s="11"/>
      <c r="P95" s="11"/>
      <c r="Q95" s="2">
        <f t="shared" si="3"/>
        <v>0</v>
      </c>
      <c r="R95" s="2">
        <f t="shared" si="3"/>
        <v>0</v>
      </c>
    </row>
    <row r="96" spans="1:18" x14ac:dyDescent="0.25">
      <c r="A96" s="1">
        <f>(IF(ISERROR(VLOOKUP(G96,Choix17!$M$2:$N$14,2,FALSE)&amp;LEFT(J96,4)&amp;RIGHT(LEFT(J96,LEN(J96)-1),2)),0,VLOOKUP(G96,Choix17!$M$2:$N$14,2,FALSE)&amp;LEFT(J96,4)&amp;RIGHT(LEFT(J96,LEN(J96)-1),2)))*1</f>
        <v>0</v>
      </c>
      <c r="B96" s="1">
        <f>(IF(ISERROR(VLOOKUP(L96,Choix17!$M$2:$N$14,2,FALSE)&amp;LEFT(O96,4)&amp;RIGHT(LEFT(O96,LEN(O96)-1),2)),0,VLOOKUP(L96,Choix17!$M$2:$N$14,2,FALSE)&amp;LEFT(O96,4)&amp;RIGHT(LEFT(O96,LEN(O96)-1),2)))*1</f>
        <v>0</v>
      </c>
      <c r="C96" s="1"/>
      <c r="D96" s="1"/>
      <c r="L96" s="11"/>
      <c r="M96" s="11"/>
      <c r="N96" s="11"/>
      <c r="O96" s="11"/>
      <c r="P96" s="11"/>
      <c r="Q96" s="2">
        <f t="shared" si="3"/>
        <v>0</v>
      </c>
      <c r="R96" s="2">
        <f t="shared" si="3"/>
        <v>0</v>
      </c>
    </row>
    <row r="97" spans="1:18" x14ac:dyDescent="0.25">
      <c r="A97" s="1">
        <f>(IF(ISERROR(VLOOKUP(G97,Choix17!$M$2:$N$14,2,FALSE)&amp;LEFT(J97,4)&amp;RIGHT(LEFT(J97,LEN(J97)-1),2)),0,VLOOKUP(G97,Choix17!$M$2:$N$14,2,FALSE)&amp;LEFT(J97,4)&amp;RIGHT(LEFT(J97,LEN(J97)-1),2)))*1</f>
        <v>0</v>
      </c>
      <c r="B97" s="1">
        <f>(IF(ISERROR(VLOOKUP(L97,Choix17!$M$2:$N$14,2,FALSE)&amp;LEFT(O97,4)&amp;RIGHT(LEFT(O97,LEN(O97)-1),2)),0,VLOOKUP(L97,Choix17!$M$2:$N$14,2,FALSE)&amp;LEFT(O97,4)&amp;RIGHT(LEFT(O97,LEN(O97)-1),2)))*1</f>
        <v>0</v>
      </c>
      <c r="C97" s="1"/>
      <c r="D97" s="1"/>
      <c r="L97" s="11"/>
      <c r="M97" s="11"/>
      <c r="N97" s="11"/>
      <c r="O97" s="11"/>
      <c r="P97" s="11"/>
      <c r="Q97" s="2">
        <f t="shared" si="3"/>
        <v>0</v>
      </c>
      <c r="R97" s="2">
        <f t="shared" si="3"/>
        <v>0</v>
      </c>
    </row>
    <row r="98" spans="1:18" x14ac:dyDescent="0.25">
      <c r="A98" s="1">
        <f>(IF(ISERROR(VLOOKUP(G98,Choix17!$M$2:$N$14,2,FALSE)&amp;LEFT(J98,4)&amp;RIGHT(LEFT(J98,LEN(J98)-1),2)),0,VLOOKUP(G98,Choix17!$M$2:$N$14,2,FALSE)&amp;LEFT(J98,4)&amp;RIGHT(LEFT(J98,LEN(J98)-1),2)))*1</f>
        <v>0</v>
      </c>
      <c r="B98" s="1">
        <f>(IF(ISERROR(VLOOKUP(L98,Choix17!$M$2:$N$14,2,FALSE)&amp;LEFT(O98,4)&amp;RIGHT(LEFT(O98,LEN(O98)-1),2)),0,VLOOKUP(L98,Choix17!$M$2:$N$14,2,FALSE)&amp;LEFT(O98,4)&amp;RIGHT(LEFT(O98,LEN(O98)-1),2)))*1</f>
        <v>0</v>
      </c>
      <c r="C98" s="1"/>
      <c r="D98" s="1"/>
      <c r="L98" s="11"/>
      <c r="M98" s="11"/>
      <c r="N98" s="11"/>
      <c r="O98" s="11"/>
      <c r="P98" s="11"/>
      <c r="Q98" s="2">
        <f t="shared" si="3"/>
        <v>0</v>
      </c>
      <c r="R98" s="2">
        <f t="shared" si="3"/>
        <v>0</v>
      </c>
    </row>
    <row r="99" spans="1:18" x14ac:dyDescent="0.25">
      <c r="A99" s="1">
        <f>(IF(ISERROR(VLOOKUP(G99,Choix17!$M$2:$N$14,2,FALSE)&amp;LEFT(J99,4)&amp;RIGHT(LEFT(J99,LEN(J99)-1),2)),0,VLOOKUP(G99,Choix17!$M$2:$N$14,2,FALSE)&amp;LEFT(J99,4)&amp;RIGHT(LEFT(J99,LEN(J99)-1),2)))*1</f>
        <v>0</v>
      </c>
      <c r="B99" s="1">
        <f>(IF(ISERROR(VLOOKUP(L99,Choix17!$M$2:$N$14,2,FALSE)&amp;LEFT(O99,4)&amp;RIGHT(LEFT(O99,LEN(O99)-1),2)),0,VLOOKUP(L99,Choix17!$M$2:$N$14,2,FALSE)&amp;LEFT(O99,4)&amp;RIGHT(LEFT(O99,LEN(O99)-1),2)))*1</f>
        <v>0</v>
      </c>
      <c r="C99" s="1"/>
      <c r="D99" s="1"/>
      <c r="L99" s="11"/>
      <c r="M99" s="11"/>
      <c r="N99" s="11"/>
      <c r="O99" s="11"/>
      <c r="P99" s="11"/>
      <c r="Q99" s="2">
        <f t="shared" si="3"/>
        <v>0</v>
      </c>
      <c r="R99" s="2">
        <f t="shared" si="3"/>
        <v>0</v>
      </c>
    </row>
    <row r="100" spans="1:18" x14ac:dyDescent="0.25">
      <c r="A100" s="1">
        <f>(IF(ISERROR(VLOOKUP(G100,Choix17!$M$2:$N$14,2,FALSE)&amp;LEFT(J100,4)&amp;RIGHT(LEFT(J100,LEN(J100)-1),2)),0,VLOOKUP(G100,Choix17!$M$2:$N$14,2,FALSE)&amp;LEFT(J100,4)&amp;RIGHT(LEFT(J100,LEN(J100)-1),2)))*1</f>
        <v>0</v>
      </c>
      <c r="B100" s="1">
        <f>(IF(ISERROR(VLOOKUP(L100,Choix17!$M$2:$N$14,2,FALSE)&amp;LEFT(O100,4)&amp;RIGHT(LEFT(O100,LEN(O100)-1),2)),0,VLOOKUP(L100,Choix17!$M$2:$N$14,2,FALSE)&amp;LEFT(O100,4)&amp;RIGHT(LEFT(O100,LEN(O100)-1),2)))*1</f>
        <v>0</v>
      </c>
      <c r="C100" s="1"/>
      <c r="D100" s="1"/>
      <c r="L100" s="11"/>
      <c r="M100" s="11"/>
      <c r="N100" s="11"/>
      <c r="O100" s="11"/>
      <c r="P100" s="11"/>
      <c r="Q100" s="2">
        <f t="shared" si="3"/>
        <v>0</v>
      </c>
      <c r="R100" s="2">
        <f t="shared" si="3"/>
        <v>0</v>
      </c>
    </row>
    <row r="101" spans="1:18" x14ac:dyDescent="0.25">
      <c r="A101" s="1">
        <f>(IF(ISERROR(VLOOKUP(G101,Choix17!$M$2:$N$14,2,FALSE)&amp;LEFT(J101,4)&amp;RIGHT(LEFT(J101,LEN(J101)-1),2)),0,VLOOKUP(G101,Choix17!$M$2:$N$14,2,FALSE)&amp;LEFT(J101,4)&amp;RIGHT(LEFT(J101,LEN(J101)-1),2)))*1</f>
        <v>0</v>
      </c>
      <c r="B101" s="1">
        <f>(IF(ISERROR(VLOOKUP(L101,Choix17!$M$2:$N$14,2,FALSE)&amp;LEFT(O101,4)&amp;RIGHT(LEFT(O101,LEN(O101)-1),2)),0,VLOOKUP(L101,Choix17!$M$2:$N$14,2,FALSE)&amp;LEFT(O101,4)&amp;RIGHT(LEFT(O101,LEN(O101)-1),2)))*1</f>
        <v>0</v>
      </c>
      <c r="C101" s="1"/>
      <c r="D101" s="1"/>
      <c r="L101" s="11"/>
      <c r="M101" s="11"/>
      <c r="N101" s="11"/>
      <c r="O101" s="11"/>
      <c r="P101" s="11"/>
      <c r="Q101" s="2">
        <f t="shared" si="3"/>
        <v>0</v>
      </c>
      <c r="R101" s="2">
        <f t="shared" si="3"/>
        <v>0</v>
      </c>
    </row>
    <row r="102" spans="1:18" x14ac:dyDescent="0.25">
      <c r="A102" s="1">
        <f>(IF(ISERROR(VLOOKUP(G102,Choix17!$M$2:$N$14,2,FALSE)&amp;LEFT(J102,4)&amp;RIGHT(LEFT(J102,LEN(J102)-1),2)),0,VLOOKUP(G102,Choix17!$M$2:$N$14,2,FALSE)&amp;LEFT(J102,4)&amp;RIGHT(LEFT(J102,LEN(J102)-1),2)))*1</f>
        <v>0</v>
      </c>
      <c r="B102" s="1">
        <f>(IF(ISERROR(VLOOKUP(L102,Choix17!$M$2:$N$14,2,FALSE)&amp;LEFT(O102,4)&amp;RIGHT(LEFT(O102,LEN(O102)-1),2)),0,VLOOKUP(L102,Choix17!$M$2:$N$14,2,FALSE)&amp;LEFT(O102,4)&amp;RIGHT(LEFT(O102,LEN(O102)-1),2)))*1</f>
        <v>0</v>
      </c>
      <c r="C102" s="1"/>
      <c r="D102" s="1"/>
      <c r="L102" s="11"/>
      <c r="M102" s="11"/>
      <c r="N102" s="11"/>
      <c r="O102" s="11"/>
      <c r="P102" s="11"/>
      <c r="Q102" s="2">
        <f t="shared" si="3"/>
        <v>0</v>
      </c>
      <c r="R102" s="2">
        <f t="shared" si="3"/>
        <v>0</v>
      </c>
    </row>
    <row r="103" spans="1:18" x14ac:dyDescent="0.25">
      <c r="A103" s="1">
        <f>(IF(ISERROR(VLOOKUP(G103,Choix17!$M$2:$N$14,2,FALSE)&amp;LEFT(J103,4)&amp;RIGHT(LEFT(J103,LEN(J103)-1),2)),0,VLOOKUP(G103,Choix17!$M$2:$N$14,2,FALSE)&amp;LEFT(J103,4)&amp;RIGHT(LEFT(J103,LEN(J103)-1),2)))*1</f>
        <v>0</v>
      </c>
      <c r="B103" s="1">
        <f>(IF(ISERROR(VLOOKUP(L103,Choix17!$M$2:$N$14,2,FALSE)&amp;LEFT(O103,4)&amp;RIGHT(LEFT(O103,LEN(O103)-1),2)),0,VLOOKUP(L103,Choix17!$M$2:$N$14,2,FALSE)&amp;LEFT(O103,4)&amp;RIGHT(LEFT(O103,LEN(O103)-1),2)))*1</f>
        <v>0</v>
      </c>
      <c r="C103" s="1"/>
      <c r="D103" s="1"/>
      <c r="L103" s="11"/>
      <c r="M103" s="11"/>
      <c r="N103" s="11"/>
      <c r="O103" s="11"/>
      <c r="P103" s="11"/>
      <c r="Q103" s="2">
        <f t="shared" si="3"/>
        <v>0</v>
      </c>
      <c r="R103" s="2">
        <f t="shared" si="3"/>
        <v>0</v>
      </c>
    </row>
    <row r="104" spans="1:18" x14ac:dyDescent="0.25">
      <c r="A104" s="1">
        <f>(IF(ISERROR(VLOOKUP(G104,Choix17!$M$2:$N$14,2,FALSE)&amp;LEFT(J104,4)&amp;RIGHT(LEFT(J104,LEN(J104)-1),2)),0,VLOOKUP(G104,Choix17!$M$2:$N$14,2,FALSE)&amp;LEFT(J104,4)&amp;RIGHT(LEFT(J104,LEN(J104)-1),2)))*1</f>
        <v>0</v>
      </c>
      <c r="B104" s="1">
        <f>(IF(ISERROR(VLOOKUP(L104,Choix17!$M$2:$N$14,2,FALSE)&amp;LEFT(O104,4)&amp;RIGHT(LEFT(O104,LEN(O104)-1),2)),0,VLOOKUP(L104,Choix17!$M$2:$N$14,2,FALSE)&amp;LEFT(O104,4)&amp;RIGHT(LEFT(O104,LEN(O104)-1),2)))*1</f>
        <v>0</v>
      </c>
      <c r="C104" s="1"/>
      <c r="D104" s="1"/>
      <c r="L104" s="11"/>
      <c r="M104" s="11"/>
      <c r="N104" s="11"/>
      <c r="O104" s="11"/>
      <c r="P104" s="11"/>
      <c r="Q104" s="2">
        <f t="shared" si="3"/>
        <v>0</v>
      </c>
      <c r="R104" s="2">
        <f t="shared" si="3"/>
        <v>0</v>
      </c>
    </row>
    <row r="105" spans="1:18" x14ac:dyDescent="0.25">
      <c r="A105" s="1">
        <f>(IF(ISERROR(VLOOKUP(G105,Choix17!$M$2:$N$14,2,FALSE)&amp;LEFT(J105,4)&amp;RIGHT(LEFT(J105,LEN(J105)-1),2)),0,VLOOKUP(G105,Choix17!$M$2:$N$14,2,FALSE)&amp;LEFT(J105,4)&amp;RIGHT(LEFT(J105,LEN(J105)-1),2)))*1</f>
        <v>0</v>
      </c>
      <c r="B105" s="1">
        <f>(IF(ISERROR(VLOOKUP(L105,Choix17!$M$2:$N$14,2,FALSE)&amp;LEFT(O105,4)&amp;RIGHT(LEFT(O105,LEN(O105)-1),2)),0,VLOOKUP(L105,Choix17!$M$2:$N$14,2,FALSE)&amp;LEFT(O105,4)&amp;RIGHT(LEFT(O105,LEN(O105)-1),2)))*1</f>
        <v>0</v>
      </c>
      <c r="C105" s="1"/>
      <c r="D105" s="1"/>
      <c r="L105" s="11"/>
      <c r="M105" s="11"/>
      <c r="N105" s="11"/>
      <c r="O105" s="11"/>
      <c r="P105" s="11"/>
      <c r="Q105" s="2">
        <f t="shared" si="3"/>
        <v>0</v>
      </c>
      <c r="R105" s="2">
        <f t="shared" si="3"/>
        <v>0</v>
      </c>
    </row>
    <row r="106" spans="1:18" x14ac:dyDescent="0.25">
      <c r="A106" s="1">
        <f>(IF(ISERROR(VLOOKUP(G106,Choix17!$M$2:$N$14,2,FALSE)&amp;LEFT(J106,4)&amp;RIGHT(LEFT(J106,LEN(J106)-1),2)),0,VLOOKUP(G106,Choix17!$M$2:$N$14,2,FALSE)&amp;LEFT(J106,4)&amp;RIGHT(LEFT(J106,LEN(J106)-1),2)))*1</f>
        <v>0</v>
      </c>
      <c r="B106" s="1">
        <f>(IF(ISERROR(VLOOKUP(L106,Choix17!$M$2:$N$14,2,FALSE)&amp;LEFT(O106,4)&amp;RIGHT(LEFT(O106,LEN(O106)-1),2)),0,VLOOKUP(L106,Choix17!$M$2:$N$14,2,FALSE)&amp;LEFT(O106,4)&amp;RIGHT(LEFT(O106,LEN(O106)-1),2)))*1</f>
        <v>0</v>
      </c>
      <c r="C106" s="1"/>
      <c r="D106" s="1"/>
      <c r="L106" s="11"/>
      <c r="M106" s="11"/>
      <c r="N106" s="11"/>
      <c r="O106" s="11"/>
      <c r="P106" s="11"/>
      <c r="Q106" s="2">
        <f t="shared" si="3"/>
        <v>0</v>
      </c>
      <c r="R106" s="2">
        <f t="shared" si="3"/>
        <v>0</v>
      </c>
    </row>
    <row r="107" spans="1:18" x14ac:dyDescent="0.25">
      <c r="A107" s="1">
        <f>(IF(ISERROR(VLOOKUP(G107,Choix17!$M$2:$N$14,2,FALSE)&amp;LEFT(J107,4)&amp;RIGHT(LEFT(J107,LEN(J107)-1),2)),0,VLOOKUP(G107,Choix17!$M$2:$N$14,2,FALSE)&amp;LEFT(J107,4)&amp;RIGHT(LEFT(J107,LEN(J107)-1),2)))*1</f>
        <v>0</v>
      </c>
      <c r="B107" s="1">
        <f>(IF(ISERROR(VLOOKUP(L107,Choix17!$M$2:$N$14,2,FALSE)&amp;LEFT(O107,4)&amp;RIGHT(LEFT(O107,LEN(O107)-1),2)),0,VLOOKUP(L107,Choix17!$M$2:$N$14,2,FALSE)&amp;LEFT(O107,4)&amp;RIGHT(LEFT(O107,LEN(O107)-1),2)))*1</f>
        <v>0</v>
      </c>
      <c r="C107" s="1"/>
      <c r="D107" s="1"/>
      <c r="L107" s="11"/>
      <c r="M107" s="11"/>
      <c r="N107" s="11"/>
      <c r="O107" s="11"/>
      <c r="P107" s="11"/>
      <c r="Q107" s="2">
        <f t="shared" si="3"/>
        <v>0</v>
      </c>
      <c r="R107" s="2">
        <f t="shared" si="3"/>
        <v>0</v>
      </c>
    </row>
    <row r="108" spans="1:18" x14ac:dyDescent="0.25">
      <c r="A108" s="1">
        <f>(IF(ISERROR(VLOOKUP(G108,Choix17!$M$2:$N$14,2,FALSE)&amp;LEFT(J108,4)&amp;RIGHT(LEFT(J108,LEN(J108)-1),2)),0,VLOOKUP(G108,Choix17!$M$2:$N$14,2,FALSE)&amp;LEFT(J108,4)&amp;RIGHT(LEFT(J108,LEN(J108)-1),2)))*1</f>
        <v>0</v>
      </c>
      <c r="B108" s="1">
        <f>(IF(ISERROR(VLOOKUP(L108,Choix17!$M$2:$N$14,2,FALSE)&amp;LEFT(O108,4)&amp;RIGHT(LEFT(O108,LEN(O108)-1),2)),0,VLOOKUP(L108,Choix17!$M$2:$N$14,2,FALSE)&amp;LEFT(O108,4)&amp;RIGHT(LEFT(O108,LEN(O108)-1),2)))*1</f>
        <v>0</v>
      </c>
      <c r="C108" s="1"/>
      <c r="D108" s="1"/>
      <c r="L108" s="11"/>
      <c r="M108" s="11"/>
      <c r="N108" s="11"/>
      <c r="O108" s="11"/>
      <c r="P108" s="11"/>
      <c r="Q108" s="2">
        <f t="shared" si="3"/>
        <v>0</v>
      </c>
      <c r="R108" s="2">
        <f t="shared" si="3"/>
        <v>0</v>
      </c>
    </row>
    <row r="109" spans="1:18" x14ac:dyDescent="0.25">
      <c r="A109" s="1">
        <f>(IF(ISERROR(VLOOKUP(G109,Choix17!$M$2:$N$14,2,FALSE)&amp;LEFT(J109,4)&amp;RIGHT(LEFT(J109,LEN(J109)-1),2)),0,VLOOKUP(G109,Choix17!$M$2:$N$14,2,FALSE)&amp;LEFT(J109,4)&amp;RIGHT(LEFT(J109,LEN(J109)-1),2)))*1</f>
        <v>0</v>
      </c>
      <c r="B109" s="1">
        <f>(IF(ISERROR(VLOOKUP(L109,Choix17!$M$2:$N$14,2,FALSE)&amp;LEFT(O109,4)&amp;RIGHT(LEFT(O109,LEN(O109)-1),2)),0,VLOOKUP(L109,Choix17!$M$2:$N$14,2,FALSE)&amp;LEFT(O109,4)&amp;RIGHT(LEFT(O109,LEN(O109)-1),2)))*1</f>
        <v>0</v>
      </c>
      <c r="C109" s="1"/>
      <c r="D109" s="1"/>
      <c r="L109" s="11"/>
      <c r="M109" s="11"/>
      <c r="N109" s="11"/>
      <c r="O109" s="11"/>
      <c r="P109" s="11"/>
      <c r="Q109" s="2">
        <f t="shared" si="3"/>
        <v>0</v>
      </c>
      <c r="R109" s="2">
        <f t="shared" si="3"/>
        <v>0</v>
      </c>
    </row>
    <row r="110" spans="1:18" x14ac:dyDescent="0.25">
      <c r="A110" s="1">
        <f>(IF(ISERROR(VLOOKUP(G110,Choix17!$M$2:$N$14,2,FALSE)&amp;LEFT(J110,4)&amp;RIGHT(LEFT(J110,LEN(J110)-1),2)),0,VLOOKUP(G110,Choix17!$M$2:$N$14,2,FALSE)&amp;LEFT(J110,4)&amp;RIGHT(LEFT(J110,LEN(J110)-1),2)))*1</f>
        <v>0</v>
      </c>
      <c r="B110" s="1">
        <f>(IF(ISERROR(VLOOKUP(L110,Choix17!$M$2:$N$14,2,FALSE)&amp;LEFT(O110,4)&amp;RIGHT(LEFT(O110,LEN(O110)-1),2)),0,VLOOKUP(L110,Choix17!$M$2:$N$14,2,FALSE)&amp;LEFT(O110,4)&amp;RIGHT(LEFT(O110,LEN(O110)-1),2)))*1</f>
        <v>0</v>
      </c>
      <c r="C110" s="1"/>
      <c r="D110" s="1"/>
      <c r="L110" s="11"/>
      <c r="M110" s="11"/>
      <c r="N110" s="11"/>
      <c r="O110" s="11"/>
      <c r="P110" s="11"/>
      <c r="Q110" s="2">
        <f t="shared" si="3"/>
        <v>0</v>
      </c>
      <c r="R110" s="2">
        <f t="shared" si="3"/>
        <v>0</v>
      </c>
    </row>
    <row r="111" spans="1:18" x14ac:dyDescent="0.25">
      <c r="A111" s="1">
        <f>(IF(ISERROR(VLOOKUP(G111,Choix17!$M$2:$N$14,2,FALSE)&amp;LEFT(J111,4)&amp;RIGHT(LEFT(J111,LEN(J111)-1),2)),0,VLOOKUP(G111,Choix17!$M$2:$N$14,2,FALSE)&amp;LEFT(J111,4)&amp;RIGHT(LEFT(J111,LEN(J111)-1),2)))*1</f>
        <v>0</v>
      </c>
      <c r="B111" s="1">
        <f>(IF(ISERROR(VLOOKUP(L111,Choix17!$M$2:$N$14,2,FALSE)&amp;LEFT(O111,4)&amp;RIGHT(LEFT(O111,LEN(O111)-1),2)),0,VLOOKUP(L111,Choix17!$M$2:$N$14,2,FALSE)&amp;LEFT(O111,4)&amp;RIGHT(LEFT(O111,LEN(O111)-1),2)))*1</f>
        <v>0</v>
      </c>
      <c r="C111" s="1"/>
      <c r="D111" s="1"/>
      <c r="L111" s="11"/>
      <c r="M111" s="11"/>
      <c r="N111" s="11"/>
      <c r="O111" s="11"/>
      <c r="P111" s="11"/>
      <c r="Q111" s="2">
        <f t="shared" si="3"/>
        <v>0</v>
      </c>
      <c r="R111" s="2">
        <f t="shared" si="3"/>
        <v>0</v>
      </c>
    </row>
    <row r="112" spans="1:18" x14ac:dyDescent="0.25">
      <c r="A112" s="1">
        <f>(IF(ISERROR(VLOOKUP(G112,Choix17!$M$2:$N$14,2,FALSE)&amp;LEFT(J112,4)&amp;RIGHT(LEFT(J112,LEN(J112)-1),2)),0,VLOOKUP(G112,Choix17!$M$2:$N$14,2,FALSE)&amp;LEFT(J112,4)&amp;RIGHT(LEFT(J112,LEN(J112)-1),2)))*1</f>
        <v>0</v>
      </c>
      <c r="B112" s="1">
        <f>(IF(ISERROR(VLOOKUP(L112,Choix17!$M$2:$N$14,2,FALSE)&amp;LEFT(O112,4)&amp;RIGHT(LEFT(O112,LEN(O112)-1),2)),0,VLOOKUP(L112,Choix17!$M$2:$N$14,2,FALSE)&amp;LEFT(O112,4)&amp;RIGHT(LEFT(O112,LEN(O112)-1),2)))*1</f>
        <v>0</v>
      </c>
      <c r="C112" s="1"/>
      <c r="D112" s="1"/>
      <c r="L112" s="11"/>
      <c r="M112" s="11"/>
      <c r="N112" s="11"/>
      <c r="O112" s="11"/>
      <c r="P112" s="11"/>
      <c r="Q112" s="2">
        <f t="shared" si="3"/>
        <v>0</v>
      </c>
      <c r="R112" s="2">
        <f t="shared" si="3"/>
        <v>0</v>
      </c>
    </row>
    <row r="113" spans="1:18" x14ac:dyDescent="0.25">
      <c r="A113" s="1">
        <f>(IF(ISERROR(VLOOKUP(G113,Choix17!$M$2:$N$14,2,FALSE)&amp;LEFT(J113,4)&amp;RIGHT(LEFT(J113,LEN(J113)-1),2)),0,VLOOKUP(G113,Choix17!$M$2:$N$14,2,FALSE)&amp;LEFT(J113,4)&amp;RIGHT(LEFT(J113,LEN(J113)-1),2)))*1</f>
        <v>0</v>
      </c>
      <c r="B113" s="1">
        <f>(IF(ISERROR(VLOOKUP(L113,Choix17!$M$2:$N$14,2,FALSE)&amp;LEFT(O113,4)&amp;RIGHT(LEFT(O113,LEN(O113)-1),2)),0,VLOOKUP(L113,Choix17!$M$2:$N$14,2,FALSE)&amp;LEFT(O113,4)&amp;RIGHT(LEFT(O113,LEN(O113)-1),2)))*1</f>
        <v>0</v>
      </c>
      <c r="C113" s="1"/>
      <c r="D113" s="1"/>
      <c r="L113" s="11"/>
      <c r="M113" s="11"/>
      <c r="N113" s="11"/>
      <c r="O113" s="11"/>
      <c r="P113" s="11"/>
      <c r="Q113" s="2">
        <f t="shared" si="3"/>
        <v>0</v>
      </c>
      <c r="R113" s="2">
        <f t="shared" si="3"/>
        <v>0</v>
      </c>
    </row>
    <row r="114" spans="1:18" x14ac:dyDescent="0.25">
      <c r="A114" s="1">
        <f>(IF(ISERROR(VLOOKUP(G114,Choix17!$M$2:$N$14,2,FALSE)&amp;LEFT(J114,4)&amp;RIGHT(LEFT(J114,LEN(J114)-1),2)),0,VLOOKUP(G114,Choix17!$M$2:$N$14,2,FALSE)&amp;LEFT(J114,4)&amp;RIGHT(LEFT(J114,LEN(J114)-1),2)))*1</f>
        <v>0</v>
      </c>
      <c r="B114" s="1">
        <f>(IF(ISERROR(VLOOKUP(L114,Choix17!$M$2:$N$14,2,FALSE)&amp;LEFT(O114,4)&amp;RIGHT(LEFT(O114,LEN(O114)-1),2)),0,VLOOKUP(L114,Choix17!$M$2:$N$14,2,FALSE)&amp;LEFT(O114,4)&amp;RIGHT(LEFT(O114,LEN(O114)-1),2)))*1</f>
        <v>0</v>
      </c>
      <c r="C114" s="1"/>
      <c r="D114" s="1"/>
      <c r="L114" s="11"/>
      <c r="M114" s="11"/>
      <c r="N114" s="11"/>
      <c r="O114" s="11"/>
      <c r="P114" s="11"/>
      <c r="Q114" s="2">
        <f t="shared" si="3"/>
        <v>0</v>
      </c>
      <c r="R114" s="2">
        <f t="shared" si="3"/>
        <v>0</v>
      </c>
    </row>
    <row r="115" spans="1:18" x14ac:dyDescent="0.25">
      <c r="A115" s="1">
        <f>(IF(ISERROR(VLOOKUP(G115,Choix17!$M$2:$N$14,2,FALSE)&amp;LEFT(J115,4)&amp;RIGHT(LEFT(J115,LEN(J115)-1),2)),0,VLOOKUP(G115,Choix17!$M$2:$N$14,2,FALSE)&amp;LEFT(J115,4)&amp;RIGHT(LEFT(J115,LEN(J115)-1),2)))*1</f>
        <v>0</v>
      </c>
      <c r="B115" s="1">
        <f>(IF(ISERROR(VLOOKUP(L115,Choix17!$M$2:$N$14,2,FALSE)&amp;LEFT(O115,4)&amp;RIGHT(LEFT(O115,LEN(O115)-1),2)),0,VLOOKUP(L115,Choix17!$M$2:$N$14,2,FALSE)&amp;LEFT(O115,4)&amp;RIGHT(LEFT(O115,LEN(O115)-1),2)))*1</f>
        <v>0</v>
      </c>
      <c r="C115" s="1"/>
      <c r="D115" s="1"/>
      <c r="L115" s="11"/>
      <c r="M115" s="11"/>
      <c r="N115" s="11"/>
      <c r="O115" s="11"/>
      <c r="P115" s="11"/>
      <c r="Q115" s="2">
        <f t="shared" si="3"/>
        <v>0</v>
      </c>
      <c r="R115" s="2">
        <f t="shared" si="3"/>
        <v>0</v>
      </c>
    </row>
    <row r="116" spans="1:18" x14ac:dyDescent="0.25">
      <c r="A116" s="1">
        <f>(IF(ISERROR(VLOOKUP(G116,Choix17!$M$2:$N$14,2,FALSE)&amp;LEFT(J116,4)&amp;RIGHT(LEFT(J116,LEN(J116)-1),2)),0,VLOOKUP(G116,Choix17!$M$2:$N$14,2,FALSE)&amp;LEFT(J116,4)&amp;RIGHT(LEFT(J116,LEN(J116)-1),2)))*1</f>
        <v>0</v>
      </c>
      <c r="B116" s="1">
        <f>(IF(ISERROR(VLOOKUP(L116,Choix17!$M$2:$N$14,2,FALSE)&amp;LEFT(O116,4)&amp;RIGHT(LEFT(O116,LEN(O116)-1),2)),0,VLOOKUP(L116,Choix17!$M$2:$N$14,2,FALSE)&amp;LEFT(O116,4)&amp;RIGHT(LEFT(O116,LEN(O116)-1),2)))*1</f>
        <v>0</v>
      </c>
      <c r="C116" s="1"/>
      <c r="D116" s="1"/>
      <c r="L116" s="11"/>
      <c r="M116" s="11"/>
      <c r="N116" s="11"/>
      <c r="O116" s="11"/>
      <c r="P116" s="11"/>
      <c r="Q116" s="2">
        <f t="shared" si="3"/>
        <v>0</v>
      </c>
      <c r="R116" s="2">
        <f t="shared" si="3"/>
        <v>0</v>
      </c>
    </row>
    <row r="117" spans="1:18" x14ac:dyDescent="0.25">
      <c r="A117" s="1">
        <f>(IF(ISERROR(VLOOKUP(G117,Choix17!$M$2:$N$14,2,FALSE)&amp;LEFT(J117,4)&amp;RIGHT(LEFT(J117,LEN(J117)-1),2)),0,VLOOKUP(G117,Choix17!$M$2:$N$14,2,FALSE)&amp;LEFT(J117,4)&amp;RIGHT(LEFT(J117,LEN(J117)-1),2)))*1</f>
        <v>0</v>
      </c>
      <c r="B117" s="1">
        <f>(IF(ISERROR(VLOOKUP(L117,Choix17!$M$2:$N$14,2,FALSE)&amp;LEFT(O117,4)&amp;RIGHT(LEFT(O117,LEN(O117)-1),2)),0,VLOOKUP(L117,Choix17!$M$2:$N$14,2,FALSE)&amp;LEFT(O117,4)&amp;RIGHT(LEFT(O117,LEN(O117)-1),2)))*1</f>
        <v>0</v>
      </c>
      <c r="C117" s="1"/>
      <c r="D117" s="1"/>
      <c r="L117" s="11"/>
      <c r="M117" s="11"/>
      <c r="N117" s="11"/>
      <c r="O117" s="11"/>
      <c r="P117" s="11"/>
      <c r="Q117" s="2">
        <f t="shared" si="3"/>
        <v>0</v>
      </c>
      <c r="R117" s="2">
        <f t="shared" si="3"/>
        <v>0</v>
      </c>
    </row>
    <row r="118" spans="1:18" x14ac:dyDescent="0.25">
      <c r="A118" s="1">
        <f>(IF(ISERROR(VLOOKUP(G118,Choix17!$M$2:$N$14,2,FALSE)&amp;LEFT(J118,4)&amp;RIGHT(LEFT(J118,LEN(J118)-1),2)),0,VLOOKUP(G118,Choix17!$M$2:$N$14,2,FALSE)&amp;LEFT(J118,4)&amp;RIGHT(LEFT(J118,LEN(J118)-1),2)))*1</f>
        <v>0</v>
      </c>
      <c r="B118" s="1">
        <f>(IF(ISERROR(VLOOKUP(L118,Choix17!$M$2:$N$14,2,FALSE)&amp;LEFT(O118,4)&amp;RIGHT(LEFT(O118,LEN(O118)-1),2)),0,VLOOKUP(L118,Choix17!$M$2:$N$14,2,FALSE)&amp;LEFT(O118,4)&amp;RIGHT(LEFT(O118,LEN(O118)-1),2)))*1</f>
        <v>0</v>
      </c>
      <c r="C118" s="1"/>
      <c r="D118" s="1"/>
      <c r="L118" s="11"/>
      <c r="M118" s="11"/>
      <c r="N118" s="11"/>
      <c r="O118" s="11"/>
      <c r="P118" s="11"/>
      <c r="Q118" s="2">
        <f t="shared" si="3"/>
        <v>0</v>
      </c>
      <c r="R118" s="2">
        <f t="shared" si="3"/>
        <v>0</v>
      </c>
    </row>
    <row r="119" spans="1:18" x14ac:dyDescent="0.25">
      <c r="A119" s="1">
        <f>(IF(ISERROR(VLOOKUP(G119,Choix17!$M$2:$N$14,2,FALSE)&amp;LEFT(J119,4)&amp;RIGHT(LEFT(J119,LEN(J119)-1),2)),0,VLOOKUP(G119,Choix17!$M$2:$N$14,2,FALSE)&amp;LEFT(J119,4)&amp;RIGHT(LEFT(J119,LEN(J119)-1),2)))*1</f>
        <v>0</v>
      </c>
      <c r="B119" s="1">
        <f>(IF(ISERROR(VLOOKUP(L119,Choix17!$M$2:$N$14,2,FALSE)&amp;LEFT(O119,4)&amp;RIGHT(LEFT(O119,LEN(O119)-1),2)),0,VLOOKUP(L119,Choix17!$M$2:$N$14,2,FALSE)&amp;LEFT(O119,4)&amp;RIGHT(LEFT(O119,LEN(O119)-1),2)))*1</f>
        <v>0</v>
      </c>
      <c r="C119" s="1"/>
      <c r="D119" s="1"/>
      <c r="L119" s="11"/>
      <c r="M119" s="11"/>
      <c r="N119" s="11"/>
      <c r="O119" s="11"/>
      <c r="P119" s="11"/>
      <c r="Q119" s="2">
        <f t="shared" si="3"/>
        <v>0</v>
      </c>
      <c r="R119" s="2">
        <f t="shared" si="3"/>
        <v>0</v>
      </c>
    </row>
    <row r="120" spans="1:18" x14ac:dyDescent="0.25">
      <c r="A120" s="1">
        <f>(IF(ISERROR(VLOOKUP(G120,Choix17!$M$2:$N$14,2,FALSE)&amp;LEFT(J120,4)&amp;RIGHT(LEFT(J120,LEN(J120)-1),2)),0,VLOOKUP(G120,Choix17!$M$2:$N$14,2,FALSE)&amp;LEFT(J120,4)&amp;RIGHT(LEFT(J120,LEN(J120)-1),2)))*1</f>
        <v>0</v>
      </c>
      <c r="B120" s="1">
        <f>(IF(ISERROR(VLOOKUP(L120,Choix17!$M$2:$N$14,2,FALSE)&amp;LEFT(O120,4)&amp;RIGHT(LEFT(O120,LEN(O120)-1),2)),0,VLOOKUP(L120,Choix17!$M$2:$N$14,2,FALSE)&amp;LEFT(O120,4)&amp;RIGHT(LEFT(O120,LEN(O120)-1),2)))*1</f>
        <v>0</v>
      </c>
      <c r="C120" s="1"/>
      <c r="D120" s="1"/>
      <c r="L120" s="11"/>
      <c r="M120" s="11"/>
      <c r="N120" s="11"/>
      <c r="O120" s="11"/>
      <c r="P120" s="11"/>
      <c r="Q120" s="2">
        <f t="shared" si="3"/>
        <v>0</v>
      </c>
      <c r="R120" s="2">
        <f t="shared" si="3"/>
        <v>0</v>
      </c>
    </row>
    <row r="121" spans="1:18" x14ac:dyDescent="0.25">
      <c r="A121" s="1">
        <f>(IF(ISERROR(VLOOKUP(G121,Choix17!$M$2:$N$14,2,FALSE)&amp;LEFT(J121,4)&amp;RIGHT(LEFT(J121,LEN(J121)-1),2)),0,VLOOKUP(G121,Choix17!$M$2:$N$14,2,FALSE)&amp;LEFT(J121,4)&amp;RIGHT(LEFT(J121,LEN(J121)-1),2)))*1</f>
        <v>0</v>
      </c>
      <c r="B121" s="1">
        <f>(IF(ISERROR(VLOOKUP(L121,Choix17!$M$2:$N$14,2,FALSE)&amp;LEFT(O121,4)&amp;RIGHT(LEFT(O121,LEN(O121)-1),2)),0,VLOOKUP(L121,Choix17!$M$2:$N$14,2,FALSE)&amp;LEFT(O121,4)&amp;RIGHT(LEFT(O121,LEN(O121)-1),2)))*1</f>
        <v>0</v>
      </c>
      <c r="C121" s="1"/>
      <c r="D121" s="1"/>
      <c r="L121" s="11"/>
      <c r="M121" s="11"/>
      <c r="N121" s="11"/>
      <c r="O121" s="11"/>
      <c r="P121" s="11"/>
      <c r="Q121" s="2">
        <f t="shared" si="3"/>
        <v>0</v>
      </c>
      <c r="R121" s="2">
        <f t="shared" si="3"/>
        <v>0</v>
      </c>
    </row>
    <row r="122" spans="1:18" x14ac:dyDescent="0.25">
      <c r="A122" s="1">
        <f>(IF(ISERROR(VLOOKUP(G122,Choix17!$M$2:$N$14,2,FALSE)&amp;LEFT(J122,4)&amp;RIGHT(LEFT(J122,LEN(J122)-1),2)),0,VLOOKUP(G122,Choix17!$M$2:$N$14,2,FALSE)&amp;LEFT(J122,4)&amp;RIGHT(LEFT(J122,LEN(J122)-1),2)))*1</f>
        <v>0</v>
      </c>
      <c r="B122" s="1">
        <f>(IF(ISERROR(VLOOKUP(L122,Choix17!$M$2:$N$14,2,FALSE)&amp;LEFT(O122,4)&amp;RIGHT(LEFT(O122,LEN(O122)-1),2)),0,VLOOKUP(L122,Choix17!$M$2:$N$14,2,FALSE)&amp;LEFT(O122,4)&amp;RIGHT(LEFT(O122,LEN(O122)-1),2)))*1</f>
        <v>0</v>
      </c>
      <c r="C122" s="1"/>
      <c r="D122" s="1"/>
      <c r="Q122" s="2">
        <f t="shared" si="3"/>
        <v>0</v>
      </c>
      <c r="R122" s="2">
        <f t="shared" si="3"/>
        <v>0</v>
      </c>
    </row>
    <row r="123" spans="1:18" x14ac:dyDescent="0.25">
      <c r="A123" s="1">
        <f>(IF(ISERROR(VLOOKUP(G123,Choix17!$M$2:$N$14,2,FALSE)&amp;LEFT(J123,4)&amp;RIGHT(LEFT(J123,LEN(J123)-1),2)),0,VLOOKUP(G123,Choix17!$M$2:$N$14,2,FALSE)&amp;LEFT(J123,4)&amp;RIGHT(LEFT(J123,LEN(J123)-1),2)))*1</f>
        <v>0</v>
      </c>
      <c r="B123" s="1">
        <f>(IF(ISERROR(VLOOKUP(L123,Choix17!$M$2:$N$14,2,FALSE)&amp;LEFT(O123,4)&amp;RIGHT(LEFT(O123,LEN(O123)-1),2)),0,VLOOKUP(L123,Choix17!$M$2:$N$14,2,FALSE)&amp;LEFT(O123,4)&amp;RIGHT(LEFT(O123,LEN(O123)-1),2)))*1</f>
        <v>0</v>
      </c>
      <c r="C123" s="1"/>
      <c r="D123" s="1"/>
      <c r="Q123" s="2">
        <f t="shared" si="3"/>
        <v>0</v>
      </c>
      <c r="R123" s="2">
        <f t="shared" si="3"/>
        <v>0</v>
      </c>
    </row>
    <row r="124" spans="1:18" x14ac:dyDescent="0.25">
      <c r="A124" s="1">
        <f>(IF(ISERROR(VLOOKUP(G124,Choix17!$M$2:$N$14,2,FALSE)&amp;LEFT(J124,4)&amp;RIGHT(LEFT(J124,LEN(J124)-1),2)),0,VLOOKUP(G124,Choix17!$M$2:$N$14,2,FALSE)&amp;LEFT(J124,4)&amp;RIGHT(LEFT(J124,LEN(J124)-1),2)))*1</f>
        <v>0</v>
      </c>
      <c r="B124" s="1">
        <f>(IF(ISERROR(VLOOKUP(L124,Choix17!$M$2:$N$14,2,FALSE)&amp;LEFT(O124,4)&amp;RIGHT(LEFT(O124,LEN(O124)-1),2)),0,VLOOKUP(L124,Choix17!$M$2:$N$14,2,FALSE)&amp;LEFT(O124,4)&amp;RIGHT(LEFT(O124,LEN(O124)-1),2)))*1</f>
        <v>0</v>
      </c>
      <c r="C124" s="1"/>
      <c r="D124" s="1"/>
      <c r="Q124" s="2">
        <f t="shared" si="3"/>
        <v>0</v>
      </c>
      <c r="R124" s="2">
        <f t="shared" si="3"/>
        <v>0</v>
      </c>
    </row>
    <row r="125" spans="1:18" x14ac:dyDescent="0.25">
      <c r="A125" s="1">
        <f>(IF(ISERROR(VLOOKUP(G125,Choix17!$M$2:$N$14,2,FALSE)&amp;LEFT(J125,4)&amp;RIGHT(LEFT(J125,LEN(J125)-1),2)),0,VLOOKUP(G125,Choix17!$M$2:$N$14,2,FALSE)&amp;LEFT(J125,4)&amp;RIGHT(LEFT(J125,LEN(J125)-1),2)))*1</f>
        <v>0</v>
      </c>
      <c r="B125" s="1">
        <f>(IF(ISERROR(VLOOKUP(L125,Choix17!$M$2:$N$14,2,FALSE)&amp;LEFT(O125,4)&amp;RIGHT(LEFT(O125,LEN(O125)-1),2)),0,VLOOKUP(L125,Choix17!$M$2:$N$14,2,FALSE)&amp;LEFT(O125,4)&amp;RIGHT(LEFT(O125,LEN(O125)-1),2)))*1</f>
        <v>0</v>
      </c>
      <c r="C125" s="1"/>
      <c r="D125" s="1"/>
      <c r="Q125" s="2">
        <f t="shared" si="3"/>
        <v>0</v>
      </c>
      <c r="R125" s="2">
        <f t="shared" si="3"/>
        <v>0</v>
      </c>
    </row>
    <row r="126" spans="1:18" x14ac:dyDescent="0.25">
      <c r="A126" s="1">
        <f>(IF(ISERROR(VLOOKUP(G126,Choix17!$M$2:$N$14,2,FALSE)&amp;LEFT(J126,4)&amp;RIGHT(LEFT(J126,LEN(J126)-1),2)),0,VLOOKUP(G126,Choix17!$M$2:$N$14,2,FALSE)&amp;LEFT(J126,4)&amp;RIGHT(LEFT(J126,LEN(J126)-1),2)))*1</f>
        <v>0</v>
      </c>
      <c r="B126" s="1">
        <f>(IF(ISERROR(VLOOKUP(L126,Choix17!$M$2:$N$14,2,FALSE)&amp;LEFT(O126,4)&amp;RIGHT(LEFT(O126,LEN(O126)-1),2)),0,VLOOKUP(L126,Choix17!$M$2:$N$14,2,FALSE)&amp;LEFT(O126,4)&amp;RIGHT(LEFT(O126,LEN(O126)-1),2)))*1</f>
        <v>0</v>
      </c>
      <c r="C126" s="1"/>
      <c r="D126" s="1"/>
      <c r="Q126" s="2">
        <f t="shared" si="3"/>
        <v>0</v>
      </c>
      <c r="R126" s="2">
        <f t="shared" si="3"/>
        <v>0</v>
      </c>
    </row>
    <row r="127" spans="1:18" x14ac:dyDescent="0.25">
      <c r="A127" s="1">
        <f>(IF(ISERROR(VLOOKUP(G127,Choix17!$M$2:$N$14,2,FALSE)&amp;LEFT(J127,4)&amp;RIGHT(LEFT(J127,LEN(J127)-1),2)),0,VLOOKUP(G127,Choix17!$M$2:$N$14,2,FALSE)&amp;LEFT(J127,4)&amp;RIGHT(LEFT(J127,LEN(J127)-1),2)))*1</f>
        <v>0</v>
      </c>
      <c r="B127" s="1">
        <f>(IF(ISERROR(VLOOKUP(L127,Choix17!$M$2:$N$14,2,FALSE)&amp;LEFT(O127,4)&amp;RIGHT(LEFT(O127,LEN(O127)-1),2)),0,VLOOKUP(L127,Choix17!$M$2:$N$14,2,FALSE)&amp;LEFT(O127,4)&amp;RIGHT(LEFT(O127,LEN(O127)-1),2)))*1</f>
        <v>0</v>
      </c>
      <c r="C127" s="1"/>
      <c r="D127" s="1"/>
      <c r="Q127" s="2">
        <f t="shared" si="3"/>
        <v>0</v>
      </c>
      <c r="R127" s="2">
        <f t="shared" si="3"/>
        <v>0</v>
      </c>
    </row>
    <row r="128" spans="1:18" x14ac:dyDescent="0.25">
      <c r="A128" s="1">
        <f>(IF(ISERROR(VLOOKUP(G128,Choix17!$M$2:$N$14,2,FALSE)&amp;LEFT(J128,4)&amp;RIGHT(LEFT(J128,LEN(J128)-1),2)),0,VLOOKUP(G128,Choix17!$M$2:$N$14,2,FALSE)&amp;LEFT(J128,4)&amp;RIGHT(LEFT(J128,LEN(J128)-1),2)))*1</f>
        <v>0</v>
      </c>
      <c r="B128" s="1">
        <f>(IF(ISERROR(VLOOKUP(L128,Choix17!$M$2:$N$14,2,FALSE)&amp;LEFT(O128,4)&amp;RIGHT(LEFT(O128,LEN(O128)-1),2)),0,VLOOKUP(L128,Choix17!$M$2:$N$14,2,FALSE)&amp;LEFT(O128,4)&amp;RIGHT(LEFT(O128,LEN(O128)-1),2)))*1</f>
        <v>0</v>
      </c>
      <c r="C128" s="1"/>
      <c r="D128" s="1"/>
      <c r="Q128" s="2">
        <f t="shared" si="3"/>
        <v>0</v>
      </c>
      <c r="R128" s="2">
        <f t="shared" si="3"/>
        <v>0</v>
      </c>
    </row>
    <row r="129" spans="1:18" x14ac:dyDescent="0.25">
      <c r="A129" s="1">
        <f>(IF(ISERROR(VLOOKUP(G129,Choix17!$M$2:$N$14,2,FALSE)&amp;LEFT(J129,4)&amp;RIGHT(LEFT(J129,LEN(J129)-1),2)),0,VLOOKUP(G129,Choix17!$M$2:$N$14,2,FALSE)&amp;LEFT(J129,4)&amp;RIGHT(LEFT(J129,LEN(J129)-1),2)))*1</f>
        <v>0</v>
      </c>
      <c r="B129" s="1">
        <f>(IF(ISERROR(VLOOKUP(L129,Choix17!$M$2:$N$14,2,FALSE)&amp;LEFT(O129,4)&amp;RIGHT(LEFT(O129,LEN(O129)-1),2)),0,VLOOKUP(L129,Choix17!$M$2:$N$14,2,FALSE)&amp;LEFT(O129,4)&amp;RIGHT(LEFT(O129,LEN(O129)-1),2)))*1</f>
        <v>0</v>
      </c>
      <c r="C129" s="1"/>
      <c r="D129" s="1"/>
      <c r="Q129" s="2">
        <f t="shared" si="3"/>
        <v>0</v>
      </c>
      <c r="R129" s="2">
        <f t="shared" si="3"/>
        <v>0</v>
      </c>
    </row>
    <row r="130" spans="1:18" x14ac:dyDescent="0.25">
      <c r="A130" s="1">
        <f>(IF(ISERROR(VLOOKUP(G130,Choix17!$M$2:$N$14,2,FALSE)&amp;LEFT(J130,4)&amp;RIGHT(LEFT(J130,LEN(J130)-1),2)),0,VLOOKUP(G130,Choix17!$M$2:$N$14,2,FALSE)&amp;LEFT(J130,4)&amp;RIGHT(LEFT(J130,LEN(J130)-1),2)))*1</f>
        <v>0</v>
      </c>
      <c r="B130" s="1">
        <f>(IF(ISERROR(VLOOKUP(L130,Choix17!$M$2:$N$14,2,FALSE)&amp;LEFT(O130,4)&amp;RIGHT(LEFT(O130,LEN(O130)-1),2)),0,VLOOKUP(L130,Choix17!$M$2:$N$14,2,FALSE)&amp;LEFT(O130,4)&amp;RIGHT(LEFT(O130,LEN(O130)-1),2)))*1</f>
        <v>0</v>
      </c>
      <c r="C130" s="1"/>
      <c r="D130" s="1"/>
      <c r="Q130" s="2">
        <f t="shared" si="3"/>
        <v>0</v>
      </c>
      <c r="R130" s="2">
        <f t="shared" si="3"/>
        <v>0</v>
      </c>
    </row>
    <row r="131" spans="1:18" x14ac:dyDescent="0.25">
      <c r="A131" s="1">
        <f>(IF(ISERROR(VLOOKUP(G131,Choix17!$M$2:$N$14,2,FALSE)&amp;LEFT(J131,4)&amp;RIGHT(LEFT(J131,LEN(J131)-1),2)),0,VLOOKUP(G131,Choix17!$M$2:$N$14,2,FALSE)&amp;LEFT(J131,4)&amp;RIGHT(LEFT(J131,LEN(J131)-1),2)))*1</f>
        <v>0</v>
      </c>
      <c r="B131" s="1">
        <f>(IF(ISERROR(VLOOKUP(L131,Choix17!$M$2:$N$14,2,FALSE)&amp;LEFT(O131,4)&amp;RIGHT(LEFT(O131,LEN(O131)-1),2)),0,VLOOKUP(L131,Choix17!$M$2:$N$14,2,FALSE)&amp;LEFT(O131,4)&amp;RIGHT(LEFT(O131,LEN(O131)-1),2)))*1</f>
        <v>0</v>
      </c>
      <c r="C131" s="1"/>
      <c r="D131" s="1"/>
      <c r="Q131" s="2">
        <f t="shared" ref="Q131:R194" si="4">IF(A131&lt;1,0,COUNTIF($A:$B,A131))</f>
        <v>0</v>
      </c>
      <c r="R131" s="2">
        <f t="shared" si="4"/>
        <v>0</v>
      </c>
    </row>
    <row r="132" spans="1:18" x14ac:dyDescent="0.25">
      <c r="A132" s="1">
        <f>(IF(ISERROR(VLOOKUP(G132,Choix17!$M$2:$N$14,2,FALSE)&amp;LEFT(J132,4)&amp;RIGHT(LEFT(J132,LEN(J132)-1),2)),0,VLOOKUP(G132,Choix17!$M$2:$N$14,2,FALSE)&amp;LEFT(J132,4)&amp;RIGHT(LEFT(J132,LEN(J132)-1),2)))*1</f>
        <v>0</v>
      </c>
      <c r="B132" s="1">
        <f>(IF(ISERROR(VLOOKUP(L132,Choix17!$M$2:$N$14,2,FALSE)&amp;LEFT(O132,4)&amp;RIGHT(LEFT(O132,LEN(O132)-1),2)),0,VLOOKUP(L132,Choix17!$M$2:$N$14,2,FALSE)&amp;LEFT(O132,4)&amp;RIGHT(LEFT(O132,LEN(O132)-1),2)))*1</f>
        <v>0</v>
      </c>
      <c r="C132" s="1"/>
      <c r="D132" s="1"/>
      <c r="Q132" s="2">
        <f t="shared" si="4"/>
        <v>0</v>
      </c>
      <c r="R132" s="2">
        <f t="shared" si="4"/>
        <v>0</v>
      </c>
    </row>
    <row r="133" spans="1:18" x14ac:dyDescent="0.25">
      <c r="A133" s="1">
        <f>(IF(ISERROR(VLOOKUP(G133,Choix17!$M$2:$N$14,2,FALSE)&amp;LEFT(J133,4)&amp;RIGHT(LEFT(J133,LEN(J133)-1),2)),0,VLOOKUP(G133,Choix17!$M$2:$N$14,2,FALSE)&amp;LEFT(J133,4)&amp;RIGHT(LEFT(J133,LEN(J133)-1),2)))*1</f>
        <v>0</v>
      </c>
      <c r="B133" s="1">
        <f>(IF(ISERROR(VLOOKUP(L133,Choix17!$M$2:$N$14,2,FALSE)&amp;LEFT(O133,4)&amp;RIGHT(LEFT(O133,LEN(O133)-1),2)),0,VLOOKUP(L133,Choix17!$M$2:$N$14,2,FALSE)&amp;LEFT(O133,4)&amp;RIGHT(LEFT(O133,LEN(O133)-1),2)))*1</f>
        <v>0</v>
      </c>
      <c r="C133" s="1"/>
      <c r="D133" s="1"/>
      <c r="Q133" s="2">
        <f t="shared" si="4"/>
        <v>0</v>
      </c>
      <c r="R133" s="2">
        <f t="shared" si="4"/>
        <v>0</v>
      </c>
    </row>
    <row r="134" spans="1:18" x14ac:dyDescent="0.25">
      <c r="A134" s="1">
        <f>(IF(ISERROR(VLOOKUP(G134,Choix17!$M$2:$N$14,2,FALSE)&amp;LEFT(J134,4)&amp;RIGHT(LEFT(J134,LEN(J134)-1),2)),0,VLOOKUP(G134,Choix17!$M$2:$N$14,2,FALSE)&amp;LEFT(J134,4)&amp;RIGHT(LEFT(J134,LEN(J134)-1),2)))*1</f>
        <v>0</v>
      </c>
      <c r="B134" s="1">
        <f>(IF(ISERROR(VLOOKUP(L134,Choix17!$M$2:$N$14,2,FALSE)&amp;LEFT(O134,4)&amp;RIGHT(LEFT(O134,LEN(O134)-1),2)),0,VLOOKUP(L134,Choix17!$M$2:$N$14,2,FALSE)&amp;LEFT(O134,4)&amp;RIGHT(LEFT(O134,LEN(O134)-1),2)))*1</f>
        <v>0</v>
      </c>
      <c r="C134" s="1"/>
      <c r="D134" s="1"/>
      <c r="Q134" s="2">
        <f t="shared" si="4"/>
        <v>0</v>
      </c>
      <c r="R134" s="2">
        <f t="shared" si="4"/>
        <v>0</v>
      </c>
    </row>
    <row r="135" spans="1:18" x14ac:dyDescent="0.25">
      <c r="A135" s="1">
        <f>(IF(ISERROR(VLOOKUP(G135,Choix17!$M$2:$N$14,2,FALSE)&amp;LEFT(J135,4)&amp;RIGHT(LEFT(J135,LEN(J135)-1),2)),0,VLOOKUP(G135,Choix17!$M$2:$N$14,2,FALSE)&amp;LEFT(J135,4)&amp;RIGHT(LEFT(J135,LEN(J135)-1),2)))*1</f>
        <v>0</v>
      </c>
      <c r="B135" s="1">
        <f>(IF(ISERROR(VLOOKUP(L135,Choix17!$M$2:$N$14,2,FALSE)&amp;LEFT(O135,4)&amp;RIGHT(LEFT(O135,LEN(O135)-1),2)),0,VLOOKUP(L135,Choix17!$M$2:$N$14,2,FALSE)&amp;LEFT(O135,4)&amp;RIGHT(LEFT(O135,LEN(O135)-1),2)))*1</f>
        <v>0</v>
      </c>
      <c r="C135" s="1"/>
      <c r="D135" s="1"/>
      <c r="Q135" s="2">
        <f t="shared" si="4"/>
        <v>0</v>
      </c>
      <c r="R135" s="2">
        <f t="shared" si="4"/>
        <v>0</v>
      </c>
    </row>
    <row r="136" spans="1:18" x14ac:dyDescent="0.25">
      <c r="A136" s="1">
        <f>(IF(ISERROR(VLOOKUP(G136,Choix17!$M$2:$N$14,2,FALSE)&amp;LEFT(J136,4)&amp;RIGHT(LEFT(J136,LEN(J136)-1),2)),0,VLOOKUP(G136,Choix17!$M$2:$N$14,2,FALSE)&amp;LEFT(J136,4)&amp;RIGHT(LEFT(J136,LEN(J136)-1),2)))*1</f>
        <v>0</v>
      </c>
      <c r="B136" s="1">
        <f>(IF(ISERROR(VLOOKUP(L136,Choix17!$M$2:$N$14,2,FALSE)&amp;LEFT(O136,4)&amp;RIGHT(LEFT(O136,LEN(O136)-1),2)),0,VLOOKUP(L136,Choix17!$M$2:$N$14,2,FALSE)&amp;LEFT(O136,4)&amp;RIGHT(LEFT(O136,LEN(O136)-1),2)))*1</f>
        <v>0</v>
      </c>
      <c r="C136" s="1"/>
      <c r="D136" s="1"/>
      <c r="Q136" s="2">
        <f t="shared" si="4"/>
        <v>0</v>
      </c>
      <c r="R136" s="2">
        <f t="shared" si="4"/>
        <v>0</v>
      </c>
    </row>
    <row r="137" spans="1:18" x14ac:dyDescent="0.25">
      <c r="A137" s="1">
        <f>(IF(ISERROR(VLOOKUP(G137,Choix17!$M$2:$N$14,2,FALSE)&amp;LEFT(J137,4)&amp;RIGHT(LEFT(J137,LEN(J137)-1),2)),0,VLOOKUP(G137,Choix17!$M$2:$N$14,2,FALSE)&amp;LEFT(J137,4)&amp;RIGHT(LEFT(J137,LEN(J137)-1),2)))*1</f>
        <v>0</v>
      </c>
      <c r="B137" s="1">
        <f>(IF(ISERROR(VLOOKUP(L137,Choix17!$M$2:$N$14,2,FALSE)&amp;LEFT(O137,4)&amp;RIGHT(LEFT(O137,LEN(O137)-1),2)),0,VLOOKUP(L137,Choix17!$M$2:$N$14,2,FALSE)&amp;LEFT(O137,4)&amp;RIGHT(LEFT(O137,LEN(O137)-1),2)))*1</f>
        <v>0</v>
      </c>
      <c r="C137" s="1"/>
      <c r="D137" s="1"/>
      <c r="Q137" s="2">
        <f t="shared" si="4"/>
        <v>0</v>
      </c>
      <c r="R137" s="2">
        <f t="shared" si="4"/>
        <v>0</v>
      </c>
    </row>
    <row r="138" spans="1:18" x14ac:dyDescent="0.25">
      <c r="A138" s="1">
        <f>(IF(ISERROR(VLOOKUP(G138,Choix17!$M$2:$N$14,2,FALSE)&amp;LEFT(J138,4)&amp;RIGHT(LEFT(J138,LEN(J138)-1),2)),0,VLOOKUP(G138,Choix17!$M$2:$N$14,2,FALSE)&amp;LEFT(J138,4)&amp;RIGHT(LEFT(J138,LEN(J138)-1),2)))*1</f>
        <v>0</v>
      </c>
      <c r="B138" s="1">
        <f>(IF(ISERROR(VLOOKUP(L138,Choix17!$M$2:$N$14,2,FALSE)&amp;LEFT(O138,4)&amp;RIGHT(LEFT(O138,LEN(O138)-1),2)),0,VLOOKUP(L138,Choix17!$M$2:$N$14,2,FALSE)&amp;LEFT(O138,4)&amp;RIGHT(LEFT(O138,LEN(O138)-1),2)))*1</f>
        <v>0</v>
      </c>
      <c r="C138" s="1"/>
      <c r="D138" s="1"/>
      <c r="Q138" s="2">
        <f t="shared" si="4"/>
        <v>0</v>
      </c>
      <c r="R138" s="2">
        <f t="shared" si="4"/>
        <v>0</v>
      </c>
    </row>
    <row r="139" spans="1:18" x14ac:dyDescent="0.25">
      <c r="A139" s="1">
        <f>(IF(ISERROR(VLOOKUP(G139,Choix17!$M$2:$N$14,2,FALSE)&amp;LEFT(J139,4)&amp;RIGHT(LEFT(J139,LEN(J139)-1),2)),0,VLOOKUP(G139,Choix17!$M$2:$N$14,2,FALSE)&amp;LEFT(J139,4)&amp;RIGHT(LEFT(J139,LEN(J139)-1),2)))*1</f>
        <v>0</v>
      </c>
      <c r="B139" s="1">
        <f>(IF(ISERROR(VLOOKUP(L139,Choix17!$M$2:$N$14,2,FALSE)&amp;LEFT(O139,4)&amp;RIGHT(LEFT(O139,LEN(O139)-1),2)),0,VLOOKUP(L139,Choix17!$M$2:$N$14,2,FALSE)&amp;LEFT(O139,4)&amp;RIGHT(LEFT(O139,LEN(O139)-1),2)))*1</f>
        <v>0</v>
      </c>
      <c r="C139" s="1"/>
      <c r="D139" s="1"/>
      <c r="Q139" s="2">
        <f t="shared" si="4"/>
        <v>0</v>
      </c>
      <c r="R139" s="2">
        <f t="shared" si="4"/>
        <v>0</v>
      </c>
    </row>
    <row r="140" spans="1:18" x14ac:dyDescent="0.25">
      <c r="A140" s="1">
        <f>(IF(ISERROR(VLOOKUP(G140,Choix17!$M$2:$N$14,2,FALSE)&amp;LEFT(J140,4)&amp;RIGHT(LEFT(J140,LEN(J140)-1),2)),0,VLOOKUP(G140,Choix17!$M$2:$N$14,2,FALSE)&amp;LEFT(J140,4)&amp;RIGHT(LEFT(J140,LEN(J140)-1),2)))*1</f>
        <v>0</v>
      </c>
      <c r="B140" s="1">
        <f>(IF(ISERROR(VLOOKUP(L140,Choix17!$M$2:$N$14,2,FALSE)&amp;LEFT(O140,4)&amp;RIGHT(LEFT(O140,LEN(O140)-1),2)),0,VLOOKUP(L140,Choix17!$M$2:$N$14,2,FALSE)&amp;LEFT(O140,4)&amp;RIGHT(LEFT(O140,LEN(O140)-1),2)))*1</f>
        <v>0</v>
      </c>
      <c r="C140" s="1"/>
      <c r="D140" s="1"/>
      <c r="Q140" s="2">
        <f t="shared" si="4"/>
        <v>0</v>
      </c>
      <c r="R140" s="2">
        <f t="shared" si="4"/>
        <v>0</v>
      </c>
    </row>
    <row r="141" spans="1:18" x14ac:dyDescent="0.25">
      <c r="A141" s="1">
        <f>(IF(ISERROR(VLOOKUP(G141,Choix17!$M$2:$N$14,2,FALSE)&amp;LEFT(J141,4)&amp;RIGHT(LEFT(J141,LEN(J141)-1),2)),0,VLOOKUP(G141,Choix17!$M$2:$N$14,2,FALSE)&amp;LEFT(J141,4)&amp;RIGHT(LEFT(J141,LEN(J141)-1),2)))*1</f>
        <v>0</v>
      </c>
      <c r="B141" s="1">
        <f>(IF(ISERROR(VLOOKUP(L141,Choix17!$M$2:$N$14,2,FALSE)&amp;LEFT(O141,4)&amp;RIGHT(LEFT(O141,LEN(O141)-1),2)),0,VLOOKUP(L141,Choix17!$M$2:$N$14,2,FALSE)&amp;LEFT(O141,4)&amp;RIGHT(LEFT(O141,LEN(O141)-1),2)))*1</f>
        <v>0</v>
      </c>
      <c r="C141" s="1"/>
      <c r="D141" s="1"/>
      <c r="Q141" s="2">
        <f t="shared" si="4"/>
        <v>0</v>
      </c>
      <c r="R141" s="2">
        <f t="shared" si="4"/>
        <v>0</v>
      </c>
    </row>
    <row r="142" spans="1:18" x14ac:dyDescent="0.25">
      <c r="A142" s="1">
        <f>(IF(ISERROR(VLOOKUP(G142,Choix17!$M$2:$N$14,2,FALSE)&amp;LEFT(J142,4)&amp;RIGHT(LEFT(J142,LEN(J142)-1),2)),0,VLOOKUP(G142,Choix17!$M$2:$N$14,2,FALSE)&amp;LEFT(J142,4)&amp;RIGHT(LEFT(J142,LEN(J142)-1),2)))*1</f>
        <v>0</v>
      </c>
      <c r="B142" s="1">
        <f>(IF(ISERROR(VLOOKUP(L142,Choix17!$M$2:$N$14,2,FALSE)&amp;LEFT(O142,4)&amp;RIGHT(LEFT(O142,LEN(O142)-1),2)),0,VLOOKUP(L142,Choix17!$M$2:$N$14,2,FALSE)&amp;LEFT(O142,4)&amp;RIGHT(LEFT(O142,LEN(O142)-1),2)))*1</f>
        <v>0</v>
      </c>
      <c r="C142" s="1"/>
      <c r="D142" s="1"/>
      <c r="Q142" s="2">
        <f t="shared" si="4"/>
        <v>0</v>
      </c>
      <c r="R142" s="2">
        <f t="shared" si="4"/>
        <v>0</v>
      </c>
    </row>
    <row r="143" spans="1:18" x14ac:dyDescent="0.25">
      <c r="A143" s="1">
        <f>(IF(ISERROR(VLOOKUP(G143,Choix17!$M$2:$N$14,2,FALSE)&amp;LEFT(J143,4)&amp;RIGHT(LEFT(J143,LEN(J143)-1),2)),0,VLOOKUP(G143,Choix17!$M$2:$N$14,2,FALSE)&amp;LEFT(J143,4)&amp;RIGHT(LEFT(J143,LEN(J143)-1),2)))*1</f>
        <v>0</v>
      </c>
      <c r="B143" s="1">
        <f>(IF(ISERROR(VLOOKUP(L143,Choix17!$M$2:$N$14,2,FALSE)&amp;LEFT(O143,4)&amp;RIGHT(LEFT(O143,LEN(O143)-1),2)),0,VLOOKUP(L143,Choix17!$M$2:$N$14,2,FALSE)&amp;LEFT(O143,4)&amp;RIGHT(LEFT(O143,LEN(O143)-1),2)))*1</f>
        <v>0</v>
      </c>
      <c r="C143" s="1"/>
      <c r="D143" s="1"/>
      <c r="Q143" s="2">
        <f t="shared" si="4"/>
        <v>0</v>
      </c>
      <c r="R143" s="2">
        <f t="shared" si="4"/>
        <v>0</v>
      </c>
    </row>
    <row r="144" spans="1:18" x14ac:dyDescent="0.25">
      <c r="A144" s="1">
        <f>(IF(ISERROR(VLOOKUP(G144,Choix17!$M$2:$N$14,2,FALSE)&amp;LEFT(J144,4)&amp;RIGHT(LEFT(J144,LEN(J144)-1),2)),0,VLOOKUP(G144,Choix17!$M$2:$N$14,2,FALSE)&amp;LEFT(J144,4)&amp;RIGHT(LEFT(J144,LEN(J144)-1),2)))*1</f>
        <v>0</v>
      </c>
      <c r="B144" s="1">
        <f>(IF(ISERROR(VLOOKUP(L144,Choix17!$M$2:$N$14,2,FALSE)&amp;LEFT(O144,4)&amp;RIGHT(LEFT(O144,LEN(O144)-1),2)),0,VLOOKUP(L144,Choix17!$M$2:$N$14,2,FALSE)&amp;LEFT(O144,4)&amp;RIGHT(LEFT(O144,LEN(O144)-1),2)))*1</f>
        <v>0</v>
      </c>
      <c r="C144" s="1"/>
      <c r="D144" s="1"/>
      <c r="Q144" s="2">
        <f t="shared" si="4"/>
        <v>0</v>
      </c>
      <c r="R144" s="2">
        <f t="shared" si="4"/>
        <v>0</v>
      </c>
    </row>
    <row r="145" spans="1:18" x14ac:dyDescent="0.25">
      <c r="A145" s="1">
        <f>(IF(ISERROR(VLOOKUP(G145,Choix17!$M$2:$N$14,2,FALSE)&amp;LEFT(J145,4)&amp;RIGHT(LEFT(J145,LEN(J145)-1),2)),0,VLOOKUP(G145,Choix17!$M$2:$N$14,2,FALSE)&amp;LEFT(J145,4)&amp;RIGHT(LEFT(J145,LEN(J145)-1),2)))*1</f>
        <v>0</v>
      </c>
      <c r="B145" s="1">
        <f>(IF(ISERROR(VLOOKUP(L145,Choix17!$M$2:$N$14,2,FALSE)&amp;LEFT(O145,4)&amp;RIGHT(LEFT(O145,LEN(O145)-1),2)),0,VLOOKUP(L145,Choix17!$M$2:$N$14,2,FALSE)&amp;LEFT(O145,4)&amp;RIGHT(LEFT(O145,LEN(O145)-1),2)))*1</f>
        <v>0</v>
      </c>
      <c r="C145" s="1"/>
      <c r="D145" s="1"/>
      <c r="Q145" s="2">
        <f t="shared" si="4"/>
        <v>0</v>
      </c>
      <c r="R145" s="2">
        <f t="shared" si="4"/>
        <v>0</v>
      </c>
    </row>
    <row r="146" spans="1:18" x14ac:dyDescent="0.25">
      <c r="A146" s="1">
        <f>(IF(ISERROR(VLOOKUP(G146,Choix17!$M$2:$N$14,2,FALSE)&amp;LEFT(J146,4)&amp;RIGHT(LEFT(J146,LEN(J146)-1),2)),0,VLOOKUP(G146,Choix17!$M$2:$N$14,2,FALSE)&amp;LEFT(J146,4)&amp;RIGHT(LEFT(J146,LEN(J146)-1),2)))*1</f>
        <v>0</v>
      </c>
      <c r="B146" s="1">
        <f>(IF(ISERROR(VLOOKUP(L146,Choix17!$M$2:$N$14,2,FALSE)&amp;LEFT(O146,4)&amp;RIGHT(LEFT(O146,LEN(O146)-1),2)),0,VLOOKUP(L146,Choix17!$M$2:$N$14,2,FALSE)&amp;LEFT(O146,4)&amp;RIGHT(LEFT(O146,LEN(O146)-1),2)))*1</f>
        <v>0</v>
      </c>
      <c r="C146" s="1"/>
      <c r="D146" s="1"/>
      <c r="Q146" s="2">
        <f t="shared" si="4"/>
        <v>0</v>
      </c>
      <c r="R146" s="2">
        <f t="shared" si="4"/>
        <v>0</v>
      </c>
    </row>
    <row r="147" spans="1:18" x14ac:dyDescent="0.25">
      <c r="A147" s="1">
        <f>(IF(ISERROR(VLOOKUP(G147,Choix17!$M$2:$N$14,2,FALSE)&amp;LEFT(J147,4)&amp;RIGHT(LEFT(J147,LEN(J147)-1),2)),0,VLOOKUP(G147,Choix17!$M$2:$N$14,2,FALSE)&amp;LEFT(J147,4)&amp;RIGHT(LEFT(J147,LEN(J147)-1),2)))*1</f>
        <v>0</v>
      </c>
      <c r="B147" s="1">
        <f>(IF(ISERROR(VLOOKUP(L147,Choix17!$M$2:$N$14,2,FALSE)&amp;LEFT(O147,4)&amp;RIGHT(LEFT(O147,LEN(O147)-1),2)),0,VLOOKUP(L147,Choix17!$M$2:$N$14,2,FALSE)&amp;LEFT(O147,4)&amp;RIGHT(LEFT(O147,LEN(O147)-1),2)))*1</f>
        <v>0</v>
      </c>
      <c r="C147" s="1"/>
      <c r="D147" s="1"/>
      <c r="Q147" s="2">
        <f t="shared" si="4"/>
        <v>0</v>
      </c>
      <c r="R147" s="2">
        <f t="shared" si="4"/>
        <v>0</v>
      </c>
    </row>
    <row r="148" spans="1:18" x14ac:dyDescent="0.25">
      <c r="A148" s="1">
        <f>(IF(ISERROR(VLOOKUP(G148,Choix17!$M$2:$N$14,2,FALSE)&amp;LEFT(J148,4)&amp;RIGHT(LEFT(J148,LEN(J148)-1),2)),0,VLOOKUP(G148,Choix17!$M$2:$N$14,2,FALSE)&amp;LEFT(J148,4)&amp;RIGHT(LEFT(J148,LEN(J148)-1),2)))*1</f>
        <v>0</v>
      </c>
      <c r="B148" s="1">
        <f>(IF(ISERROR(VLOOKUP(L148,Choix17!$M$2:$N$14,2,FALSE)&amp;LEFT(O148,4)&amp;RIGHT(LEFT(O148,LEN(O148)-1),2)),0,VLOOKUP(L148,Choix17!$M$2:$N$14,2,FALSE)&amp;LEFT(O148,4)&amp;RIGHT(LEFT(O148,LEN(O148)-1),2)))*1</f>
        <v>0</v>
      </c>
      <c r="C148" s="1"/>
      <c r="D148" s="1"/>
      <c r="Q148" s="2">
        <f t="shared" si="4"/>
        <v>0</v>
      </c>
      <c r="R148" s="2">
        <f t="shared" si="4"/>
        <v>0</v>
      </c>
    </row>
    <row r="149" spans="1:18" x14ac:dyDescent="0.25">
      <c r="A149" s="1">
        <f>(IF(ISERROR(VLOOKUP(G149,Choix17!$M$2:$N$14,2,FALSE)&amp;LEFT(J149,4)&amp;RIGHT(LEFT(J149,LEN(J149)-1),2)),0,VLOOKUP(G149,Choix17!$M$2:$N$14,2,FALSE)&amp;LEFT(J149,4)&amp;RIGHT(LEFT(J149,LEN(J149)-1),2)))*1</f>
        <v>0</v>
      </c>
      <c r="B149" s="1">
        <f>(IF(ISERROR(VLOOKUP(L149,Choix17!$M$2:$N$14,2,FALSE)&amp;LEFT(O149,4)&amp;RIGHT(LEFT(O149,LEN(O149)-1),2)),0,VLOOKUP(L149,Choix17!$M$2:$N$14,2,FALSE)&amp;LEFT(O149,4)&amp;RIGHT(LEFT(O149,LEN(O149)-1),2)))*1</f>
        <v>0</v>
      </c>
      <c r="C149" s="1"/>
      <c r="D149" s="1"/>
      <c r="Q149" s="2">
        <f t="shared" si="4"/>
        <v>0</v>
      </c>
      <c r="R149" s="2">
        <f t="shared" si="4"/>
        <v>0</v>
      </c>
    </row>
    <row r="150" spans="1:18" x14ac:dyDescent="0.25">
      <c r="A150" s="1">
        <f>(IF(ISERROR(VLOOKUP(G150,Choix17!$M$2:$N$14,2,FALSE)&amp;LEFT(J150,4)&amp;RIGHT(LEFT(J150,LEN(J150)-1),2)),0,VLOOKUP(G150,Choix17!$M$2:$N$14,2,FALSE)&amp;LEFT(J150,4)&amp;RIGHT(LEFT(J150,LEN(J150)-1),2)))*1</f>
        <v>0</v>
      </c>
      <c r="B150" s="1">
        <f>(IF(ISERROR(VLOOKUP(L150,Choix17!$M$2:$N$14,2,FALSE)&amp;LEFT(O150,4)&amp;RIGHT(LEFT(O150,LEN(O150)-1),2)),0,VLOOKUP(L150,Choix17!$M$2:$N$14,2,FALSE)&amp;LEFT(O150,4)&amp;RIGHT(LEFT(O150,LEN(O150)-1),2)))*1</f>
        <v>0</v>
      </c>
      <c r="C150" s="1"/>
      <c r="D150" s="1"/>
      <c r="Q150" s="2">
        <f t="shared" si="4"/>
        <v>0</v>
      </c>
      <c r="R150" s="2">
        <f t="shared" si="4"/>
        <v>0</v>
      </c>
    </row>
    <row r="151" spans="1:18" x14ac:dyDescent="0.25">
      <c r="A151" s="1">
        <f>(IF(ISERROR(VLOOKUP(G151,Choix17!$M$2:$N$14,2,FALSE)&amp;LEFT(J151,4)&amp;RIGHT(LEFT(J151,LEN(J151)-1),2)),0,VLOOKUP(G151,Choix17!$M$2:$N$14,2,FALSE)&amp;LEFT(J151,4)&amp;RIGHT(LEFT(J151,LEN(J151)-1),2)))*1</f>
        <v>0</v>
      </c>
      <c r="B151" s="1">
        <f>(IF(ISERROR(VLOOKUP(L151,Choix17!$M$2:$N$14,2,FALSE)&amp;LEFT(O151,4)&amp;RIGHT(LEFT(O151,LEN(O151)-1),2)),0,VLOOKUP(L151,Choix17!$M$2:$N$14,2,FALSE)&amp;LEFT(O151,4)&amp;RIGHT(LEFT(O151,LEN(O151)-1),2)))*1</f>
        <v>0</v>
      </c>
      <c r="C151" s="1"/>
      <c r="D151" s="1"/>
      <c r="Q151" s="2">
        <f t="shared" si="4"/>
        <v>0</v>
      </c>
      <c r="R151" s="2">
        <f t="shared" si="4"/>
        <v>0</v>
      </c>
    </row>
    <row r="152" spans="1:18" x14ac:dyDescent="0.25">
      <c r="A152" s="1">
        <f>(IF(ISERROR(VLOOKUP(G152,Choix17!$M$2:$N$14,2,FALSE)&amp;LEFT(J152,4)&amp;RIGHT(LEFT(J152,LEN(J152)-1),2)),0,VLOOKUP(G152,Choix17!$M$2:$N$14,2,FALSE)&amp;LEFT(J152,4)&amp;RIGHT(LEFT(J152,LEN(J152)-1),2)))*1</f>
        <v>0</v>
      </c>
      <c r="B152" s="1">
        <f>(IF(ISERROR(VLOOKUP(L152,Choix17!$M$2:$N$14,2,FALSE)&amp;LEFT(O152,4)&amp;RIGHT(LEFT(O152,LEN(O152)-1),2)),0,VLOOKUP(L152,Choix17!$M$2:$N$14,2,FALSE)&amp;LEFT(O152,4)&amp;RIGHT(LEFT(O152,LEN(O152)-1),2)))*1</f>
        <v>0</v>
      </c>
      <c r="C152" s="1"/>
      <c r="D152" s="1"/>
      <c r="Q152" s="2">
        <f t="shared" si="4"/>
        <v>0</v>
      </c>
      <c r="R152" s="2">
        <f t="shared" si="4"/>
        <v>0</v>
      </c>
    </row>
    <row r="153" spans="1:18" x14ac:dyDescent="0.25">
      <c r="A153" s="1">
        <f>(IF(ISERROR(VLOOKUP(G153,Choix17!$M$2:$N$14,2,FALSE)&amp;LEFT(J153,4)&amp;RIGHT(LEFT(J153,LEN(J153)-1),2)),0,VLOOKUP(G153,Choix17!$M$2:$N$14,2,FALSE)&amp;LEFT(J153,4)&amp;RIGHT(LEFT(J153,LEN(J153)-1),2)))*1</f>
        <v>0</v>
      </c>
      <c r="B153" s="1">
        <f>(IF(ISERROR(VLOOKUP(L153,Choix17!$M$2:$N$14,2,FALSE)&amp;LEFT(O153,4)&amp;RIGHT(LEFT(O153,LEN(O153)-1),2)),0,VLOOKUP(L153,Choix17!$M$2:$N$14,2,FALSE)&amp;LEFT(O153,4)&amp;RIGHT(LEFT(O153,LEN(O153)-1),2)))*1</f>
        <v>0</v>
      </c>
      <c r="C153" s="1"/>
      <c r="D153" s="1"/>
      <c r="Q153" s="2">
        <f t="shared" si="4"/>
        <v>0</v>
      </c>
      <c r="R153" s="2">
        <f t="shared" si="4"/>
        <v>0</v>
      </c>
    </row>
    <row r="154" spans="1:18" x14ac:dyDescent="0.25">
      <c r="A154" s="1">
        <f>(IF(ISERROR(VLOOKUP(G154,Choix17!$M$2:$N$14,2,FALSE)&amp;LEFT(J154,4)&amp;RIGHT(LEFT(J154,LEN(J154)-1),2)),0,VLOOKUP(G154,Choix17!$M$2:$N$14,2,FALSE)&amp;LEFT(J154,4)&amp;RIGHT(LEFT(J154,LEN(J154)-1),2)))*1</f>
        <v>0</v>
      </c>
      <c r="B154" s="1">
        <f>(IF(ISERROR(VLOOKUP(L154,Choix17!$M$2:$N$14,2,FALSE)&amp;LEFT(O154,4)&amp;RIGHT(LEFT(O154,LEN(O154)-1),2)),0,VLOOKUP(L154,Choix17!$M$2:$N$14,2,FALSE)&amp;LEFT(O154,4)&amp;RIGHT(LEFT(O154,LEN(O154)-1),2)))*1</f>
        <v>0</v>
      </c>
      <c r="C154" s="1"/>
      <c r="D154" s="1"/>
      <c r="Q154" s="2">
        <f t="shared" si="4"/>
        <v>0</v>
      </c>
      <c r="R154" s="2">
        <f t="shared" si="4"/>
        <v>0</v>
      </c>
    </row>
    <row r="155" spans="1:18" x14ac:dyDescent="0.25">
      <c r="A155" s="1">
        <f>(IF(ISERROR(VLOOKUP(G155,Choix17!$M$2:$N$14,2,FALSE)&amp;LEFT(J155,4)&amp;RIGHT(LEFT(J155,LEN(J155)-1),2)),0,VLOOKUP(G155,Choix17!$M$2:$N$14,2,FALSE)&amp;LEFT(J155,4)&amp;RIGHT(LEFT(J155,LEN(J155)-1),2)))*1</f>
        <v>0</v>
      </c>
      <c r="B155" s="1">
        <f>(IF(ISERROR(VLOOKUP(L155,Choix17!$M$2:$N$14,2,FALSE)&amp;LEFT(O155,4)&amp;RIGHT(LEFT(O155,LEN(O155)-1),2)),0,VLOOKUP(L155,Choix17!$M$2:$N$14,2,FALSE)&amp;LEFT(O155,4)&amp;RIGHT(LEFT(O155,LEN(O155)-1),2)))*1</f>
        <v>0</v>
      </c>
      <c r="C155" s="1"/>
      <c r="D155" s="1"/>
      <c r="Q155" s="2">
        <f t="shared" si="4"/>
        <v>0</v>
      </c>
      <c r="R155" s="2">
        <f t="shared" si="4"/>
        <v>0</v>
      </c>
    </row>
    <row r="156" spans="1:18" x14ac:dyDescent="0.25">
      <c r="A156" s="1">
        <f>(IF(ISERROR(VLOOKUP(G156,Choix17!$M$2:$N$14,2,FALSE)&amp;LEFT(J156,4)&amp;RIGHT(LEFT(J156,LEN(J156)-1),2)),0,VLOOKUP(G156,Choix17!$M$2:$N$14,2,FALSE)&amp;LEFT(J156,4)&amp;RIGHT(LEFT(J156,LEN(J156)-1),2)))*1</f>
        <v>0</v>
      </c>
      <c r="B156" s="1">
        <f>(IF(ISERROR(VLOOKUP(L156,Choix17!$M$2:$N$14,2,FALSE)&amp;LEFT(O156,4)&amp;RIGHT(LEFT(O156,LEN(O156)-1),2)),0,VLOOKUP(L156,Choix17!$M$2:$N$14,2,FALSE)&amp;LEFT(O156,4)&amp;RIGHT(LEFT(O156,LEN(O156)-1),2)))*1</f>
        <v>0</v>
      </c>
      <c r="C156" s="1"/>
      <c r="D156" s="1"/>
      <c r="Q156" s="2">
        <f t="shared" si="4"/>
        <v>0</v>
      </c>
      <c r="R156" s="2">
        <f t="shared" si="4"/>
        <v>0</v>
      </c>
    </row>
    <row r="157" spans="1:18" x14ac:dyDescent="0.25">
      <c r="A157" s="1">
        <f>(IF(ISERROR(VLOOKUP(G157,Choix17!$M$2:$N$14,2,FALSE)&amp;LEFT(J157,4)&amp;RIGHT(LEFT(J157,LEN(J157)-1),2)),0,VLOOKUP(G157,Choix17!$M$2:$N$14,2,FALSE)&amp;LEFT(J157,4)&amp;RIGHT(LEFT(J157,LEN(J157)-1),2)))*1</f>
        <v>0</v>
      </c>
      <c r="B157" s="1">
        <f>(IF(ISERROR(VLOOKUP(L157,Choix17!$M$2:$N$14,2,FALSE)&amp;LEFT(O157,4)&amp;RIGHT(LEFT(O157,LEN(O157)-1),2)),0,VLOOKUP(L157,Choix17!$M$2:$N$14,2,FALSE)&amp;LEFT(O157,4)&amp;RIGHT(LEFT(O157,LEN(O157)-1),2)))*1</f>
        <v>0</v>
      </c>
      <c r="C157" s="1"/>
      <c r="D157" s="1"/>
      <c r="Q157" s="2">
        <f t="shared" si="4"/>
        <v>0</v>
      </c>
      <c r="R157" s="2">
        <f t="shared" si="4"/>
        <v>0</v>
      </c>
    </row>
    <row r="158" spans="1:18" x14ac:dyDescent="0.25">
      <c r="A158" s="1">
        <f>(IF(ISERROR(VLOOKUP(G158,Choix17!$M$2:$N$14,2,FALSE)&amp;LEFT(J158,4)&amp;RIGHT(LEFT(J158,LEN(J158)-1),2)),0,VLOOKUP(G158,Choix17!$M$2:$N$14,2,FALSE)&amp;LEFT(J158,4)&amp;RIGHT(LEFT(J158,LEN(J158)-1),2)))*1</f>
        <v>0</v>
      </c>
      <c r="B158" s="1">
        <f>(IF(ISERROR(VLOOKUP(L158,Choix17!$M$2:$N$14,2,FALSE)&amp;LEFT(O158,4)&amp;RIGHT(LEFT(O158,LEN(O158)-1),2)),0,VLOOKUP(L158,Choix17!$M$2:$N$14,2,FALSE)&amp;LEFT(O158,4)&amp;RIGHT(LEFT(O158,LEN(O158)-1),2)))*1</f>
        <v>0</v>
      </c>
      <c r="C158" s="1"/>
      <c r="D158" s="1"/>
      <c r="I158" t="s">
        <v>22</v>
      </c>
      <c r="Q158" s="2">
        <f t="shared" si="4"/>
        <v>0</v>
      </c>
      <c r="R158" s="2">
        <f t="shared" si="4"/>
        <v>0</v>
      </c>
    </row>
    <row r="159" spans="1:18" x14ac:dyDescent="0.25">
      <c r="A159" s="1">
        <f>(IF(ISERROR(VLOOKUP(G159,Choix17!$M$2:$N$14,2,FALSE)&amp;LEFT(J159,4)&amp;RIGHT(LEFT(J159,LEN(J159)-1),2)),0,VLOOKUP(G159,Choix17!$M$2:$N$14,2,FALSE)&amp;LEFT(J159,4)&amp;RIGHT(LEFT(J159,LEN(J159)-1),2)))*1</f>
        <v>0</v>
      </c>
      <c r="B159" s="1">
        <f>(IF(ISERROR(VLOOKUP(L159,Choix17!$M$2:$N$14,2,FALSE)&amp;LEFT(O159,4)&amp;RIGHT(LEFT(O159,LEN(O159)-1),2)),0,VLOOKUP(L159,Choix17!$M$2:$N$14,2,FALSE)&amp;LEFT(O159,4)&amp;RIGHT(LEFT(O159,LEN(O159)-1),2)))*1</f>
        <v>0</v>
      </c>
      <c r="C159" s="1"/>
      <c r="D159" s="1"/>
      <c r="I159" t="s">
        <v>23</v>
      </c>
      <c r="Q159" s="2">
        <f t="shared" si="4"/>
        <v>0</v>
      </c>
      <c r="R159" s="2">
        <f t="shared" si="4"/>
        <v>0</v>
      </c>
    </row>
    <row r="160" spans="1:18" x14ac:dyDescent="0.25">
      <c r="A160" s="1">
        <f>(IF(ISERROR(VLOOKUP(G160,Choix17!$M$2:$N$14,2,FALSE)&amp;LEFT(J160,4)&amp;RIGHT(LEFT(J160,LEN(J160)-1),2)),0,VLOOKUP(G160,Choix17!$M$2:$N$14,2,FALSE)&amp;LEFT(J160,4)&amp;RIGHT(LEFT(J160,LEN(J160)-1),2)))*1</f>
        <v>0</v>
      </c>
      <c r="B160" s="1">
        <f>(IF(ISERROR(VLOOKUP(L160,Choix17!$M$2:$N$14,2,FALSE)&amp;LEFT(O160,4)&amp;RIGHT(LEFT(O160,LEN(O160)-1),2)),0,VLOOKUP(L160,Choix17!$M$2:$N$14,2,FALSE)&amp;LEFT(O160,4)&amp;RIGHT(LEFT(O160,LEN(O160)-1),2)))*1</f>
        <v>0</v>
      </c>
      <c r="C160" s="1"/>
      <c r="D160" s="1"/>
      <c r="I160" t="s">
        <v>24</v>
      </c>
      <c r="Q160" s="2">
        <f t="shared" si="4"/>
        <v>0</v>
      </c>
      <c r="R160" s="2">
        <f t="shared" si="4"/>
        <v>0</v>
      </c>
    </row>
    <row r="161" spans="1:18" x14ac:dyDescent="0.25">
      <c r="A161" s="1">
        <f>(IF(ISERROR(VLOOKUP(G161,Choix17!$M$2:$N$14,2,FALSE)&amp;LEFT(J161,4)&amp;RIGHT(LEFT(J161,LEN(J161)-1),2)),0,VLOOKUP(G161,Choix17!$M$2:$N$14,2,FALSE)&amp;LEFT(J161,4)&amp;RIGHT(LEFT(J161,LEN(J161)-1),2)))*1</f>
        <v>0</v>
      </c>
      <c r="B161" s="1">
        <f>(IF(ISERROR(VLOOKUP(L161,Choix17!$M$2:$N$14,2,FALSE)&amp;LEFT(O161,4)&amp;RIGHT(LEFT(O161,LEN(O161)-1),2)),0,VLOOKUP(L161,Choix17!$M$2:$N$14,2,FALSE)&amp;LEFT(O161,4)&amp;RIGHT(LEFT(O161,LEN(O161)-1),2)))*1</f>
        <v>0</v>
      </c>
      <c r="C161" s="1"/>
      <c r="D161" s="1"/>
      <c r="I161" t="s">
        <v>25</v>
      </c>
      <c r="Q161" s="2">
        <f t="shared" si="4"/>
        <v>0</v>
      </c>
      <c r="R161" s="2">
        <f t="shared" si="4"/>
        <v>0</v>
      </c>
    </row>
    <row r="162" spans="1:18" x14ac:dyDescent="0.25">
      <c r="A162" s="1">
        <f>(IF(ISERROR(VLOOKUP(G162,Choix17!$M$2:$N$14,2,FALSE)&amp;LEFT(J162,4)&amp;RIGHT(LEFT(J162,LEN(J162)-1),2)),0,VLOOKUP(G162,Choix17!$M$2:$N$14,2,FALSE)&amp;LEFT(J162,4)&amp;RIGHT(LEFT(J162,LEN(J162)-1),2)))*1</f>
        <v>0</v>
      </c>
      <c r="B162" s="1">
        <f>(IF(ISERROR(VLOOKUP(L162,Choix17!$M$2:$N$14,2,FALSE)&amp;LEFT(O162,4)&amp;RIGHT(LEFT(O162,LEN(O162)-1),2)),0,VLOOKUP(L162,Choix17!$M$2:$N$14,2,FALSE)&amp;LEFT(O162,4)&amp;RIGHT(LEFT(O162,LEN(O162)-1),2)))*1</f>
        <v>0</v>
      </c>
      <c r="C162" s="1"/>
      <c r="D162" s="1"/>
      <c r="I162" t="s">
        <v>26</v>
      </c>
      <c r="Q162" s="2">
        <f t="shared" si="4"/>
        <v>0</v>
      </c>
      <c r="R162" s="2">
        <f t="shared" si="4"/>
        <v>0</v>
      </c>
    </row>
    <row r="163" spans="1:18" x14ac:dyDescent="0.25">
      <c r="A163" s="1">
        <f>(IF(ISERROR(VLOOKUP(G163,Choix17!$M$2:$N$14,2,FALSE)&amp;LEFT(J163,4)&amp;RIGHT(LEFT(J163,LEN(J163)-1),2)),0,VLOOKUP(G163,Choix17!$M$2:$N$14,2,FALSE)&amp;LEFT(J163,4)&amp;RIGHT(LEFT(J163,LEN(J163)-1),2)))*1</f>
        <v>0</v>
      </c>
      <c r="B163" s="1">
        <f>(IF(ISERROR(VLOOKUP(L163,Choix17!$M$2:$N$14,2,FALSE)&amp;LEFT(O163,4)&amp;RIGHT(LEFT(O163,LEN(O163)-1),2)),0,VLOOKUP(L163,Choix17!$M$2:$N$14,2,FALSE)&amp;LEFT(O163,4)&amp;RIGHT(LEFT(O163,LEN(O163)-1),2)))*1</f>
        <v>0</v>
      </c>
      <c r="C163" s="1"/>
      <c r="D163" s="1"/>
      <c r="I163" t="s">
        <v>27</v>
      </c>
      <c r="Q163" s="2">
        <f t="shared" si="4"/>
        <v>0</v>
      </c>
      <c r="R163" s="2">
        <f t="shared" si="4"/>
        <v>0</v>
      </c>
    </row>
    <row r="164" spans="1:18" x14ac:dyDescent="0.25">
      <c r="A164" s="1">
        <f>(IF(ISERROR(VLOOKUP(G164,Choix17!$M$2:$N$14,2,FALSE)&amp;LEFT(J164,4)&amp;RIGHT(LEFT(J164,LEN(J164)-1),2)),0,VLOOKUP(G164,Choix17!$M$2:$N$14,2,FALSE)&amp;LEFT(J164,4)&amp;RIGHT(LEFT(J164,LEN(J164)-1),2)))*1</f>
        <v>0</v>
      </c>
      <c r="B164" s="1">
        <f>(IF(ISERROR(VLOOKUP(L164,Choix17!$M$2:$N$14,2,FALSE)&amp;LEFT(O164,4)&amp;RIGHT(LEFT(O164,LEN(O164)-1),2)),0,VLOOKUP(L164,Choix17!$M$2:$N$14,2,FALSE)&amp;LEFT(O164,4)&amp;RIGHT(LEFT(O164,LEN(O164)-1),2)))*1</f>
        <v>0</v>
      </c>
      <c r="C164" s="1"/>
      <c r="D164" s="1"/>
      <c r="I164" t="s">
        <v>28</v>
      </c>
      <c r="Q164" s="2">
        <f t="shared" si="4"/>
        <v>0</v>
      </c>
      <c r="R164" s="2">
        <f t="shared" si="4"/>
        <v>0</v>
      </c>
    </row>
    <row r="165" spans="1:18" x14ac:dyDescent="0.25">
      <c r="A165" s="1">
        <f>(IF(ISERROR(VLOOKUP(G165,Choix17!$M$2:$N$14,2,FALSE)&amp;LEFT(J165,4)&amp;RIGHT(LEFT(J165,LEN(J165)-1),2)),0,VLOOKUP(G165,Choix17!$M$2:$N$14,2,FALSE)&amp;LEFT(J165,4)&amp;RIGHT(LEFT(J165,LEN(J165)-1),2)))*1</f>
        <v>0</v>
      </c>
      <c r="B165" s="1">
        <f>(IF(ISERROR(VLOOKUP(L165,Choix17!$M$2:$N$14,2,FALSE)&amp;LEFT(O165,4)&amp;RIGHT(LEFT(O165,LEN(O165)-1),2)),0,VLOOKUP(L165,Choix17!$M$2:$N$14,2,FALSE)&amp;LEFT(O165,4)&amp;RIGHT(LEFT(O165,LEN(O165)-1),2)))*1</f>
        <v>0</v>
      </c>
      <c r="C165" s="1"/>
      <c r="D165" s="1"/>
      <c r="I165" t="s">
        <v>29</v>
      </c>
      <c r="Q165" s="2">
        <f t="shared" si="4"/>
        <v>0</v>
      </c>
      <c r="R165" s="2">
        <f t="shared" si="4"/>
        <v>0</v>
      </c>
    </row>
    <row r="166" spans="1:18" x14ac:dyDescent="0.25">
      <c r="A166" s="1">
        <f>(IF(ISERROR(VLOOKUP(G166,Choix17!$M$2:$N$14,2,FALSE)&amp;LEFT(J166,4)&amp;RIGHT(LEFT(J166,LEN(J166)-1),2)),0,VLOOKUP(G166,Choix17!$M$2:$N$14,2,FALSE)&amp;LEFT(J166,4)&amp;RIGHT(LEFT(J166,LEN(J166)-1),2)))*1</f>
        <v>0</v>
      </c>
      <c r="B166" s="1">
        <f>(IF(ISERROR(VLOOKUP(L166,Choix17!$M$2:$N$14,2,FALSE)&amp;LEFT(O166,4)&amp;RIGHT(LEFT(O166,LEN(O166)-1),2)),0,VLOOKUP(L166,Choix17!$M$2:$N$14,2,FALSE)&amp;LEFT(O166,4)&amp;RIGHT(LEFT(O166,LEN(O166)-1),2)))*1</f>
        <v>0</v>
      </c>
      <c r="C166" s="1"/>
      <c r="D166" s="1"/>
      <c r="I166" t="s">
        <v>30</v>
      </c>
      <c r="Q166" s="2">
        <f t="shared" si="4"/>
        <v>0</v>
      </c>
      <c r="R166" s="2">
        <f t="shared" si="4"/>
        <v>0</v>
      </c>
    </row>
    <row r="167" spans="1:18" x14ac:dyDescent="0.25">
      <c r="A167" s="1">
        <f>(IF(ISERROR(VLOOKUP(G167,Choix17!$M$2:$N$14,2,FALSE)&amp;LEFT(J167,4)&amp;RIGHT(LEFT(J167,LEN(J167)-1),2)),0,VLOOKUP(G167,Choix17!$M$2:$N$14,2,FALSE)&amp;LEFT(J167,4)&amp;RIGHT(LEFT(J167,LEN(J167)-1),2)))*1</f>
        <v>0</v>
      </c>
      <c r="B167" s="1">
        <f>(IF(ISERROR(VLOOKUP(L167,Choix17!$M$2:$N$14,2,FALSE)&amp;LEFT(O167,4)&amp;RIGHT(LEFT(O167,LEN(O167)-1),2)),0,VLOOKUP(L167,Choix17!$M$2:$N$14,2,FALSE)&amp;LEFT(O167,4)&amp;RIGHT(LEFT(O167,LEN(O167)-1),2)))*1</f>
        <v>0</v>
      </c>
      <c r="C167" s="1"/>
      <c r="D167" s="1"/>
      <c r="I167" t="s">
        <v>31</v>
      </c>
      <c r="Q167" s="2">
        <f t="shared" si="4"/>
        <v>0</v>
      </c>
      <c r="R167" s="2">
        <f t="shared" si="4"/>
        <v>0</v>
      </c>
    </row>
    <row r="168" spans="1:18" x14ac:dyDescent="0.25">
      <c r="A168" s="1">
        <f>(IF(ISERROR(VLOOKUP(G168,Choix17!$M$2:$N$14,2,FALSE)&amp;LEFT(J168,4)&amp;RIGHT(LEFT(J168,LEN(J168)-1),2)),0,VLOOKUP(G168,Choix17!$M$2:$N$14,2,FALSE)&amp;LEFT(J168,4)&amp;RIGHT(LEFT(J168,LEN(J168)-1),2)))*1</f>
        <v>0</v>
      </c>
      <c r="B168" s="1">
        <f>(IF(ISERROR(VLOOKUP(L168,Choix17!$M$2:$N$14,2,FALSE)&amp;LEFT(O168,4)&amp;RIGHT(LEFT(O168,LEN(O168)-1),2)),0,VLOOKUP(L168,Choix17!$M$2:$N$14,2,FALSE)&amp;LEFT(O168,4)&amp;RIGHT(LEFT(O168,LEN(O168)-1),2)))*1</f>
        <v>0</v>
      </c>
      <c r="C168" s="1"/>
      <c r="D168" s="1"/>
      <c r="I168" t="s">
        <v>32</v>
      </c>
      <c r="Q168" s="2">
        <f t="shared" si="4"/>
        <v>0</v>
      </c>
      <c r="R168" s="2">
        <f t="shared" si="4"/>
        <v>0</v>
      </c>
    </row>
    <row r="169" spans="1:18" x14ac:dyDescent="0.25">
      <c r="A169" s="1">
        <f>(IF(ISERROR(VLOOKUP(G169,Choix17!$M$2:$N$14,2,FALSE)&amp;LEFT(J169,4)&amp;RIGHT(LEFT(J169,LEN(J169)-1),2)),0,VLOOKUP(G169,Choix17!$M$2:$N$14,2,FALSE)&amp;LEFT(J169,4)&amp;RIGHT(LEFT(J169,LEN(J169)-1),2)))*1</f>
        <v>0</v>
      </c>
      <c r="B169" s="1">
        <f>(IF(ISERROR(VLOOKUP(L169,Choix17!$M$2:$N$14,2,FALSE)&amp;LEFT(O169,4)&amp;RIGHT(LEFT(O169,LEN(O169)-1),2)),0,VLOOKUP(L169,Choix17!$M$2:$N$14,2,FALSE)&amp;LEFT(O169,4)&amp;RIGHT(LEFT(O169,LEN(O169)-1),2)))*1</f>
        <v>0</v>
      </c>
      <c r="C169" s="1"/>
      <c r="D169" s="1"/>
      <c r="I169" t="s">
        <v>33</v>
      </c>
      <c r="Q169" s="2">
        <f t="shared" si="4"/>
        <v>0</v>
      </c>
      <c r="R169" s="2">
        <f t="shared" si="4"/>
        <v>0</v>
      </c>
    </row>
    <row r="170" spans="1:18" x14ac:dyDescent="0.25">
      <c r="A170" s="1">
        <f>(IF(ISERROR(VLOOKUP(G170,Choix17!$M$2:$N$14,2,FALSE)&amp;LEFT(J170,4)&amp;RIGHT(LEFT(J170,LEN(J170)-1),2)),0,VLOOKUP(G170,Choix17!$M$2:$N$14,2,FALSE)&amp;LEFT(J170,4)&amp;RIGHT(LEFT(J170,LEN(J170)-1),2)))*1</f>
        <v>0</v>
      </c>
      <c r="B170" s="1">
        <f>(IF(ISERROR(VLOOKUP(L170,Choix17!$M$2:$N$14,2,FALSE)&amp;LEFT(O170,4)&amp;RIGHT(LEFT(O170,LEN(O170)-1),2)),0,VLOOKUP(L170,Choix17!$M$2:$N$14,2,FALSE)&amp;LEFT(O170,4)&amp;RIGHT(LEFT(O170,LEN(O170)-1),2)))*1</f>
        <v>0</v>
      </c>
      <c r="C170" s="1"/>
      <c r="D170" s="1"/>
      <c r="I170" t="s">
        <v>34</v>
      </c>
      <c r="Q170" s="2">
        <f t="shared" si="4"/>
        <v>0</v>
      </c>
      <c r="R170" s="2">
        <f t="shared" si="4"/>
        <v>0</v>
      </c>
    </row>
    <row r="171" spans="1:18" x14ac:dyDescent="0.25">
      <c r="A171" s="1">
        <f>(IF(ISERROR(VLOOKUP(G171,Choix17!$M$2:$N$14,2,FALSE)&amp;LEFT(J171,4)&amp;RIGHT(LEFT(J171,LEN(J171)-1),2)),0,VLOOKUP(G171,Choix17!$M$2:$N$14,2,FALSE)&amp;LEFT(J171,4)&amp;RIGHT(LEFT(J171,LEN(J171)-1),2)))*1</f>
        <v>0</v>
      </c>
      <c r="B171" s="1">
        <f>(IF(ISERROR(VLOOKUP(L171,Choix17!$M$2:$N$14,2,FALSE)&amp;LEFT(O171,4)&amp;RIGHT(LEFT(O171,LEN(O171)-1),2)),0,VLOOKUP(L171,Choix17!$M$2:$N$14,2,FALSE)&amp;LEFT(O171,4)&amp;RIGHT(LEFT(O171,LEN(O171)-1),2)))*1</f>
        <v>0</v>
      </c>
      <c r="C171" s="1"/>
      <c r="D171" s="1"/>
      <c r="I171" t="s">
        <v>35</v>
      </c>
      <c r="Q171" s="2">
        <f t="shared" si="4"/>
        <v>0</v>
      </c>
      <c r="R171" s="2">
        <f t="shared" si="4"/>
        <v>0</v>
      </c>
    </row>
    <row r="172" spans="1:18" x14ac:dyDescent="0.25">
      <c r="A172" s="1">
        <f>(IF(ISERROR(VLOOKUP(G172,Choix17!$M$2:$N$14,2,FALSE)&amp;LEFT(J172,4)&amp;RIGHT(LEFT(J172,LEN(J172)-1),2)),0,VLOOKUP(G172,Choix17!$M$2:$N$14,2,FALSE)&amp;LEFT(J172,4)&amp;RIGHT(LEFT(J172,LEN(J172)-1),2)))*1</f>
        <v>0</v>
      </c>
      <c r="B172" s="1">
        <f>(IF(ISERROR(VLOOKUP(L172,Choix17!$M$2:$N$14,2,FALSE)&amp;LEFT(O172,4)&amp;RIGHT(LEFT(O172,LEN(O172)-1),2)),0,VLOOKUP(L172,Choix17!$M$2:$N$14,2,FALSE)&amp;LEFT(O172,4)&amp;RIGHT(LEFT(O172,LEN(O172)-1),2)))*1</f>
        <v>0</v>
      </c>
      <c r="C172" s="1"/>
      <c r="D172" s="1"/>
      <c r="I172" t="s">
        <v>36</v>
      </c>
      <c r="Q172" s="2">
        <f t="shared" si="4"/>
        <v>0</v>
      </c>
      <c r="R172" s="2">
        <f t="shared" si="4"/>
        <v>0</v>
      </c>
    </row>
    <row r="173" spans="1:18" x14ac:dyDescent="0.25">
      <c r="A173" s="1">
        <f>(IF(ISERROR(VLOOKUP(G173,Choix17!$M$2:$N$14,2,FALSE)&amp;LEFT(J173,4)&amp;RIGHT(LEFT(J173,LEN(J173)-1),2)),0,VLOOKUP(G173,Choix17!$M$2:$N$14,2,FALSE)&amp;LEFT(J173,4)&amp;RIGHT(LEFT(J173,LEN(J173)-1),2)))*1</f>
        <v>0</v>
      </c>
      <c r="B173" s="1">
        <f>(IF(ISERROR(VLOOKUP(L173,Choix17!$M$2:$N$14,2,FALSE)&amp;LEFT(O173,4)&amp;RIGHT(LEFT(O173,LEN(O173)-1),2)),0,VLOOKUP(L173,Choix17!$M$2:$N$14,2,FALSE)&amp;LEFT(O173,4)&amp;RIGHT(LEFT(O173,LEN(O173)-1),2)))*1</f>
        <v>0</v>
      </c>
      <c r="C173" s="1"/>
      <c r="D173" s="1"/>
      <c r="I173" t="s">
        <v>37</v>
      </c>
      <c r="Q173" s="2">
        <f t="shared" si="4"/>
        <v>0</v>
      </c>
      <c r="R173" s="2">
        <f t="shared" si="4"/>
        <v>0</v>
      </c>
    </row>
    <row r="174" spans="1:18" x14ac:dyDescent="0.25">
      <c r="A174" s="1">
        <f>(IF(ISERROR(VLOOKUP(G174,Choix17!$M$2:$N$14,2,FALSE)&amp;LEFT(J174,4)&amp;RIGHT(LEFT(J174,LEN(J174)-1),2)),0,VLOOKUP(G174,Choix17!$M$2:$N$14,2,FALSE)&amp;LEFT(J174,4)&amp;RIGHT(LEFT(J174,LEN(J174)-1),2)))*1</f>
        <v>0</v>
      </c>
      <c r="B174" s="1">
        <f>(IF(ISERROR(VLOOKUP(L174,Choix17!$M$2:$N$14,2,FALSE)&amp;LEFT(O174,4)&amp;RIGHT(LEFT(O174,LEN(O174)-1),2)),0,VLOOKUP(L174,Choix17!$M$2:$N$14,2,FALSE)&amp;LEFT(O174,4)&amp;RIGHT(LEFT(O174,LEN(O174)-1),2)))*1</f>
        <v>0</v>
      </c>
      <c r="C174" s="1"/>
      <c r="D174" s="1"/>
      <c r="I174" t="s">
        <v>38</v>
      </c>
      <c r="Q174" s="2">
        <f t="shared" si="4"/>
        <v>0</v>
      </c>
      <c r="R174" s="2">
        <f t="shared" si="4"/>
        <v>0</v>
      </c>
    </row>
    <row r="175" spans="1:18" x14ac:dyDescent="0.25">
      <c r="A175" s="1">
        <f>(IF(ISERROR(VLOOKUP(G175,Choix17!$M$2:$N$14,2,FALSE)&amp;LEFT(J175,4)&amp;RIGHT(LEFT(J175,LEN(J175)-1),2)),0,VLOOKUP(G175,Choix17!$M$2:$N$14,2,FALSE)&amp;LEFT(J175,4)&amp;RIGHT(LEFT(J175,LEN(J175)-1),2)))*1</f>
        <v>0</v>
      </c>
      <c r="B175" s="1">
        <f>(IF(ISERROR(VLOOKUP(L175,Choix17!$M$2:$N$14,2,FALSE)&amp;LEFT(O175,4)&amp;RIGHT(LEFT(O175,LEN(O175)-1),2)),0,VLOOKUP(L175,Choix17!$M$2:$N$14,2,FALSE)&amp;LEFT(O175,4)&amp;RIGHT(LEFT(O175,LEN(O175)-1),2)))*1</f>
        <v>0</v>
      </c>
      <c r="C175" s="1"/>
      <c r="D175" s="1"/>
      <c r="I175" t="s">
        <v>39</v>
      </c>
      <c r="Q175" s="2">
        <f t="shared" si="4"/>
        <v>0</v>
      </c>
      <c r="R175" s="2">
        <f t="shared" si="4"/>
        <v>0</v>
      </c>
    </row>
    <row r="176" spans="1:18" x14ac:dyDescent="0.25">
      <c r="A176" s="1">
        <f>(IF(ISERROR(VLOOKUP(G176,Choix17!$M$2:$N$14,2,FALSE)&amp;LEFT(J176,4)&amp;RIGHT(LEFT(J176,LEN(J176)-1),2)),0,VLOOKUP(G176,Choix17!$M$2:$N$14,2,FALSE)&amp;LEFT(J176,4)&amp;RIGHT(LEFT(J176,LEN(J176)-1),2)))*1</f>
        <v>0</v>
      </c>
      <c r="B176" s="1">
        <f>(IF(ISERROR(VLOOKUP(L176,Choix17!$M$2:$N$14,2,FALSE)&amp;LEFT(O176,4)&amp;RIGHT(LEFT(O176,LEN(O176)-1),2)),0,VLOOKUP(L176,Choix17!$M$2:$N$14,2,FALSE)&amp;LEFT(O176,4)&amp;RIGHT(LEFT(O176,LEN(O176)-1),2)))*1</f>
        <v>0</v>
      </c>
      <c r="C176" s="1"/>
      <c r="D176" s="1"/>
      <c r="I176" t="s">
        <v>40</v>
      </c>
      <c r="Q176" s="2">
        <f t="shared" si="4"/>
        <v>0</v>
      </c>
      <c r="R176" s="2">
        <f t="shared" si="4"/>
        <v>0</v>
      </c>
    </row>
    <row r="177" spans="1:18" x14ac:dyDescent="0.25">
      <c r="A177" s="1">
        <f>(IF(ISERROR(VLOOKUP(G177,Choix17!$M$2:$N$14,2,FALSE)&amp;LEFT(J177,4)&amp;RIGHT(LEFT(J177,LEN(J177)-1),2)),0,VLOOKUP(G177,Choix17!$M$2:$N$14,2,FALSE)&amp;LEFT(J177,4)&amp;RIGHT(LEFT(J177,LEN(J177)-1),2)))*1</f>
        <v>0</v>
      </c>
      <c r="B177" s="1">
        <f>(IF(ISERROR(VLOOKUP(L177,Choix17!$M$2:$N$14,2,FALSE)&amp;LEFT(O177,4)&amp;RIGHT(LEFT(O177,LEN(O177)-1),2)),0,VLOOKUP(L177,Choix17!$M$2:$N$14,2,FALSE)&amp;LEFT(O177,4)&amp;RIGHT(LEFT(O177,LEN(O177)-1),2)))*1</f>
        <v>0</v>
      </c>
      <c r="C177" s="1"/>
      <c r="D177" s="1"/>
      <c r="I177" t="s">
        <v>41</v>
      </c>
      <c r="Q177" s="2">
        <f t="shared" si="4"/>
        <v>0</v>
      </c>
      <c r="R177" s="2">
        <f t="shared" si="4"/>
        <v>0</v>
      </c>
    </row>
    <row r="178" spans="1:18" x14ac:dyDescent="0.25">
      <c r="A178" s="1">
        <f>(IF(ISERROR(VLOOKUP(G178,Choix17!$M$2:$N$14,2,FALSE)&amp;LEFT(J178,4)&amp;RIGHT(LEFT(J178,LEN(J178)-1),2)),0,VLOOKUP(G178,Choix17!$M$2:$N$14,2,FALSE)&amp;LEFT(J178,4)&amp;RIGHT(LEFT(J178,LEN(J178)-1),2)))*1</f>
        <v>0</v>
      </c>
      <c r="B178" s="1">
        <f>(IF(ISERROR(VLOOKUP(L178,Choix17!$M$2:$N$14,2,FALSE)&amp;LEFT(O178,4)&amp;RIGHT(LEFT(O178,LEN(O178)-1),2)),0,VLOOKUP(L178,Choix17!$M$2:$N$14,2,FALSE)&amp;LEFT(O178,4)&amp;RIGHT(LEFT(O178,LEN(O178)-1),2)))*1</f>
        <v>0</v>
      </c>
      <c r="C178" s="1"/>
      <c r="D178" s="1"/>
      <c r="I178" t="s">
        <v>42</v>
      </c>
      <c r="Q178" s="2">
        <f t="shared" si="4"/>
        <v>0</v>
      </c>
      <c r="R178" s="2">
        <f t="shared" si="4"/>
        <v>0</v>
      </c>
    </row>
    <row r="179" spans="1:18" x14ac:dyDescent="0.25">
      <c r="A179" s="1">
        <f>(IF(ISERROR(VLOOKUP(G179,Choix17!$M$2:$N$14,2,FALSE)&amp;LEFT(J179,4)&amp;RIGHT(LEFT(J179,LEN(J179)-1),2)),0,VLOOKUP(G179,Choix17!$M$2:$N$14,2,FALSE)&amp;LEFT(J179,4)&amp;RIGHT(LEFT(J179,LEN(J179)-1),2)))*1</f>
        <v>0</v>
      </c>
      <c r="B179" s="1">
        <f>(IF(ISERROR(VLOOKUP(L179,Choix17!$M$2:$N$14,2,FALSE)&amp;LEFT(O179,4)&amp;RIGHT(LEFT(O179,LEN(O179)-1),2)),0,VLOOKUP(L179,Choix17!$M$2:$N$14,2,FALSE)&amp;LEFT(O179,4)&amp;RIGHT(LEFT(O179,LEN(O179)-1),2)))*1</f>
        <v>0</v>
      </c>
      <c r="C179" s="1"/>
      <c r="D179" s="1"/>
      <c r="I179" t="s">
        <v>43</v>
      </c>
      <c r="Q179" s="2">
        <f t="shared" si="4"/>
        <v>0</v>
      </c>
      <c r="R179" s="2">
        <f t="shared" si="4"/>
        <v>0</v>
      </c>
    </row>
    <row r="180" spans="1:18" x14ac:dyDescent="0.25">
      <c r="A180" s="1">
        <f>(IF(ISERROR(VLOOKUP(G180,Choix17!$M$2:$N$14,2,FALSE)&amp;LEFT(J180,4)&amp;RIGHT(LEFT(J180,LEN(J180)-1),2)),0,VLOOKUP(G180,Choix17!$M$2:$N$14,2,FALSE)&amp;LEFT(J180,4)&amp;RIGHT(LEFT(J180,LEN(J180)-1),2)))*1</f>
        <v>0</v>
      </c>
      <c r="B180" s="1">
        <f>(IF(ISERROR(VLOOKUP(L180,Choix17!$M$2:$N$14,2,FALSE)&amp;LEFT(O180,4)&amp;RIGHT(LEFT(O180,LEN(O180)-1),2)),0,VLOOKUP(L180,Choix17!$M$2:$N$14,2,FALSE)&amp;LEFT(O180,4)&amp;RIGHT(LEFT(O180,LEN(O180)-1),2)))*1</f>
        <v>0</v>
      </c>
      <c r="C180" s="1"/>
      <c r="D180" s="1"/>
      <c r="I180" t="s">
        <v>44</v>
      </c>
      <c r="Q180" s="2">
        <f t="shared" si="4"/>
        <v>0</v>
      </c>
      <c r="R180" s="2">
        <f t="shared" si="4"/>
        <v>0</v>
      </c>
    </row>
    <row r="181" spans="1:18" x14ac:dyDescent="0.25">
      <c r="A181" s="1">
        <f>(IF(ISERROR(VLOOKUP(G181,Choix17!$M$2:$N$14,2,FALSE)&amp;LEFT(J181,4)&amp;RIGHT(LEFT(J181,LEN(J181)-1),2)),0,VLOOKUP(G181,Choix17!$M$2:$N$14,2,FALSE)&amp;LEFT(J181,4)&amp;RIGHT(LEFT(J181,LEN(J181)-1),2)))*1</f>
        <v>0</v>
      </c>
      <c r="B181" s="1">
        <f>(IF(ISERROR(VLOOKUP(L181,Choix17!$M$2:$N$14,2,FALSE)&amp;LEFT(O181,4)&amp;RIGHT(LEFT(O181,LEN(O181)-1),2)),0,VLOOKUP(L181,Choix17!$M$2:$N$14,2,FALSE)&amp;LEFT(O181,4)&amp;RIGHT(LEFT(O181,LEN(O181)-1),2)))*1</f>
        <v>0</v>
      </c>
      <c r="C181" s="1"/>
      <c r="D181" s="1"/>
      <c r="I181" t="s">
        <v>45</v>
      </c>
      <c r="Q181" s="2">
        <f t="shared" si="4"/>
        <v>0</v>
      </c>
      <c r="R181" s="2">
        <f t="shared" si="4"/>
        <v>0</v>
      </c>
    </row>
    <row r="182" spans="1:18" x14ac:dyDescent="0.25">
      <c r="A182" s="1">
        <f>(IF(ISERROR(VLOOKUP(G182,Choix17!$M$2:$N$14,2,FALSE)&amp;LEFT(J182,4)&amp;RIGHT(LEFT(J182,LEN(J182)-1),2)),0,VLOOKUP(G182,Choix17!$M$2:$N$14,2,FALSE)&amp;LEFT(J182,4)&amp;RIGHT(LEFT(J182,LEN(J182)-1),2)))*1</f>
        <v>0</v>
      </c>
      <c r="B182" s="1">
        <f>(IF(ISERROR(VLOOKUP(L182,Choix17!$M$2:$N$14,2,FALSE)&amp;LEFT(O182,4)&amp;RIGHT(LEFT(O182,LEN(O182)-1),2)),0,VLOOKUP(L182,Choix17!$M$2:$N$14,2,FALSE)&amp;LEFT(O182,4)&amp;RIGHT(LEFT(O182,LEN(O182)-1),2)))*1</f>
        <v>0</v>
      </c>
      <c r="C182" s="1"/>
      <c r="D182" s="1"/>
      <c r="I182" t="s">
        <v>46</v>
      </c>
      <c r="Q182" s="2">
        <f t="shared" si="4"/>
        <v>0</v>
      </c>
      <c r="R182" s="2">
        <f t="shared" si="4"/>
        <v>0</v>
      </c>
    </row>
    <row r="183" spans="1:18" x14ac:dyDescent="0.25">
      <c r="A183" s="1">
        <f>(IF(ISERROR(VLOOKUP(G183,Choix17!$M$2:$N$14,2,FALSE)&amp;LEFT(J183,4)&amp;RIGHT(LEFT(J183,LEN(J183)-1),2)),0,VLOOKUP(G183,Choix17!$M$2:$N$14,2,FALSE)&amp;LEFT(J183,4)&amp;RIGHT(LEFT(J183,LEN(J183)-1),2)))*1</f>
        <v>0</v>
      </c>
      <c r="B183" s="1">
        <f>(IF(ISERROR(VLOOKUP(L183,Choix17!$M$2:$N$14,2,FALSE)&amp;LEFT(O183,4)&amp;RIGHT(LEFT(O183,LEN(O183)-1),2)),0,VLOOKUP(L183,Choix17!$M$2:$N$14,2,FALSE)&amp;LEFT(O183,4)&amp;RIGHT(LEFT(O183,LEN(O183)-1),2)))*1</f>
        <v>0</v>
      </c>
      <c r="C183" s="1"/>
      <c r="D183" s="1"/>
      <c r="I183" t="s">
        <v>47</v>
      </c>
      <c r="Q183" s="2">
        <f t="shared" si="4"/>
        <v>0</v>
      </c>
      <c r="R183" s="2">
        <f t="shared" si="4"/>
        <v>0</v>
      </c>
    </row>
    <row r="184" spans="1:18" x14ac:dyDescent="0.25">
      <c r="A184" s="1">
        <f>(IF(ISERROR(VLOOKUP(G184,Choix17!$M$2:$N$14,2,FALSE)&amp;LEFT(J184,4)&amp;RIGHT(LEFT(J184,LEN(J184)-1),2)),0,VLOOKUP(G184,Choix17!$M$2:$N$14,2,FALSE)&amp;LEFT(J184,4)&amp;RIGHT(LEFT(J184,LEN(J184)-1),2)))*1</f>
        <v>0</v>
      </c>
      <c r="B184" s="1">
        <f>(IF(ISERROR(VLOOKUP(L184,Choix17!$M$2:$N$14,2,FALSE)&amp;LEFT(O184,4)&amp;RIGHT(LEFT(O184,LEN(O184)-1),2)),0,VLOOKUP(L184,Choix17!$M$2:$N$14,2,FALSE)&amp;LEFT(O184,4)&amp;RIGHT(LEFT(O184,LEN(O184)-1),2)))*1</f>
        <v>0</v>
      </c>
      <c r="C184" s="1"/>
      <c r="D184" s="1"/>
      <c r="I184" t="s">
        <v>48</v>
      </c>
      <c r="Q184" s="2">
        <f t="shared" si="4"/>
        <v>0</v>
      </c>
      <c r="R184" s="2">
        <f t="shared" si="4"/>
        <v>0</v>
      </c>
    </row>
    <row r="185" spans="1:18" x14ac:dyDescent="0.25">
      <c r="A185" s="1">
        <f>(IF(ISERROR(VLOOKUP(G185,Choix17!$M$2:$N$14,2,FALSE)&amp;LEFT(J185,4)&amp;RIGHT(LEFT(J185,LEN(J185)-1),2)),0,VLOOKUP(G185,Choix17!$M$2:$N$14,2,FALSE)&amp;LEFT(J185,4)&amp;RIGHT(LEFT(J185,LEN(J185)-1),2)))*1</f>
        <v>0</v>
      </c>
      <c r="B185" s="1">
        <f>(IF(ISERROR(VLOOKUP(L185,Choix17!$M$2:$N$14,2,FALSE)&amp;LEFT(O185,4)&amp;RIGHT(LEFT(O185,LEN(O185)-1),2)),0,VLOOKUP(L185,Choix17!$M$2:$N$14,2,FALSE)&amp;LEFT(O185,4)&amp;RIGHT(LEFT(O185,LEN(O185)-1),2)))*1</f>
        <v>0</v>
      </c>
      <c r="C185" s="1"/>
      <c r="D185" s="1"/>
      <c r="I185" t="s">
        <v>49</v>
      </c>
      <c r="Q185" s="2">
        <f t="shared" si="4"/>
        <v>0</v>
      </c>
      <c r="R185" s="2">
        <f t="shared" si="4"/>
        <v>0</v>
      </c>
    </row>
    <row r="186" spans="1:18" x14ac:dyDescent="0.25">
      <c r="A186" s="1">
        <f>(IF(ISERROR(VLOOKUP(G186,Choix17!$M$2:$N$14,2,FALSE)&amp;LEFT(J186,4)&amp;RIGHT(LEFT(J186,LEN(J186)-1),2)),0,VLOOKUP(G186,Choix17!$M$2:$N$14,2,FALSE)&amp;LEFT(J186,4)&amp;RIGHT(LEFT(J186,LEN(J186)-1),2)))*1</f>
        <v>0</v>
      </c>
      <c r="B186" s="1">
        <f>(IF(ISERROR(VLOOKUP(L186,Choix17!$M$2:$N$14,2,FALSE)&amp;LEFT(O186,4)&amp;RIGHT(LEFT(O186,LEN(O186)-1),2)),0,VLOOKUP(L186,Choix17!$M$2:$N$14,2,FALSE)&amp;LEFT(O186,4)&amp;RIGHT(LEFT(O186,LEN(O186)-1),2)))*1</f>
        <v>0</v>
      </c>
      <c r="C186" s="1"/>
      <c r="D186" s="1"/>
      <c r="I186" t="s">
        <v>50</v>
      </c>
      <c r="Q186" s="2">
        <f t="shared" si="4"/>
        <v>0</v>
      </c>
      <c r="R186" s="2">
        <f t="shared" si="4"/>
        <v>0</v>
      </c>
    </row>
    <row r="187" spans="1:18" x14ac:dyDescent="0.25">
      <c r="A187" s="1">
        <f>(IF(ISERROR(VLOOKUP(G187,Choix17!$M$2:$N$14,2,FALSE)&amp;LEFT(J187,4)&amp;RIGHT(LEFT(J187,LEN(J187)-1),2)),0,VLOOKUP(G187,Choix17!$M$2:$N$14,2,FALSE)&amp;LEFT(J187,4)&amp;RIGHT(LEFT(J187,LEN(J187)-1),2)))*1</f>
        <v>0</v>
      </c>
      <c r="B187" s="1">
        <f>(IF(ISERROR(VLOOKUP(L187,Choix17!$M$2:$N$14,2,FALSE)&amp;LEFT(O187,4)&amp;RIGHT(LEFT(O187,LEN(O187)-1),2)),0,VLOOKUP(L187,Choix17!$M$2:$N$14,2,FALSE)&amp;LEFT(O187,4)&amp;RIGHT(LEFT(O187,LEN(O187)-1),2)))*1</f>
        <v>0</v>
      </c>
      <c r="C187" s="1"/>
      <c r="D187" s="1"/>
      <c r="I187" t="s">
        <v>51</v>
      </c>
      <c r="Q187" s="2">
        <f t="shared" si="4"/>
        <v>0</v>
      </c>
      <c r="R187" s="2">
        <f t="shared" si="4"/>
        <v>0</v>
      </c>
    </row>
    <row r="188" spans="1:18" x14ac:dyDescent="0.25">
      <c r="A188" s="1">
        <f>(IF(ISERROR(VLOOKUP(G188,Choix17!$M$2:$N$14,2,FALSE)&amp;LEFT(J188,4)&amp;RIGHT(LEFT(J188,LEN(J188)-1),2)),0,VLOOKUP(G188,Choix17!$M$2:$N$14,2,FALSE)&amp;LEFT(J188,4)&amp;RIGHT(LEFT(J188,LEN(J188)-1),2)))*1</f>
        <v>0</v>
      </c>
      <c r="B188" s="1">
        <f>(IF(ISERROR(VLOOKUP(L188,Choix17!$M$2:$N$14,2,FALSE)&amp;LEFT(O188,4)&amp;RIGHT(LEFT(O188,LEN(O188)-1),2)),0,VLOOKUP(L188,Choix17!$M$2:$N$14,2,FALSE)&amp;LEFT(O188,4)&amp;RIGHT(LEFT(O188,LEN(O188)-1),2)))*1</f>
        <v>0</v>
      </c>
      <c r="C188" s="1"/>
      <c r="D188" s="1"/>
      <c r="I188" t="s">
        <v>52</v>
      </c>
      <c r="Q188" s="2">
        <f t="shared" si="4"/>
        <v>0</v>
      </c>
      <c r="R188" s="2">
        <f t="shared" si="4"/>
        <v>0</v>
      </c>
    </row>
    <row r="189" spans="1:18" x14ac:dyDescent="0.25">
      <c r="A189" s="1">
        <f>(IF(ISERROR(VLOOKUP(G189,Choix17!$M$2:$N$14,2,FALSE)&amp;LEFT(J189,4)&amp;RIGHT(LEFT(J189,LEN(J189)-1),2)),0,VLOOKUP(G189,Choix17!$M$2:$N$14,2,FALSE)&amp;LEFT(J189,4)&amp;RIGHT(LEFT(J189,LEN(J189)-1),2)))*1</f>
        <v>0</v>
      </c>
      <c r="B189" s="1">
        <f>(IF(ISERROR(VLOOKUP(L189,Choix17!$M$2:$N$14,2,FALSE)&amp;LEFT(O189,4)&amp;RIGHT(LEFT(O189,LEN(O189)-1),2)),0,VLOOKUP(L189,Choix17!$M$2:$N$14,2,FALSE)&amp;LEFT(O189,4)&amp;RIGHT(LEFT(O189,LEN(O189)-1),2)))*1</f>
        <v>0</v>
      </c>
      <c r="C189" s="1"/>
      <c r="D189" s="1"/>
      <c r="I189" t="s">
        <v>53</v>
      </c>
      <c r="Q189" s="2">
        <f t="shared" si="4"/>
        <v>0</v>
      </c>
      <c r="R189" s="2">
        <f t="shared" si="4"/>
        <v>0</v>
      </c>
    </row>
    <row r="190" spans="1:18" x14ac:dyDescent="0.25">
      <c r="A190" s="1">
        <f>(IF(ISERROR(VLOOKUP(G190,Choix17!$M$2:$N$14,2,FALSE)&amp;LEFT(J190,4)&amp;RIGHT(LEFT(J190,LEN(J190)-1),2)),0,VLOOKUP(G190,Choix17!$M$2:$N$14,2,FALSE)&amp;LEFT(J190,4)&amp;RIGHT(LEFT(J190,LEN(J190)-1),2)))*1</f>
        <v>0</v>
      </c>
      <c r="B190" s="1">
        <f>(IF(ISERROR(VLOOKUP(L190,Choix17!$M$2:$N$14,2,FALSE)&amp;LEFT(O190,4)&amp;RIGHT(LEFT(O190,LEN(O190)-1),2)),0,VLOOKUP(L190,Choix17!$M$2:$N$14,2,FALSE)&amp;LEFT(O190,4)&amp;RIGHT(LEFT(O190,LEN(O190)-1),2)))*1</f>
        <v>0</v>
      </c>
      <c r="C190" s="1"/>
      <c r="D190" s="1"/>
      <c r="I190" t="s">
        <v>54</v>
      </c>
      <c r="Q190" s="2">
        <f t="shared" si="4"/>
        <v>0</v>
      </c>
      <c r="R190" s="2">
        <f t="shared" si="4"/>
        <v>0</v>
      </c>
    </row>
    <row r="191" spans="1:18" x14ac:dyDescent="0.25">
      <c r="A191" s="1">
        <f>(IF(ISERROR(VLOOKUP(G191,Choix17!$M$2:$N$14,2,FALSE)&amp;LEFT(J191,4)&amp;RIGHT(LEFT(J191,LEN(J191)-1),2)),0,VLOOKUP(G191,Choix17!$M$2:$N$14,2,FALSE)&amp;LEFT(J191,4)&amp;RIGHT(LEFT(J191,LEN(J191)-1),2)))*1</f>
        <v>0</v>
      </c>
      <c r="B191" s="1">
        <f>(IF(ISERROR(VLOOKUP(L191,Choix17!$M$2:$N$14,2,FALSE)&amp;LEFT(O191,4)&amp;RIGHT(LEFT(O191,LEN(O191)-1),2)),0,VLOOKUP(L191,Choix17!$M$2:$N$14,2,FALSE)&amp;LEFT(O191,4)&amp;RIGHT(LEFT(O191,LEN(O191)-1),2)))*1</f>
        <v>0</v>
      </c>
      <c r="C191" s="1"/>
      <c r="D191" s="1"/>
      <c r="I191" t="s">
        <v>55</v>
      </c>
      <c r="Q191" s="2">
        <f t="shared" si="4"/>
        <v>0</v>
      </c>
      <c r="R191" s="2">
        <f t="shared" si="4"/>
        <v>0</v>
      </c>
    </row>
    <row r="192" spans="1:18" x14ac:dyDescent="0.25">
      <c r="A192" s="1">
        <f>(IF(ISERROR(VLOOKUP(G192,Choix17!$M$2:$N$14,2,FALSE)&amp;LEFT(J192,4)&amp;RIGHT(LEFT(J192,LEN(J192)-1),2)),0,VLOOKUP(G192,Choix17!$M$2:$N$14,2,FALSE)&amp;LEFT(J192,4)&amp;RIGHT(LEFT(J192,LEN(J192)-1),2)))*1</f>
        <v>0</v>
      </c>
      <c r="B192" s="1">
        <f>(IF(ISERROR(VLOOKUP(L192,Choix17!$M$2:$N$14,2,FALSE)&amp;LEFT(O192,4)&amp;RIGHT(LEFT(O192,LEN(O192)-1),2)),0,VLOOKUP(L192,Choix17!$M$2:$N$14,2,FALSE)&amp;LEFT(O192,4)&amp;RIGHT(LEFT(O192,LEN(O192)-1),2)))*1</f>
        <v>0</v>
      </c>
      <c r="C192" s="1"/>
      <c r="D192" s="1"/>
      <c r="I192" t="s">
        <v>56</v>
      </c>
      <c r="Q192" s="2">
        <f t="shared" si="4"/>
        <v>0</v>
      </c>
      <c r="R192" s="2">
        <f t="shared" si="4"/>
        <v>0</v>
      </c>
    </row>
    <row r="193" spans="1:18" x14ac:dyDescent="0.25">
      <c r="A193" s="1">
        <f>(IF(ISERROR(VLOOKUP(G193,Choix17!$M$2:$N$14,2,FALSE)&amp;LEFT(J193,4)&amp;RIGHT(LEFT(J193,LEN(J193)-1),2)),0,VLOOKUP(G193,Choix17!$M$2:$N$14,2,FALSE)&amp;LEFT(J193,4)&amp;RIGHT(LEFT(J193,LEN(J193)-1),2)))*1</f>
        <v>0</v>
      </c>
      <c r="B193" s="1">
        <f>(IF(ISERROR(VLOOKUP(L193,Choix17!$M$2:$N$14,2,FALSE)&amp;LEFT(O193,4)&amp;RIGHT(LEFT(O193,LEN(O193)-1),2)),0,VLOOKUP(L193,Choix17!$M$2:$N$14,2,FALSE)&amp;LEFT(O193,4)&amp;RIGHT(LEFT(O193,LEN(O193)-1),2)))*1</f>
        <v>0</v>
      </c>
      <c r="C193" s="1"/>
      <c r="D193" s="1"/>
      <c r="I193" t="s">
        <v>57</v>
      </c>
      <c r="Q193" s="2">
        <f t="shared" si="4"/>
        <v>0</v>
      </c>
      <c r="R193" s="2">
        <f t="shared" si="4"/>
        <v>0</v>
      </c>
    </row>
    <row r="194" spans="1:18" x14ac:dyDescent="0.25">
      <c r="A194" s="1">
        <f>(IF(ISERROR(VLOOKUP(G194,Choix17!$M$2:$N$14,2,FALSE)&amp;LEFT(J194,4)&amp;RIGHT(LEFT(J194,LEN(J194)-1),2)),0,VLOOKUP(G194,Choix17!$M$2:$N$14,2,FALSE)&amp;LEFT(J194,4)&amp;RIGHT(LEFT(J194,LEN(J194)-1),2)))*1</f>
        <v>0</v>
      </c>
      <c r="B194" s="1">
        <f>(IF(ISERROR(VLOOKUP(L194,Choix17!$M$2:$N$14,2,FALSE)&amp;LEFT(O194,4)&amp;RIGHT(LEFT(O194,LEN(O194)-1),2)),0,VLOOKUP(L194,Choix17!$M$2:$N$14,2,FALSE)&amp;LEFT(O194,4)&amp;RIGHT(LEFT(O194,LEN(O194)-1),2)))*1</f>
        <v>0</v>
      </c>
      <c r="C194" s="1"/>
      <c r="D194" s="1"/>
      <c r="I194" t="s">
        <v>58</v>
      </c>
      <c r="Q194" s="2">
        <f t="shared" si="4"/>
        <v>0</v>
      </c>
      <c r="R194" s="2">
        <f t="shared" si="4"/>
        <v>0</v>
      </c>
    </row>
    <row r="195" spans="1:18" x14ac:dyDescent="0.25">
      <c r="A195" s="1">
        <f>(IF(ISERROR(VLOOKUP(G195,Choix17!$M$2:$N$14,2,FALSE)&amp;LEFT(J195,4)&amp;RIGHT(LEFT(J195,LEN(J195)-1),2)),0,VLOOKUP(G195,Choix17!$M$2:$N$14,2,FALSE)&amp;LEFT(J195,4)&amp;RIGHT(LEFT(J195,LEN(J195)-1),2)))*1</f>
        <v>0</v>
      </c>
      <c r="B195" s="1">
        <f>(IF(ISERROR(VLOOKUP(L195,Choix17!$M$2:$N$14,2,FALSE)&amp;LEFT(O195,4)&amp;RIGHT(LEFT(O195,LEN(O195)-1),2)),0,VLOOKUP(L195,Choix17!$M$2:$N$14,2,FALSE)&amp;LEFT(O195,4)&amp;RIGHT(LEFT(O195,LEN(O195)-1),2)))*1</f>
        <v>0</v>
      </c>
      <c r="C195" s="1"/>
      <c r="D195" s="1"/>
      <c r="I195" t="s">
        <v>59</v>
      </c>
      <c r="Q195" s="2">
        <f t="shared" ref="Q195:R258" si="5">IF(A195&lt;1,0,COUNTIF($A:$B,A195))</f>
        <v>0</v>
      </c>
      <c r="R195" s="2">
        <f t="shared" si="5"/>
        <v>0</v>
      </c>
    </row>
    <row r="196" spans="1:18" x14ac:dyDescent="0.25">
      <c r="A196" s="1">
        <f>(IF(ISERROR(VLOOKUP(G196,Choix17!$M$2:$N$14,2,FALSE)&amp;LEFT(J196,4)&amp;RIGHT(LEFT(J196,LEN(J196)-1),2)),0,VLOOKUP(G196,Choix17!$M$2:$N$14,2,FALSE)&amp;LEFT(J196,4)&amp;RIGHT(LEFT(J196,LEN(J196)-1),2)))*1</f>
        <v>0</v>
      </c>
      <c r="B196" s="1">
        <f>(IF(ISERROR(VLOOKUP(L196,Choix17!$M$2:$N$14,2,FALSE)&amp;LEFT(O196,4)&amp;RIGHT(LEFT(O196,LEN(O196)-1),2)),0,VLOOKUP(L196,Choix17!$M$2:$N$14,2,FALSE)&amp;LEFT(O196,4)&amp;RIGHT(LEFT(O196,LEN(O196)-1),2)))*1</f>
        <v>0</v>
      </c>
      <c r="C196" s="1"/>
      <c r="D196" s="1"/>
      <c r="I196" t="s">
        <v>60</v>
      </c>
      <c r="Q196" s="2">
        <f t="shared" si="5"/>
        <v>0</v>
      </c>
      <c r="R196" s="2">
        <f t="shared" si="5"/>
        <v>0</v>
      </c>
    </row>
    <row r="197" spans="1:18" x14ac:dyDescent="0.25">
      <c r="A197" s="1">
        <f>(IF(ISERROR(VLOOKUP(G197,Choix17!$M$2:$N$14,2,FALSE)&amp;LEFT(J197,4)&amp;RIGHT(LEFT(J197,LEN(J197)-1),2)),0,VLOOKUP(G197,Choix17!$M$2:$N$14,2,FALSE)&amp;LEFT(J197,4)&amp;RIGHT(LEFT(J197,LEN(J197)-1),2)))*1</f>
        <v>0</v>
      </c>
      <c r="B197" s="1">
        <f>(IF(ISERROR(VLOOKUP(L197,Choix17!$M$2:$N$14,2,FALSE)&amp;LEFT(O197,4)&amp;RIGHT(LEFT(O197,LEN(O197)-1),2)),0,VLOOKUP(L197,Choix17!$M$2:$N$14,2,FALSE)&amp;LEFT(O197,4)&amp;RIGHT(LEFT(O197,LEN(O197)-1),2)))*1</f>
        <v>0</v>
      </c>
      <c r="C197" s="1"/>
      <c r="D197" s="1"/>
      <c r="I197" t="s">
        <v>61</v>
      </c>
      <c r="Q197" s="2">
        <f t="shared" si="5"/>
        <v>0</v>
      </c>
      <c r="R197" s="2">
        <f t="shared" si="5"/>
        <v>0</v>
      </c>
    </row>
    <row r="198" spans="1:18" x14ac:dyDescent="0.25">
      <c r="A198" s="1">
        <f>(IF(ISERROR(VLOOKUP(G198,Choix17!$M$2:$N$14,2,FALSE)&amp;LEFT(J198,4)&amp;RIGHT(LEFT(J198,LEN(J198)-1),2)),0,VLOOKUP(G198,Choix17!$M$2:$N$14,2,FALSE)&amp;LEFT(J198,4)&amp;RIGHT(LEFT(J198,LEN(J198)-1),2)))*1</f>
        <v>0</v>
      </c>
      <c r="B198" s="1">
        <f>(IF(ISERROR(VLOOKUP(L198,Choix17!$M$2:$N$14,2,FALSE)&amp;LEFT(O198,4)&amp;RIGHT(LEFT(O198,LEN(O198)-1),2)),0,VLOOKUP(L198,Choix17!$M$2:$N$14,2,FALSE)&amp;LEFT(O198,4)&amp;RIGHT(LEFT(O198,LEN(O198)-1),2)))*1</f>
        <v>0</v>
      </c>
      <c r="C198" s="1"/>
      <c r="D198" s="1"/>
      <c r="I198" t="s">
        <v>62</v>
      </c>
      <c r="Q198" s="2">
        <f t="shared" si="5"/>
        <v>0</v>
      </c>
      <c r="R198" s="2">
        <f t="shared" si="5"/>
        <v>0</v>
      </c>
    </row>
    <row r="199" spans="1:18" x14ac:dyDescent="0.25">
      <c r="A199" s="1">
        <f>(IF(ISERROR(VLOOKUP(G199,Choix17!$M$2:$N$14,2,FALSE)&amp;LEFT(J199,4)&amp;RIGHT(LEFT(J199,LEN(J199)-1),2)),0,VLOOKUP(G199,Choix17!$M$2:$N$14,2,FALSE)&amp;LEFT(J199,4)&amp;RIGHT(LEFT(J199,LEN(J199)-1),2)))*1</f>
        <v>0</v>
      </c>
      <c r="B199" s="1">
        <f>(IF(ISERROR(VLOOKUP(L199,Choix17!$M$2:$N$14,2,FALSE)&amp;LEFT(O199,4)&amp;RIGHT(LEFT(O199,LEN(O199)-1),2)),0,VLOOKUP(L199,Choix17!$M$2:$N$14,2,FALSE)&amp;LEFT(O199,4)&amp;RIGHT(LEFT(O199,LEN(O199)-1),2)))*1</f>
        <v>0</v>
      </c>
      <c r="C199" s="1"/>
      <c r="D199" s="1"/>
      <c r="I199" t="s">
        <v>63</v>
      </c>
      <c r="Q199" s="2">
        <f t="shared" si="5"/>
        <v>0</v>
      </c>
      <c r="R199" s="2">
        <f t="shared" si="5"/>
        <v>0</v>
      </c>
    </row>
    <row r="200" spans="1:18" x14ac:dyDescent="0.25">
      <c r="A200" s="1">
        <f>(IF(ISERROR(VLOOKUP(G200,Choix17!$M$2:$N$14,2,FALSE)&amp;LEFT(J200,4)&amp;RIGHT(LEFT(J200,LEN(J200)-1),2)),0,VLOOKUP(G200,Choix17!$M$2:$N$14,2,FALSE)&amp;LEFT(J200,4)&amp;RIGHT(LEFT(J200,LEN(J200)-1),2)))*1</f>
        <v>0</v>
      </c>
      <c r="B200" s="1">
        <f>(IF(ISERROR(VLOOKUP(L200,Choix17!$M$2:$N$14,2,FALSE)&amp;LEFT(O200,4)&amp;RIGHT(LEFT(O200,LEN(O200)-1),2)),0,VLOOKUP(L200,Choix17!$M$2:$N$14,2,FALSE)&amp;LEFT(O200,4)&amp;RIGHT(LEFT(O200,LEN(O200)-1),2)))*1</f>
        <v>0</v>
      </c>
      <c r="C200" s="1"/>
      <c r="D200" s="1"/>
      <c r="I200" t="s">
        <v>64</v>
      </c>
      <c r="Q200" s="2">
        <f t="shared" si="5"/>
        <v>0</v>
      </c>
      <c r="R200" s="2">
        <f t="shared" si="5"/>
        <v>0</v>
      </c>
    </row>
    <row r="201" spans="1:18" x14ac:dyDescent="0.25">
      <c r="A201" s="1">
        <f>(IF(ISERROR(VLOOKUP(G201,Choix17!$M$2:$N$14,2,FALSE)&amp;LEFT(J201,4)&amp;RIGHT(LEFT(J201,LEN(J201)-1),2)),0,VLOOKUP(G201,Choix17!$M$2:$N$14,2,FALSE)&amp;LEFT(J201,4)&amp;RIGHT(LEFT(J201,LEN(J201)-1),2)))*1</f>
        <v>0</v>
      </c>
      <c r="B201" s="1">
        <f>(IF(ISERROR(VLOOKUP(L201,Choix17!$M$2:$N$14,2,FALSE)&amp;LEFT(O201,4)&amp;RIGHT(LEFT(O201,LEN(O201)-1),2)),0,VLOOKUP(L201,Choix17!$M$2:$N$14,2,FALSE)&amp;LEFT(O201,4)&amp;RIGHT(LEFT(O201,LEN(O201)-1),2)))*1</f>
        <v>0</v>
      </c>
      <c r="C201" s="1"/>
      <c r="D201" s="1"/>
      <c r="I201" t="s">
        <v>65</v>
      </c>
      <c r="Q201" s="2">
        <f t="shared" si="5"/>
        <v>0</v>
      </c>
      <c r="R201" s="2">
        <f t="shared" si="5"/>
        <v>0</v>
      </c>
    </row>
    <row r="202" spans="1:18" x14ac:dyDescent="0.25">
      <c r="A202" s="1">
        <f>(IF(ISERROR(VLOOKUP(G202,Choix17!$M$2:$N$14,2,FALSE)&amp;LEFT(J202,4)&amp;RIGHT(LEFT(J202,LEN(J202)-1),2)),0,VLOOKUP(G202,Choix17!$M$2:$N$14,2,FALSE)&amp;LEFT(J202,4)&amp;RIGHT(LEFT(J202,LEN(J202)-1),2)))*1</f>
        <v>0</v>
      </c>
      <c r="B202" s="1">
        <f>(IF(ISERROR(VLOOKUP(L202,Choix17!$M$2:$N$14,2,FALSE)&amp;LEFT(O202,4)&amp;RIGHT(LEFT(O202,LEN(O202)-1),2)),0,VLOOKUP(L202,Choix17!$M$2:$N$14,2,FALSE)&amp;LEFT(O202,4)&amp;RIGHT(LEFT(O202,LEN(O202)-1),2)))*1</f>
        <v>0</v>
      </c>
      <c r="C202" s="1"/>
      <c r="D202" s="1"/>
      <c r="I202" t="s">
        <v>66</v>
      </c>
      <c r="Q202" s="2">
        <f t="shared" si="5"/>
        <v>0</v>
      </c>
      <c r="R202" s="2">
        <f t="shared" si="5"/>
        <v>0</v>
      </c>
    </row>
    <row r="203" spans="1:18" x14ac:dyDescent="0.25">
      <c r="A203" s="1">
        <f>(IF(ISERROR(VLOOKUP(G203,Choix17!$M$2:$N$14,2,FALSE)&amp;LEFT(J203,4)&amp;RIGHT(LEFT(J203,LEN(J203)-1),2)),0,VLOOKUP(G203,Choix17!$M$2:$N$14,2,FALSE)&amp;LEFT(J203,4)&amp;RIGHT(LEFT(J203,LEN(J203)-1),2)))*1</f>
        <v>0</v>
      </c>
      <c r="B203" s="1">
        <f>(IF(ISERROR(VLOOKUP(L203,Choix17!$M$2:$N$14,2,FALSE)&amp;LEFT(O203,4)&amp;RIGHT(LEFT(O203,LEN(O203)-1),2)),0,VLOOKUP(L203,Choix17!$M$2:$N$14,2,FALSE)&amp;LEFT(O203,4)&amp;RIGHT(LEFT(O203,LEN(O203)-1),2)))*1</f>
        <v>0</v>
      </c>
      <c r="C203" s="1"/>
      <c r="D203" s="1"/>
      <c r="I203" t="s">
        <v>67</v>
      </c>
      <c r="Q203" s="2">
        <f t="shared" si="5"/>
        <v>0</v>
      </c>
      <c r="R203" s="2">
        <f t="shared" si="5"/>
        <v>0</v>
      </c>
    </row>
    <row r="204" spans="1:18" x14ac:dyDescent="0.25">
      <c r="A204" s="1">
        <f>(IF(ISERROR(VLOOKUP(G204,Choix17!$M$2:$N$14,2,FALSE)&amp;LEFT(J204,4)&amp;RIGHT(LEFT(J204,LEN(J204)-1),2)),0,VLOOKUP(G204,Choix17!$M$2:$N$14,2,FALSE)&amp;LEFT(J204,4)&amp;RIGHT(LEFT(J204,LEN(J204)-1),2)))*1</f>
        <v>0</v>
      </c>
      <c r="B204" s="1">
        <f>(IF(ISERROR(VLOOKUP(L204,Choix17!$M$2:$N$14,2,FALSE)&amp;LEFT(O204,4)&amp;RIGHT(LEFT(O204,LEN(O204)-1),2)),0,VLOOKUP(L204,Choix17!$M$2:$N$14,2,FALSE)&amp;LEFT(O204,4)&amp;RIGHT(LEFT(O204,LEN(O204)-1),2)))*1</f>
        <v>0</v>
      </c>
      <c r="C204" s="1"/>
      <c r="D204" s="1"/>
      <c r="I204" t="s">
        <v>68</v>
      </c>
      <c r="Q204" s="2">
        <f t="shared" si="5"/>
        <v>0</v>
      </c>
      <c r="R204" s="2">
        <f t="shared" si="5"/>
        <v>0</v>
      </c>
    </row>
    <row r="205" spans="1:18" x14ac:dyDescent="0.25">
      <c r="A205" s="1">
        <f>(IF(ISERROR(VLOOKUP(G205,Choix17!$M$2:$N$14,2,FALSE)&amp;LEFT(J205,4)&amp;RIGHT(LEFT(J205,LEN(J205)-1),2)),0,VLOOKUP(G205,Choix17!$M$2:$N$14,2,FALSE)&amp;LEFT(J205,4)&amp;RIGHT(LEFT(J205,LEN(J205)-1),2)))*1</f>
        <v>0</v>
      </c>
      <c r="B205" s="1">
        <f>(IF(ISERROR(VLOOKUP(L205,Choix17!$M$2:$N$14,2,FALSE)&amp;LEFT(O205,4)&amp;RIGHT(LEFT(O205,LEN(O205)-1),2)),0,VLOOKUP(L205,Choix17!$M$2:$N$14,2,FALSE)&amp;LEFT(O205,4)&amp;RIGHT(LEFT(O205,LEN(O205)-1),2)))*1</f>
        <v>0</v>
      </c>
      <c r="C205" s="1"/>
      <c r="D205" s="1"/>
      <c r="I205" t="s">
        <v>69</v>
      </c>
      <c r="Q205" s="2">
        <f t="shared" si="5"/>
        <v>0</v>
      </c>
      <c r="R205" s="2">
        <f t="shared" si="5"/>
        <v>0</v>
      </c>
    </row>
    <row r="206" spans="1:18" x14ac:dyDescent="0.25">
      <c r="A206" s="1">
        <f>(IF(ISERROR(VLOOKUP(G206,Choix17!$M$2:$N$14,2,FALSE)&amp;LEFT(J206,4)&amp;RIGHT(LEFT(J206,LEN(J206)-1),2)),0,VLOOKUP(G206,Choix17!$M$2:$N$14,2,FALSE)&amp;LEFT(J206,4)&amp;RIGHT(LEFT(J206,LEN(J206)-1),2)))*1</f>
        <v>0</v>
      </c>
      <c r="B206" s="1">
        <f>(IF(ISERROR(VLOOKUP(L206,Choix17!$M$2:$N$14,2,FALSE)&amp;LEFT(O206,4)&amp;RIGHT(LEFT(O206,LEN(O206)-1),2)),0,VLOOKUP(L206,Choix17!$M$2:$N$14,2,FALSE)&amp;LEFT(O206,4)&amp;RIGHT(LEFT(O206,LEN(O206)-1),2)))*1</f>
        <v>0</v>
      </c>
      <c r="C206" s="1"/>
      <c r="D206" s="1"/>
      <c r="I206" t="s">
        <v>70</v>
      </c>
      <c r="Q206" s="2">
        <f t="shared" si="5"/>
        <v>0</v>
      </c>
      <c r="R206" s="2">
        <f t="shared" si="5"/>
        <v>0</v>
      </c>
    </row>
    <row r="207" spans="1:18" x14ac:dyDescent="0.25">
      <c r="A207" s="1">
        <f>(IF(ISERROR(VLOOKUP(G207,Choix17!$M$2:$N$14,2,FALSE)&amp;LEFT(J207,4)&amp;RIGHT(LEFT(J207,LEN(J207)-1),2)),0,VLOOKUP(G207,Choix17!$M$2:$N$14,2,FALSE)&amp;LEFT(J207,4)&amp;RIGHT(LEFT(J207,LEN(J207)-1),2)))*1</f>
        <v>0</v>
      </c>
      <c r="B207" s="1">
        <f>(IF(ISERROR(VLOOKUP(L207,Choix17!$M$2:$N$14,2,FALSE)&amp;LEFT(O207,4)&amp;RIGHT(LEFT(O207,LEN(O207)-1),2)),0,VLOOKUP(L207,Choix17!$M$2:$N$14,2,FALSE)&amp;LEFT(O207,4)&amp;RIGHT(LEFT(O207,LEN(O207)-1),2)))*1</f>
        <v>0</v>
      </c>
      <c r="C207" s="1"/>
      <c r="D207" s="1"/>
      <c r="I207" t="s">
        <v>71</v>
      </c>
      <c r="Q207" s="2">
        <f t="shared" si="5"/>
        <v>0</v>
      </c>
      <c r="R207" s="2">
        <f t="shared" si="5"/>
        <v>0</v>
      </c>
    </row>
    <row r="208" spans="1:18" x14ac:dyDescent="0.25">
      <c r="A208" s="1">
        <f>(IF(ISERROR(VLOOKUP(G208,Choix17!$M$2:$N$14,2,FALSE)&amp;LEFT(J208,4)&amp;RIGHT(LEFT(J208,LEN(J208)-1),2)),0,VLOOKUP(G208,Choix17!$M$2:$N$14,2,FALSE)&amp;LEFT(J208,4)&amp;RIGHT(LEFT(J208,LEN(J208)-1),2)))*1</f>
        <v>0</v>
      </c>
      <c r="B208" s="1">
        <f>(IF(ISERROR(VLOOKUP(L208,Choix17!$M$2:$N$14,2,FALSE)&amp;LEFT(O208,4)&amp;RIGHT(LEFT(O208,LEN(O208)-1),2)),0,VLOOKUP(L208,Choix17!$M$2:$N$14,2,FALSE)&amp;LEFT(O208,4)&amp;RIGHT(LEFT(O208,LEN(O208)-1),2)))*1</f>
        <v>0</v>
      </c>
      <c r="C208" s="1"/>
      <c r="D208" s="1"/>
      <c r="I208" t="s">
        <v>72</v>
      </c>
      <c r="Q208" s="2">
        <f t="shared" si="5"/>
        <v>0</v>
      </c>
      <c r="R208" s="2">
        <f t="shared" si="5"/>
        <v>0</v>
      </c>
    </row>
    <row r="209" spans="1:18" x14ac:dyDescent="0.25">
      <c r="A209" s="1">
        <f>(IF(ISERROR(VLOOKUP(G209,Choix17!$M$2:$N$14,2,FALSE)&amp;LEFT(J209,4)&amp;RIGHT(LEFT(J209,LEN(J209)-1),2)),0,VLOOKUP(G209,Choix17!$M$2:$N$14,2,FALSE)&amp;LEFT(J209,4)&amp;RIGHT(LEFT(J209,LEN(J209)-1),2)))*1</f>
        <v>0</v>
      </c>
      <c r="B209" s="1">
        <f>(IF(ISERROR(VLOOKUP(L209,Choix17!$M$2:$N$14,2,FALSE)&amp;LEFT(O209,4)&amp;RIGHT(LEFT(O209,LEN(O209)-1),2)),0,VLOOKUP(L209,Choix17!$M$2:$N$14,2,FALSE)&amp;LEFT(O209,4)&amp;RIGHT(LEFT(O209,LEN(O209)-1),2)))*1</f>
        <v>0</v>
      </c>
      <c r="C209" s="1"/>
      <c r="D209" s="1"/>
      <c r="I209" t="s">
        <v>73</v>
      </c>
      <c r="Q209" s="2">
        <f t="shared" si="5"/>
        <v>0</v>
      </c>
      <c r="R209" s="2">
        <f t="shared" si="5"/>
        <v>0</v>
      </c>
    </row>
    <row r="210" spans="1:18" x14ac:dyDescent="0.25">
      <c r="A210" s="1">
        <f>(IF(ISERROR(VLOOKUP(G210,Choix17!$M$2:$N$14,2,FALSE)&amp;LEFT(J210,4)&amp;RIGHT(LEFT(J210,LEN(J210)-1),2)),0,VLOOKUP(G210,Choix17!$M$2:$N$14,2,FALSE)&amp;LEFT(J210,4)&amp;RIGHT(LEFT(J210,LEN(J210)-1),2)))*1</f>
        <v>0</v>
      </c>
      <c r="B210" s="1">
        <f>(IF(ISERROR(VLOOKUP(L210,Choix17!$M$2:$N$14,2,FALSE)&amp;LEFT(O210,4)&amp;RIGHT(LEFT(O210,LEN(O210)-1),2)),0,VLOOKUP(L210,Choix17!$M$2:$N$14,2,FALSE)&amp;LEFT(O210,4)&amp;RIGHT(LEFT(O210,LEN(O210)-1),2)))*1</f>
        <v>0</v>
      </c>
      <c r="C210" s="1"/>
      <c r="D210" s="1"/>
      <c r="I210" t="s">
        <v>74</v>
      </c>
      <c r="Q210" s="2">
        <f t="shared" si="5"/>
        <v>0</v>
      </c>
      <c r="R210" s="2">
        <f t="shared" si="5"/>
        <v>0</v>
      </c>
    </row>
    <row r="211" spans="1:18" x14ac:dyDescent="0.25">
      <c r="A211" s="1">
        <f>(IF(ISERROR(VLOOKUP(G211,Choix17!$M$2:$N$14,2,FALSE)&amp;LEFT(J211,4)&amp;RIGHT(LEFT(J211,LEN(J211)-1),2)),0,VLOOKUP(G211,Choix17!$M$2:$N$14,2,FALSE)&amp;LEFT(J211,4)&amp;RIGHT(LEFT(J211,LEN(J211)-1),2)))*1</f>
        <v>0</v>
      </c>
      <c r="B211" s="1">
        <f>(IF(ISERROR(VLOOKUP(L211,Choix17!$M$2:$N$14,2,FALSE)&amp;LEFT(O211,4)&amp;RIGHT(LEFT(O211,LEN(O211)-1),2)),0,VLOOKUP(L211,Choix17!$M$2:$N$14,2,FALSE)&amp;LEFT(O211,4)&amp;RIGHT(LEFT(O211,LEN(O211)-1),2)))*1</f>
        <v>0</v>
      </c>
      <c r="C211" s="1"/>
      <c r="D211" s="1"/>
      <c r="I211" t="s">
        <v>75</v>
      </c>
      <c r="Q211" s="2">
        <f t="shared" si="5"/>
        <v>0</v>
      </c>
      <c r="R211" s="2">
        <f t="shared" si="5"/>
        <v>0</v>
      </c>
    </row>
    <row r="212" spans="1:18" x14ac:dyDescent="0.25">
      <c r="A212" s="1">
        <f>(IF(ISERROR(VLOOKUP(G212,Choix17!$M$2:$N$14,2,FALSE)&amp;LEFT(J212,4)&amp;RIGHT(LEFT(J212,LEN(J212)-1),2)),0,VLOOKUP(G212,Choix17!$M$2:$N$14,2,FALSE)&amp;LEFT(J212,4)&amp;RIGHT(LEFT(J212,LEN(J212)-1),2)))*1</f>
        <v>0</v>
      </c>
      <c r="B212" s="1">
        <f>(IF(ISERROR(VLOOKUP(L212,Choix17!$M$2:$N$14,2,FALSE)&amp;LEFT(O212,4)&amp;RIGHT(LEFT(O212,LEN(O212)-1),2)),0,VLOOKUP(L212,Choix17!$M$2:$N$14,2,FALSE)&amp;LEFT(O212,4)&amp;RIGHT(LEFT(O212,LEN(O212)-1),2)))*1</f>
        <v>0</v>
      </c>
      <c r="C212" s="1"/>
      <c r="D212" s="1"/>
      <c r="I212" t="s">
        <v>76</v>
      </c>
      <c r="Q212" s="2">
        <f t="shared" si="5"/>
        <v>0</v>
      </c>
      <c r="R212" s="2">
        <f t="shared" si="5"/>
        <v>0</v>
      </c>
    </row>
    <row r="213" spans="1:18" x14ac:dyDescent="0.25">
      <c r="A213" s="1">
        <f>(IF(ISERROR(VLOOKUP(G213,Choix17!$M$2:$N$14,2,FALSE)&amp;LEFT(J213,4)&amp;RIGHT(LEFT(J213,LEN(J213)-1),2)),0,VLOOKUP(G213,Choix17!$M$2:$N$14,2,FALSE)&amp;LEFT(J213,4)&amp;RIGHT(LEFT(J213,LEN(J213)-1),2)))*1</f>
        <v>0</v>
      </c>
      <c r="B213" s="1">
        <f>(IF(ISERROR(VLOOKUP(L213,Choix17!$M$2:$N$14,2,FALSE)&amp;LEFT(O213,4)&amp;RIGHT(LEFT(O213,LEN(O213)-1),2)),0,VLOOKUP(L213,Choix17!$M$2:$N$14,2,FALSE)&amp;LEFT(O213,4)&amp;RIGHT(LEFT(O213,LEN(O213)-1),2)))*1</f>
        <v>0</v>
      </c>
      <c r="C213" s="1"/>
      <c r="D213" s="1"/>
      <c r="I213" t="s">
        <v>77</v>
      </c>
      <c r="Q213" s="2">
        <f t="shared" si="5"/>
        <v>0</v>
      </c>
      <c r="R213" s="2">
        <f t="shared" si="5"/>
        <v>0</v>
      </c>
    </row>
    <row r="214" spans="1:18" x14ac:dyDescent="0.25">
      <c r="A214" s="1">
        <f>(IF(ISERROR(VLOOKUP(G214,Choix17!$M$2:$N$14,2,FALSE)&amp;LEFT(J214,4)&amp;RIGHT(LEFT(J214,LEN(J214)-1),2)),0,VLOOKUP(G214,Choix17!$M$2:$N$14,2,FALSE)&amp;LEFT(J214,4)&amp;RIGHT(LEFT(J214,LEN(J214)-1),2)))*1</f>
        <v>0</v>
      </c>
      <c r="B214" s="1">
        <f>(IF(ISERROR(VLOOKUP(L214,Choix17!$M$2:$N$14,2,FALSE)&amp;LEFT(O214,4)&amp;RIGHT(LEFT(O214,LEN(O214)-1),2)),0,VLOOKUP(L214,Choix17!$M$2:$N$14,2,FALSE)&amp;LEFT(O214,4)&amp;RIGHT(LEFT(O214,LEN(O214)-1),2)))*1</f>
        <v>0</v>
      </c>
      <c r="C214" s="1"/>
      <c r="D214" s="1"/>
      <c r="I214" t="s">
        <v>78</v>
      </c>
      <c r="Q214" s="2">
        <f t="shared" si="5"/>
        <v>0</v>
      </c>
      <c r="R214" s="2">
        <f t="shared" si="5"/>
        <v>0</v>
      </c>
    </row>
    <row r="215" spans="1:18" x14ac:dyDescent="0.25">
      <c r="A215" s="1">
        <f>(IF(ISERROR(VLOOKUP(G215,Choix17!$M$2:$N$14,2,FALSE)&amp;LEFT(J215,4)&amp;RIGHT(LEFT(J215,LEN(J215)-1),2)),0,VLOOKUP(G215,Choix17!$M$2:$N$14,2,FALSE)&amp;LEFT(J215,4)&amp;RIGHT(LEFT(J215,LEN(J215)-1),2)))*1</f>
        <v>0</v>
      </c>
      <c r="B215" s="1">
        <f>(IF(ISERROR(VLOOKUP(L215,Choix17!$M$2:$N$14,2,FALSE)&amp;LEFT(O215,4)&amp;RIGHT(LEFT(O215,LEN(O215)-1),2)),0,VLOOKUP(L215,Choix17!$M$2:$N$14,2,FALSE)&amp;LEFT(O215,4)&amp;RIGHT(LEFT(O215,LEN(O215)-1),2)))*1</f>
        <v>0</v>
      </c>
      <c r="C215" s="1"/>
      <c r="D215" s="1"/>
      <c r="I215" t="s">
        <v>79</v>
      </c>
      <c r="Q215" s="2">
        <f t="shared" si="5"/>
        <v>0</v>
      </c>
      <c r="R215" s="2">
        <f t="shared" si="5"/>
        <v>0</v>
      </c>
    </row>
    <row r="216" spans="1:18" x14ac:dyDescent="0.25">
      <c r="A216" s="1">
        <f>(IF(ISERROR(VLOOKUP(G216,Choix17!$M$2:$N$14,2,FALSE)&amp;LEFT(J216,4)&amp;RIGHT(LEFT(J216,LEN(J216)-1),2)),0,VLOOKUP(G216,Choix17!$M$2:$N$14,2,FALSE)&amp;LEFT(J216,4)&amp;RIGHT(LEFT(J216,LEN(J216)-1),2)))*1</f>
        <v>0</v>
      </c>
      <c r="B216" s="1">
        <f>(IF(ISERROR(VLOOKUP(L216,Choix17!$M$2:$N$14,2,FALSE)&amp;LEFT(O216,4)&amp;RIGHT(LEFT(O216,LEN(O216)-1),2)),0,VLOOKUP(L216,Choix17!$M$2:$N$14,2,FALSE)&amp;LEFT(O216,4)&amp;RIGHT(LEFT(O216,LEN(O216)-1),2)))*1</f>
        <v>0</v>
      </c>
      <c r="C216" s="1"/>
      <c r="D216" s="1"/>
      <c r="I216" t="s">
        <v>80</v>
      </c>
      <c r="Q216" s="2">
        <f t="shared" si="5"/>
        <v>0</v>
      </c>
      <c r="R216" s="2">
        <f t="shared" si="5"/>
        <v>0</v>
      </c>
    </row>
    <row r="217" spans="1:18" x14ac:dyDescent="0.25">
      <c r="A217" s="1">
        <f>(IF(ISERROR(VLOOKUP(G217,Choix17!$M$2:$N$14,2,FALSE)&amp;LEFT(J217,4)&amp;RIGHT(LEFT(J217,LEN(J217)-1),2)),0,VLOOKUP(G217,Choix17!$M$2:$N$14,2,FALSE)&amp;LEFT(J217,4)&amp;RIGHT(LEFT(J217,LEN(J217)-1),2)))*1</f>
        <v>0</v>
      </c>
      <c r="B217" s="1">
        <f>(IF(ISERROR(VLOOKUP(L217,Choix17!$M$2:$N$14,2,FALSE)&amp;LEFT(O217,4)&amp;RIGHT(LEFT(O217,LEN(O217)-1),2)),0,VLOOKUP(L217,Choix17!$M$2:$N$14,2,FALSE)&amp;LEFT(O217,4)&amp;RIGHT(LEFT(O217,LEN(O217)-1),2)))*1</f>
        <v>0</v>
      </c>
      <c r="C217" s="1"/>
      <c r="D217" s="1"/>
      <c r="I217" t="s">
        <v>81</v>
      </c>
      <c r="Q217" s="2">
        <f t="shared" si="5"/>
        <v>0</v>
      </c>
      <c r="R217" s="2">
        <f t="shared" si="5"/>
        <v>0</v>
      </c>
    </row>
    <row r="218" spans="1:18" x14ac:dyDescent="0.25">
      <c r="A218" s="1">
        <f>(IF(ISERROR(VLOOKUP(G218,Choix17!$M$2:$N$14,2,FALSE)&amp;LEFT(J218,4)&amp;RIGHT(LEFT(J218,LEN(J218)-1),2)),0,VLOOKUP(G218,Choix17!$M$2:$N$14,2,FALSE)&amp;LEFT(J218,4)&amp;RIGHT(LEFT(J218,LEN(J218)-1),2)))*1</f>
        <v>0</v>
      </c>
      <c r="B218" s="1">
        <f>(IF(ISERROR(VLOOKUP(L218,Choix17!$M$2:$N$14,2,FALSE)&amp;LEFT(O218,4)&amp;RIGHT(LEFT(O218,LEN(O218)-1),2)),0,VLOOKUP(L218,Choix17!$M$2:$N$14,2,FALSE)&amp;LEFT(O218,4)&amp;RIGHT(LEFT(O218,LEN(O218)-1),2)))*1</f>
        <v>0</v>
      </c>
      <c r="C218" s="1"/>
      <c r="D218" s="1"/>
      <c r="I218" t="s">
        <v>82</v>
      </c>
      <c r="Q218" s="2">
        <f t="shared" si="5"/>
        <v>0</v>
      </c>
      <c r="R218" s="2">
        <f t="shared" si="5"/>
        <v>0</v>
      </c>
    </row>
    <row r="219" spans="1:18" x14ac:dyDescent="0.25">
      <c r="A219" s="1">
        <f>(IF(ISERROR(VLOOKUP(G219,Choix17!$M$2:$N$14,2,FALSE)&amp;LEFT(J219,4)&amp;RIGHT(LEFT(J219,LEN(J219)-1),2)),0,VLOOKUP(G219,Choix17!$M$2:$N$14,2,FALSE)&amp;LEFT(J219,4)&amp;RIGHT(LEFT(J219,LEN(J219)-1),2)))*1</f>
        <v>0</v>
      </c>
      <c r="B219" s="1">
        <f>(IF(ISERROR(VLOOKUP(L219,Choix17!$M$2:$N$14,2,FALSE)&amp;LEFT(O219,4)&amp;RIGHT(LEFT(O219,LEN(O219)-1),2)),0,VLOOKUP(L219,Choix17!$M$2:$N$14,2,FALSE)&amp;LEFT(O219,4)&amp;RIGHT(LEFT(O219,LEN(O219)-1),2)))*1</f>
        <v>0</v>
      </c>
      <c r="C219" s="1"/>
      <c r="D219" s="1"/>
      <c r="I219" t="s">
        <v>83</v>
      </c>
      <c r="Q219" s="2">
        <f t="shared" si="5"/>
        <v>0</v>
      </c>
      <c r="R219" s="2">
        <f t="shared" si="5"/>
        <v>0</v>
      </c>
    </row>
    <row r="220" spans="1:18" x14ac:dyDescent="0.25">
      <c r="A220" s="1">
        <f>(IF(ISERROR(VLOOKUP(G220,Choix17!$M$2:$N$14,2,FALSE)&amp;LEFT(J220,4)&amp;RIGHT(LEFT(J220,LEN(J220)-1),2)),0,VLOOKUP(G220,Choix17!$M$2:$N$14,2,FALSE)&amp;LEFT(J220,4)&amp;RIGHT(LEFT(J220,LEN(J220)-1),2)))*1</f>
        <v>0</v>
      </c>
      <c r="B220" s="1">
        <f>(IF(ISERROR(VLOOKUP(L220,Choix17!$M$2:$N$14,2,FALSE)&amp;LEFT(O220,4)&amp;RIGHT(LEFT(O220,LEN(O220)-1),2)),0,VLOOKUP(L220,Choix17!$M$2:$N$14,2,FALSE)&amp;LEFT(O220,4)&amp;RIGHT(LEFT(O220,LEN(O220)-1),2)))*1</f>
        <v>0</v>
      </c>
      <c r="C220" s="1"/>
      <c r="D220" s="1"/>
      <c r="I220" t="s">
        <v>84</v>
      </c>
      <c r="Q220" s="2">
        <f t="shared" si="5"/>
        <v>0</v>
      </c>
      <c r="R220" s="2">
        <f t="shared" si="5"/>
        <v>0</v>
      </c>
    </row>
    <row r="221" spans="1:18" x14ac:dyDescent="0.25">
      <c r="A221" s="1">
        <f>(IF(ISERROR(VLOOKUP(G221,Choix17!$M$2:$N$14,2,FALSE)&amp;LEFT(J221,4)&amp;RIGHT(LEFT(J221,LEN(J221)-1),2)),0,VLOOKUP(G221,Choix17!$M$2:$N$14,2,FALSE)&amp;LEFT(J221,4)&amp;RIGHT(LEFT(J221,LEN(J221)-1),2)))*1</f>
        <v>0</v>
      </c>
      <c r="B221" s="1">
        <f>(IF(ISERROR(VLOOKUP(L221,Choix17!$M$2:$N$14,2,FALSE)&amp;LEFT(O221,4)&amp;RIGHT(LEFT(O221,LEN(O221)-1),2)),0,VLOOKUP(L221,Choix17!$M$2:$N$14,2,FALSE)&amp;LEFT(O221,4)&amp;RIGHT(LEFT(O221,LEN(O221)-1),2)))*1</f>
        <v>0</v>
      </c>
      <c r="C221" s="1"/>
      <c r="D221" s="1"/>
      <c r="I221" t="s">
        <v>85</v>
      </c>
      <c r="Q221" s="2">
        <f t="shared" si="5"/>
        <v>0</v>
      </c>
      <c r="R221" s="2">
        <f t="shared" si="5"/>
        <v>0</v>
      </c>
    </row>
    <row r="222" spans="1:18" x14ac:dyDescent="0.25">
      <c r="A222" s="1">
        <f>(IF(ISERROR(VLOOKUP(G222,Choix17!$M$2:$N$14,2,FALSE)&amp;LEFT(J222,4)&amp;RIGHT(LEFT(J222,LEN(J222)-1),2)),0,VLOOKUP(G222,Choix17!$M$2:$N$14,2,FALSE)&amp;LEFT(J222,4)&amp;RIGHT(LEFT(J222,LEN(J222)-1),2)))*1</f>
        <v>0</v>
      </c>
      <c r="B222" s="1">
        <f>(IF(ISERROR(VLOOKUP(L222,Choix17!$M$2:$N$14,2,FALSE)&amp;LEFT(O222,4)&amp;RIGHT(LEFT(O222,LEN(O222)-1),2)),0,VLOOKUP(L222,Choix17!$M$2:$N$14,2,FALSE)&amp;LEFT(O222,4)&amp;RIGHT(LEFT(O222,LEN(O222)-1),2)))*1</f>
        <v>0</v>
      </c>
      <c r="C222" s="1"/>
      <c r="D222" s="1"/>
      <c r="I222" t="s">
        <v>86</v>
      </c>
      <c r="Q222" s="2">
        <f t="shared" si="5"/>
        <v>0</v>
      </c>
      <c r="R222" s="2">
        <f t="shared" si="5"/>
        <v>0</v>
      </c>
    </row>
    <row r="223" spans="1:18" x14ac:dyDescent="0.25">
      <c r="A223" s="1">
        <f>(IF(ISERROR(VLOOKUP(G223,Choix17!$M$2:$N$14,2,FALSE)&amp;LEFT(J223,4)&amp;RIGHT(LEFT(J223,LEN(J223)-1),2)),0,VLOOKUP(G223,Choix17!$M$2:$N$14,2,FALSE)&amp;LEFT(J223,4)&amp;RIGHT(LEFT(J223,LEN(J223)-1),2)))*1</f>
        <v>0</v>
      </c>
      <c r="B223" s="1">
        <f>(IF(ISERROR(VLOOKUP(L223,Choix17!$M$2:$N$14,2,FALSE)&amp;LEFT(O223,4)&amp;RIGHT(LEFT(O223,LEN(O223)-1),2)),0,VLOOKUP(L223,Choix17!$M$2:$N$14,2,FALSE)&amp;LEFT(O223,4)&amp;RIGHT(LEFT(O223,LEN(O223)-1),2)))*1</f>
        <v>0</v>
      </c>
      <c r="C223" s="1"/>
      <c r="D223" s="1"/>
      <c r="I223" t="s">
        <v>87</v>
      </c>
      <c r="Q223" s="2">
        <f t="shared" si="5"/>
        <v>0</v>
      </c>
      <c r="R223" s="2">
        <f t="shared" si="5"/>
        <v>0</v>
      </c>
    </row>
    <row r="224" spans="1:18" x14ac:dyDescent="0.25">
      <c r="A224" s="1">
        <f>(IF(ISERROR(VLOOKUP(G224,Choix17!$M$2:$N$14,2,FALSE)&amp;LEFT(J224,4)&amp;RIGHT(LEFT(J224,LEN(J224)-1),2)),0,VLOOKUP(G224,Choix17!$M$2:$N$14,2,FALSE)&amp;LEFT(J224,4)&amp;RIGHT(LEFT(J224,LEN(J224)-1),2)))*1</f>
        <v>0</v>
      </c>
      <c r="B224" s="1">
        <f>(IF(ISERROR(VLOOKUP(L224,Choix17!$M$2:$N$14,2,FALSE)&amp;LEFT(O224,4)&amp;RIGHT(LEFT(O224,LEN(O224)-1),2)),0,VLOOKUP(L224,Choix17!$M$2:$N$14,2,FALSE)&amp;LEFT(O224,4)&amp;RIGHT(LEFT(O224,LEN(O224)-1),2)))*1</f>
        <v>0</v>
      </c>
      <c r="C224" s="1"/>
      <c r="D224" s="1"/>
      <c r="I224" t="s">
        <v>88</v>
      </c>
      <c r="Q224" s="2">
        <f t="shared" si="5"/>
        <v>0</v>
      </c>
      <c r="R224" s="2">
        <f t="shared" si="5"/>
        <v>0</v>
      </c>
    </row>
    <row r="225" spans="1:18" x14ac:dyDescent="0.25">
      <c r="A225" s="1">
        <f>(IF(ISERROR(VLOOKUP(G225,Choix17!$M$2:$N$14,2,FALSE)&amp;LEFT(J225,4)&amp;RIGHT(LEFT(J225,LEN(J225)-1),2)),0,VLOOKUP(G225,Choix17!$M$2:$N$14,2,FALSE)&amp;LEFT(J225,4)&amp;RIGHT(LEFT(J225,LEN(J225)-1),2)))*1</f>
        <v>0</v>
      </c>
      <c r="B225" s="1">
        <f>(IF(ISERROR(VLOOKUP(L225,Choix17!$M$2:$N$14,2,FALSE)&amp;LEFT(O225,4)&amp;RIGHT(LEFT(O225,LEN(O225)-1),2)),0,VLOOKUP(L225,Choix17!$M$2:$N$14,2,FALSE)&amp;LEFT(O225,4)&amp;RIGHT(LEFT(O225,LEN(O225)-1),2)))*1</f>
        <v>0</v>
      </c>
      <c r="C225" s="1"/>
      <c r="D225" s="1"/>
      <c r="I225" t="s">
        <v>89</v>
      </c>
      <c r="Q225" s="2">
        <f t="shared" si="5"/>
        <v>0</v>
      </c>
      <c r="R225" s="2">
        <f t="shared" si="5"/>
        <v>0</v>
      </c>
    </row>
    <row r="226" spans="1:18" x14ac:dyDescent="0.25">
      <c r="A226" s="1">
        <f>(IF(ISERROR(VLOOKUP(G226,Choix17!$M$2:$N$14,2,FALSE)&amp;LEFT(J226,4)&amp;RIGHT(LEFT(J226,LEN(J226)-1),2)),0,VLOOKUP(G226,Choix17!$M$2:$N$14,2,FALSE)&amp;LEFT(J226,4)&amp;RIGHT(LEFT(J226,LEN(J226)-1),2)))*1</f>
        <v>0</v>
      </c>
      <c r="B226" s="1">
        <f>(IF(ISERROR(VLOOKUP(L226,Choix17!$M$2:$N$14,2,FALSE)&amp;LEFT(O226,4)&amp;RIGHT(LEFT(O226,LEN(O226)-1),2)),0,VLOOKUP(L226,Choix17!$M$2:$N$14,2,FALSE)&amp;LEFT(O226,4)&amp;RIGHT(LEFT(O226,LEN(O226)-1),2)))*1</f>
        <v>0</v>
      </c>
      <c r="C226" s="1"/>
      <c r="D226" s="1"/>
      <c r="I226" t="s">
        <v>90</v>
      </c>
      <c r="Q226" s="2">
        <f t="shared" si="5"/>
        <v>0</v>
      </c>
      <c r="R226" s="2">
        <f t="shared" si="5"/>
        <v>0</v>
      </c>
    </row>
    <row r="227" spans="1:18" x14ac:dyDescent="0.25">
      <c r="A227" s="1">
        <f>(IF(ISERROR(VLOOKUP(G227,Choix17!$M$2:$N$14,2,FALSE)&amp;LEFT(J227,4)&amp;RIGHT(LEFT(J227,LEN(J227)-1),2)),0,VLOOKUP(G227,Choix17!$M$2:$N$14,2,FALSE)&amp;LEFT(J227,4)&amp;RIGHT(LEFT(J227,LEN(J227)-1),2)))*1</f>
        <v>0</v>
      </c>
      <c r="B227" s="1">
        <f>(IF(ISERROR(VLOOKUP(L227,Choix17!$M$2:$N$14,2,FALSE)&amp;LEFT(O227,4)&amp;RIGHT(LEFT(O227,LEN(O227)-1),2)),0,VLOOKUP(L227,Choix17!$M$2:$N$14,2,FALSE)&amp;LEFT(O227,4)&amp;RIGHT(LEFT(O227,LEN(O227)-1),2)))*1</f>
        <v>0</v>
      </c>
      <c r="C227" s="1"/>
      <c r="D227" s="1"/>
      <c r="I227" t="s">
        <v>91</v>
      </c>
      <c r="Q227" s="2">
        <f t="shared" si="5"/>
        <v>0</v>
      </c>
      <c r="R227" s="2">
        <f t="shared" si="5"/>
        <v>0</v>
      </c>
    </row>
    <row r="228" spans="1:18" x14ac:dyDescent="0.25">
      <c r="A228" s="1">
        <f>(IF(ISERROR(VLOOKUP(G228,Choix17!$M$2:$N$14,2,FALSE)&amp;LEFT(J228,4)&amp;RIGHT(LEFT(J228,LEN(J228)-1),2)),0,VLOOKUP(G228,Choix17!$M$2:$N$14,2,FALSE)&amp;LEFT(J228,4)&amp;RIGHT(LEFT(J228,LEN(J228)-1),2)))*1</f>
        <v>0</v>
      </c>
      <c r="B228" s="1">
        <f>(IF(ISERROR(VLOOKUP(L228,Choix17!$M$2:$N$14,2,FALSE)&amp;LEFT(O228,4)&amp;RIGHT(LEFT(O228,LEN(O228)-1),2)),0,VLOOKUP(L228,Choix17!$M$2:$N$14,2,FALSE)&amp;LEFT(O228,4)&amp;RIGHT(LEFT(O228,LEN(O228)-1),2)))*1</f>
        <v>0</v>
      </c>
      <c r="C228" s="1"/>
      <c r="D228" s="1"/>
      <c r="I228" t="s">
        <v>92</v>
      </c>
      <c r="Q228" s="2">
        <f t="shared" si="5"/>
        <v>0</v>
      </c>
      <c r="R228" s="2">
        <f t="shared" si="5"/>
        <v>0</v>
      </c>
    </row>
    <row r="229" spans="1:18" x14ac:dyDescent="0.25">
      <c r="A229" s="1">
        <f>(IF(ISERROR(VLOOKUP(G229,Choix17!$M$2:$N$14,2,FALSE)&amp;LEFT(J229,4)&amp;RIGHT(LEFT(J229,LEN(J229)-1),2)),0,VLOOKUP(G229,Choix17!$M$2:$N$14,2,FALSE)&amp;LEFT(J229,4)&amp;RIGHT(LEFT(J229,LEN(J229)-1),2)))*1</f>
        <v>0</v>
      </c>
      <c r="B229" s="1">
        <f>(IF(ISERROR(VLOOKUP(L229,Choix17!$M$2:$N$14,2,FALSE)&amp;LEFT(O229,4)&amp;RIGHT(LEFT(O229,LEN(O229)-1),2)),0,VLOOKUP(L229,Choix17!$M$2:$N$14,2,FALSE)&amp;LEFT(O229,4)&amp;RIGHT(LEFT(O229,LEN(O229)-1),2)))*1</f>
        <v>0</v>
      </c>
      <c r="C229" s="1"/>
      <c r="D229" s="1"/>
      <c r="I229" t="s">
        <v>93</v>
      </c>
      <c r="Q229" s="2">
        <f t="shared" si="5"/>
        <v>0</v>
      </c>
      <c r="R229" s="2">
        <f t="shared" si="5"/>
        <v>0</v>
      </c>
    </row>
    <row r="230" spans="1:18" x14ac:dyDescent="0.25">
      <c r="A230" s="1">
        <f>(IF(ISERROR(VLOOKUP(G230,Choix17!$M$2:$N$14,2,FALSE)&amp;LEFT(J230,4)&amp;RIGHT(LEFT(J230,LEN(J230)-1),2)),0,VLOOKUP(G230,Choix17!$M$2:$N$14,2,FALSE)&amp;LEFT(J230,4)&amp;RIGHT(LEFT(J230,LEN(J230)-1),2)))*1</f>
        <v>0</v>
      </c>
      <c r="B230" s="1">
        <f>(IF(ISERROR(VLOOKUP(L230,Choix17!$M$2:$N$14,2,FALSE)&amp;LEFT(O230,4)&amp;RIGHT(LEFT(O230,LEN(O230)-1),2)),0,VLOOKUP(L230,Choix17!$M$2:$N$14,2,FALSE)&amp;LEFT(O230,4)&amp;RIGHT(LEFT(O230,LEN(O230)-1),2)))*1</f>
        <v>0</v>
      </c>
      <c r="C230" s="1"/>
      <c r="D230" s="1"/>
      <c r="I230" t="s">
        <v>94</v>
      </c>
      <c r="Q230" s="2">
        <f t="shared" si="5"/>
        <v>0</v>
      </c>
      <c r="R230" s="2">
        <f t="shared" si="5"/>
        <v>0</v>
      </c>
    </row>
    <row r="231" spans="1:18" x14ac:dyDescent="0.25">
      <c r="A231" s="1">
        <f>(IF(ISERROR(VLOOKUP(G231,Choix17!$M$2:$N$14,2,FALSE)&amp;LEFT(J231,4)&amp;RIGHT(LEFT(J231,LEN(J231)-1),2)),0,VLOOKUP(G231,Choix17!$M$2:$N$14,2,FALSE)&amp;LEFT(J231,4)&amp;RIGHT(LEFT(J231,LEN(J231)-1),2)))*1</f>
        <v>0</v>
      </c>
      <c r="B231" s="1">
        <f>(IF(ISERROR(VLOOKUP(L231,Choix17!$M$2:$N$14,2,FALSE)&amp;LEFT(O231,4)&amp;RIGHT(LEFT(O231,LEN(O231)-1),2)),0,VLOOKUP(L231,Choix17!$M$2:$N$14,2,FALSE)&amp;LEFT(O231,4)&amp;RIGHT(LEFT(O231,LEN(O231)-1),2)))*1</f>
        <v>0</v>
      </c>
      <c r="C231" s="1"/>
      <c r="D231" s="1"/>
      <c r="I231" t="s">
        <v>95</v>
      </c>
      <c r="Q231" s="2">
        <f t="shared" si="5"/>
        <v>0</v>
      </c>
      <c r="R231" s="2">
        <f t="shared" si="5"/>
        <v>0</v>
      </c>
    </row>
    <row r="232" spans="1:18" x14ac:dyDescent="0.25">
      <c r="A232" s="1">
        <f>(IF(ISERROR(VLOOKUP(G232,Choix17!$M$2:$N$14,2,FALSE)&amp;LEFT(J232,4)&amp;RIGHT(LEFT(J232,LEN(J232)-1),2)),0,VLOOKUP(G232,Choix17!$M$2:$N$14,2,FALSE)&amp;LEFT(J232,4)&amp;RIGHT(LEFT(J232,LEN(J232)-1),2)))*1</f>
        <v>0</v>
      </c>
      <c r="B232" s="1">
        <f>(IF(ISERROR(VLOOKUP(L232,Choix17!$M$2:$N$14,2,FALSE)&amp;LEFT(O232,4)&amp;RIGHT(LEFT(O232,LEN(O232)-1),2)),0,VLOOKUP(L232,Choix17!$M$2:$N$14,2,FALSE)&amp;LEFT(O232,4)&amp;RIGHT(LEFT(O232,LEN(O232)-1),2)))*1</f>
        <v>0</v>
      </c>
      <c r="C232" s="1"/>
      <c r="D232" s="1"/>
      <c r="I232" t="s">
        <v>96</v>
      </c>
      <c r="Q232" s="2">
        <f t="shared" si="5"/>
        <v>0</v>
      </c>
      <c r="R232" s="2">
        <f t="shared" si="5"/>
        <v>0</v>
      </c>
    </row>
    <row r="233" spans="1:18" x14ac:dyDescent="0.25">
      <c r="A233" s="1">
        <f>(IF(ISERROR(VLOOKUP(G233,Choix17!$M$2:$N$14,2,FALSE)&amp;LEFT(J233,4)&amp;RIGHT(LEFT(J233,LEN(J233)-1),2)),0,VLOOKUP(G233,Choix17!$M$2:$N$14,2,FALSE)&amp;LEFT(J233,4)&amp;RIGHT(LEFT(J233,LEN(J233)-1),2)))*1</f>
        <v>0</v>
      </c>
      <c r="B233" s="1">
        <f>(IF(ISERROR(VLOOKUP(L233,Choix17!$M$2:$N$14,2,FALSE)&amp;LEFT(O233,4)&amp;RIGHT(LEFT(O233,LEN(O233)-1),2)),0,VLOOKUP(L233,Choix17!$M$2:$N$14,2,FALSE)&amp;LEFT(O233,4)&amp;RIGHT(LEFT(O233,LEN(O233)-1),2)))*1</f>
        <v>0</v>
      </c>
      <c r="C233" s="1"/>
      <c r="D233" s="1"/>
      <c r="I233" t="s">
        <v>97</v>
      </c>
      <c r="Q233" s="2">
        <f t="shared" si="5"/>
        <v>0</v>
      </c>
      <c r="R233" s="2">
        <f t="shared" si="5"/>
        <v>0</v>
      </c>
    </row>
    <row r="234" spans="1:18" x14ac:dyDescent="0.25">
      <c r="A234" s="1">
        <f>(IF(ISERROR(VLOOKUP(G234,Choix17!$M$2:$N$14,2,FALSE)&amp;LEFT(J234,4)&amp;RIGHT(LEFT(J234,LEN(J234)-1),2)),0,VLOOKUP(G234,Choix17!$M$2:$N$14,2,FALSE)&amp;LEFT(J234,4)&amp;RIGHT(LEFT(J234,LEN(J234)-1),2)))*1</f>
        <v>0</v>
      </c>
      <c r="B234" s="1">
        <f>(IF(ISERROR(VLOOKUP(L234,Choix17!$M$2:$N$14,2,FALSE)&amp;LEFT(O234,4)&amp;RIGHT(LEFT(O234,LEN(O234)-1),2)),0,VLOOKUP(L234,Choix17!$M$2:$N$14,2,FALSE)&amp;LEFT(O234,4)&amp;RIGHT(LEFT(O234,LEN(O234)-1),2)))*1</f>
        <v>0</v>
      </c>
      <c r="C234" s="1"/>
      <c r="D234" s="1"/>
      <c r="I234" t="s">
        <v>98</v>
      </c>
      <c r="Q234" s="2">
        <f t="shared" si="5"/>
        <v>0</v>
      </c>
      <c r="R234" s="2">
        <f t="shared" si="5"/>
        <v>0</v>
      </c>
    </row>
    <row r="235" spans="1:18" x14ac:dyDescent="0.25">
      <c r="A235" s="1">
        <f>(IF(ISERROR(VLOOKUP(G235,Choix17!$M$2:$N$14,2,FALSE)&amp;LEFT(J235,4)&amp;RIGHT(LEFT(J235,LEN(J235)-1),2)),0,VLOOKUP(G235,Choix17!$M$2:$N$14,2,FALSE)&amp;LEFT(J235,4)&amp;RIGHT(LEFT(J235,LEN(J235)-1),2)))*1</f>
        <v>0</v>
      </c>
      <c r="B235" s="1">
        <f>(IF(ISERROR(VLOOKUP(L235,Choix17!$M$2:$N$14,2,FALSE)&amp;LEFT(O235,4)&amp;RIGHT(LEFT(O235,LEN(O235)-1),2)),0,VLOOKUP(L235,Choix17!$M$2:$N$14,2,FALSE)&amp;LEFT(O235,4)&amp;RIGHT(LEFT(O235,LEN(O235)-1),2)))*1</f>
        <v>0</v>
      </c>
      <c r="C235" s="1"/>
      <c r="D235" s="1"/>
      <c r="I235" t="s">
        <v>99</v>
      </c>
      <c r="Q235" s="2">
        <f t="shared" si="5"/>
        <v>0</v>
      </c>
      <c r="R235" s="2">
        <f t="shared" si="5"/>
        <v>0</v>
      </c>
    </row>
    <row r="236" spans="1:18" x14ac:dyDescent="0.25">
      <c r="A236" s="1">
        <f>(IF(ISERROR(VLOOKUP(G236,Choix17!$M$2:$N$14,2,FALSE)&amp;LEFT(J236,4)&amp;RIGHT(LEFT(J236,LEN(J236)-1),2)),0,VLOOKUP(G236,Choix17!$M$2:$N$14,2,FALSE)&amp;LEFT(J236,4)&amp;RIGHT(LEFT(J236,LEN(J236)-1),2)))*1</f>
        <v>0</v>
      </c>
      <c r="B236" s="1">
        <f>(IF(ISERROR(VLOOKUP(L236,Choix17!$M$2:$N$14,2,FALSE)&amp;LEFT(O236,4)&amp;RIGHT(LEFT(O236,LEN(O236)-1),2)),0,VLOOKUP(L236,Choix17!$M$2:$N$14,2,FALSE)&amp;LEFT(O236,4)&amp;RIGHT(LEFT(O236,LEN(O236)-1),2)))*1</f>
        <v>0</v>
      </c>
      <c r="C236" s="1"/>
      <c r="D236" s="1"/>
      <c r="I236" t="s">
        <v>100</v>
      </c>
      <c r="Q236" s="2">
        <f t="shared" si="5"/>
        <v>0</v>
      </c>
      <c r="R236" s="2">
        <f t="shared" si="5"/>
        <v>0</v>
      </c>
    </row>
    <row r="237" spans="1:18" x14ac:dyDescent="0.25">
      <c r="A237" s="1">
        <f>(IF(ISERROR(VLOOKUP(G237,Choix17!$M$2:$N$14,2,FALSE)&amp;LEFT(J237,4)&amp;RIGHT(LEFT(J237,LEN(J237)-1),2)),0,VLOOKUP(G237,Choix17!$M$2:$N$14,2,FALSE)&amp;LEFT(J237,4)&amp;RIGHT(LEFT(J237,LEN(J237)-1),2)))*1</f>
        <v>0</v>
      </c>
      <c r="B237" s="1">
        <f>(IF(ISERROR(VLOOKUP(L237,Choix17!$M$2:$N$14,2,FALSE)&amp;LEFT(O237,4)&amp;RIGHT(LEFT(O237,LEN(O237)-1),2)),0,VLOOKUP(L237,Choix17!$M$2:$N$14,2,FALSE)&amp;LEFT(O237,4)&amp;RIGHT(LEFT(O237,LEN(O237)-1),2)))*1</f>
        <v>0</v>
      </c>
      <c r="C237" s="1"/>
      <c r="D237" s="1"/>
      <c r="I237" t="s">
        <v>101</v>
      </c>
      <c r="Q237" s="2">
        <f t="shared" si="5"/>
        <v>0</v>
      </c>
      <c r="R237" s="2">
        <f t="shared" si="5"/>
        <v>0</v>
      </c>
    </row>
    <row r="238" spans="1:18" x14ac:dyDescent="0.25">
      <c r="A238" s="1">
        <f>(IF(ISERROR(VLOOKUP(G238,[1]Choix14!$M$2:$N$14,2,FALSE)&amp;LEFT(J238,4)&amp;RIGHT(LEFT(J238,LEN(J238)-1),2)),0,VLOOKUP(G238,[1]Choix14!$M$2:$N$14,2,FALSE)&amp;LEFT(J238,4)&amp;RIGHT(LEFT(J238,LEN(J238)-1),2)))*1</f>
        <v>0</v>
      </c>
      <c r="B238" s="1">
        <f>(IF(ISERROR(VLOOKUP(L238,[1]Choix14!$M$2:$N$14,2,FALSE)&amp;LEFT(O238,4)&amp;RIGHT(LEFT(O238,LEN(O238)-1),2)),0,VLOOKUP(L238,[1]Choix14!$M$2:$N$14,2,FALSE)&amp;LEFT(O238,4)&amp;RIGHT(LEFT(O238,LEN(O238)-1),2)))*1</f>
        <v>0</v>
      </c>
      <c r="C238" s="1"/>
      <c r="D238" s="1"/>
      <c r="I238" t="s">
        <v>102</v>
      </c>
      <c r="Q238" s="2">
        <f t="shared" si="5"/>
        <v>0</v>
      </c>
      <c r="R238" s="2">
        <f t="shared" si="5"/>
        <v>0</v>
      </c>
    </row>
    <row r="239" spans="1:18" x14ac:dyDescent="0.25">
      <c r="A239" s="1">
        <f>(IF(ISERROR(VLOOKUP(G239,[1]Choix14!$M$2:$N$14,2,FALSE)&amp;LEFT(J239,4)&amp;RIGHT(LEFT(J239,LEN(J239)-1),2)),0,VLOOKUP(G239,[1]Choix14!$M$2:$N$14,2,FALSE)&amp;LEFT(J239,4)&amp;RIGHT(LEFT(J239,LEN(J239)-1),2)))*1</f>
        <v>0</v>
      </c>
      <c r="B239" s="1">
        <f>(IF(ISERROR(VLOOKUP(L239,[1]Choix14!$M$2:$N$14,2,FALSE)&amp;LEFT(O239,4)&amp;RIGHT(LEFT(O239,LEN(O239)-1),2)),0,VLOOKUP(L239,[1]Choix14!$M$2:$N$14,2,FALSE)&amp;LEFT(O239,4)&amp;RIGHT(LEFT(O239,LEN(O239)-1),2)))*1</f>
        <v>0</v>
      </c>
      <c r="C239" s="1"/>
      <c r="D239" s="1"/>
      <c r="I239" t="s">
        <v>103</v>
      </c>
      <c r="Q239" s="2">
        <f t="shared" si="5"/>
        <v>0</v>
      </c>
      <c r="R239" s="2">
        <f t="shared" si="5"/>
        <v>0</v>
      </c>
    </row>
    <row r="240" spans="1:18" x14ac:dyDescent="0.25">
      <c r="A240" s="1">
        <f>(IF(ISERROR(VLOOKUP(G240,[1]Choix14!$M$2:$N$14,2,FALSE)&amp;LEFT(J240,4)&amp;RIGHT(LEFT(J240,LEN(J240)-1),2)),0,VLOOKUP(G240,[1]Choix14!$M$2:$N$14,2,FALSE)&amp;LEFT(J240,4)&amp;RIGHT(LEFT(J240,LEN(J240)-1),2)))*1</f>
        <v>0</v>
      </c>
      <c r="B240" s="1">
        <f>(IF(ISERROR(VLOOKUP(L240,[1]Choix14!$M$2:$N$14,2,FALSE)&amp;LEFT(O240,4)&amp;RIGHT(LEFT(O240,LEN(O240)-1),2)),0,VLOOKUP(L240,[1]Choix14!$M$2:$N$14,2,FALSE)&amp;LEFT(O240,4)&amp;RIGHT(LEFT(O240,LEN(O240)-1),2)))*1</f>
        <v>0</v>
      </c>
      <c r="C240" s="1"/>
      <c r="D240" s="1"/>
      <c r="I240" t="s">
        <v>104</v>
      </c>
      <c r="Q240" s="2">
        <f t="shared" si="5"/>
        <v>0</v>
      </c>
      <c r="R240" s="2">
        <f t="shared" si="5"/>
        <v>0</v>
      </c>
    </row>
    <row r="241" spans="1:18" x14ac:dyDescent="0.25">
      <c r="A241" s="1">
        <f>(IF(ISERROR(VLOOKUP(G241,[1]Choix14!$M$2:$N$14,2,FALSE)&amp;LEFT(J241,4)&amp;RIGHT(LEFT(J241,LEN(J241)-1),2)),0,VLOOKUP(G241,[1]Choix14!$M$2:$N$14,2,FALSE)&amp;LEFT(J241,4)&amp;RIGHT(LEFT(J241,LEN(J241)-1),2)))*1</f>
        <v>0</v>
      </c>
      <c r="B241" s="1">
        <f>(IF(ISERROR(VLOOKUP(L241,[1]Choix14!$M$2:$N$14,2,FALSE)&amp;LEFT(O241,4)&amp;RIGHT(LEFT(O241,LEN(O241)-1),2)),0,VLOOKUP(L241,[1]Choix14!$M$2:$N$14,2,FALSE)&amp;LEFT(O241,4)&amp;RIGHT(LEFT(O241,LEN(O241)-1),2)))*1</f>
        <v>0</v>
      </c>
      <c r="C241" s="1"/>
      <c r="D241" s="1"/>
      <c r="I241" t="s">
        <v>105</v>
      </c>
      <c r="Q241" s="2">
        <f t="shared" si="5"/>
        <v>0</v>
      </c>
      <c r="R241" s="2">
        <f t="shared" si="5"/>
        <v>0</v>
      </c>
    </row>
    <row r="242" spans="1:18" x14ac:dyDescent="0.25">
      <c r="A242" s="1">
        <f>(IF(ISERROR(VLOOKUP(G242,[1]Choix14!$M$2:$N$14,2,FALSE)&amp;LEFT(J242,4)&amp;RIGHT(LEFT(J242,LEN(J242)-1),2)),0,VLOOKUP(G242,[1]Choix14!$M$2:$N$14,2,FALSE)&amp;LEFT(J242,4)&amp;RIGHT(LEFT(J242,LEN(J242)-1),2)))*1</f>
        <v>0</v>
      </c>
      <c r="B242" s="1">
        <f>(IF(ISERROR(VLOOKUP(L242,[1]Choix14!$M$2:$N$14,2,FALSE)&amp;LEFT(O242,4)&amp;RIGHT(LEFT(O242,LEN(O242)-1),2)),0,VLOOKUP(L242,[1]Choix14!$M$2:$N$14,2,FALSE)&amp;LEFT(O242,4)&amp;RIGHT(LEFT(O242,LEN(O242)-1),2)))*1</f>
        <v>0</v>
      </c>
      <c r="C242" s="1"/>
      <c r="D242" s="1"/>
      <c r="I242" t="s">
        <v>106</v>
      </c>
      <c r="Q242" s="2">
        <f t="shared" si="5"/>
        <v>0</v>
      </c>
      <c r="R242" s="2">
        <f t="shared" si="5"/>
        <v>0</v>
      </c>
    </row>
    <row r="243" spans="1:18" x14ac:dyDescent="0.25">
      <c r="A243" s="1">
        <f>(IF(ISERROR(VLOOKUP(G243,[1]Choix14!$M$2:$N$14,2,FALSE)&amp;LEFT(J243,4)&amp;RIGHT(LEFT(J243,LEN(J243)-1),2)),0,VLOOKUP(G243,[1]Choix14!$M$2:$N$14,2,FALSE)&amp;LEFT(J243,4)&amp;RIGHT(LEFT(J243,LEN(J243)-1),2)))*1</f>
        <v>0</v>
      </c>
      <c r="B243" s="1">
        <f>(IF(ISERROR(VLOOKUP(L243,[1]Choix14!$M$2:$N$14,2,FALSE)&amp;LEFT(O243,4)&amp;RIGHT(LEFT(O243,LEN(O243)-1),2)),0,VLOOKUP(L243,[1]Choix14!$M$2:$N$14,2,FALSE)&amp;LEFT(O243,4)&amp;RIGHT(LEFT(O243,LEN(O243)-1),2)))*1</f>
        <v>0</v>
      </c>
      <c r="C243" s="1"/>
      <c r="D243" s="1"/>
      <c r="I243" t="s">
        <v>107</v>
      </c>
      <c r="Q243" s="2">
        <f t="shared" si="5"/>
        <v>0</v>
      </c>
      <c r="R243" s="2">
        <f t="shared" si="5"/>
        <v>0</v>
      </c>
    </row>
    <row r="244" spans="1:18" x14ac:dyDescent="0.25">
      <c r="A244" s="1">
        <f>(IF(ISERROR(VLOOKUP(G244,[1]Choix14!$M$2:$N$14,2,FALSE)&amp;LEFT(J244,4)&amp;RIGHT(LEFT(J244,LEN(J244)-1),2)),0,VLOOKUP(G244,[1]Choix14!$M$2:$N$14,2,FALSE)&amp;LEFT(J244,4)&amp;RIGHT(LEFT(J244,LEN(J244)-1),2)))*1</f>
        <v>0</v>
      </c>
      <c r="B244" s="1">
        <f>(IF(ISERROR(VLOOKUP(L244,[1]Choix14!$M$2:$N$14,2,FALSE)&amp;LEFT(O244,4)&amp;RIGHT(LEFT(O244,LEN(O244)-1),2)),0,VLOOKUP(L244,[1]Choix14!$M$2:$N$14,2,FALSE)&amp;LEFT(O244,4)&amp;RIGHT(LEFT(O244,LEN(O244)-1),2)))*1</f>
        <v>0</v>
      </c>
      <c r="C244" s="1"/>
      <c r="D244" s="1"/>
      <c r="I244" t="s">
        <v>108</v>
      </c>
      <c r="Q244" s="2">
        <f t="shared" si="5"/>
        <v>0</v>
      </c>
      <c r="R244" s="2">
        <f t="shared" si="5"/>
        <v>0</v>
      </c>
    </row>
    <row r="245" spans="1:18" x14ac:dyDescent="0.25">
      <c r="A245" s="1">
        <f>(IF(ISERROR(VLOOKUP(G245,[1]Choix14!$M$2:$N$14,2,FALSE)&amp;LEFT(J245,4)&amp;RIGHT(LEFT(J245,LEN(J245)-1),2)),0,VLOOKUP(G245,[1]Choix14!$M$2:$N$14,2,FALSE)&amp;LEFT(J245,4)&amp;RIGHT(LEFT(J245,LEN(J245)-1),2)))*1</f>
        <v>0</v>
      </c>
      <c r="B245" s="1">
        <f>(IF(ISERROR(VLOOKUP(L245,[1]Choix14!$M$2:$N$14,2,FALSE)&amp;LEFT(O245,4)&amp;RIGHT(LEFT(O245,LEN(O245)-1),2)),0,VLOOKUP(L245,[1]Choix14!$M$2:$N$14,2,FALSE)&amp;LEFT(O245,4)&amp;RIGHT(LEFT(O245,LEN(O245)-1),2)))*1</f>
        <v>0</v>
      </c>
      <c r="C245" s="1"/>
      <c r="D245" s="1"/>
      <c r="I245" t="s">
        <v>109</v>
      </c>
      <c r="Q245" s="2">
        <f t="shared" si="5"/>
        <v>0</v>
      </c>
      <c r="R245" s="2">
        <f t="shared" si="5"/>
        <v>0</v>
      </c>
    </row>
    <row r="246" spans="1:18" x14ac:dyDescent="0.25">
      <c r="A246" s="1">
        <f>(IF(ISERROR(VLOOKUP(G246,[1]Choix14!$M$2:$N$14,2,FALSE)&amp;LEFT(J246,4)&amp;RIGHT(LEFT(J246,LEN(J246)-1),2)),0,VLOOKUP(G246,[1]Choix14!$M$2:$N$14,2,FALSE)&amp;LEFT(J246,4)&amp;RIGHT(LEFT(J246,LEN(J246)-1),2)))*1</f>
        <v>0</v>
      </c>
      <c r="B246" s="1">
        <f>(IF(ISERROR(VLOOKUP(L246,[1]Choix14!$M$2:$N$14,2,FALSE)&amp;LEFT(O246,4)&amp;RIGHT(LEFT(O246,LEN(O246)-1),2)),0,VLOOKUP(L246,[1]Choix14!$M$2:$N$14,2,FALSE)&amp;LEFT(O246,4)&amp;RIGHT(LEFT(O246,LEN(O246)-1),2)))*1</f>
        <v>0</v>
      </c>
      <c r="C246" s="1"/>
      <c r="D246" s="1"/>
      <c r="I246" t="s">
        <v>110</v>
      </c>
      <c r="Q246" s="2">
        <f t="shared" si="5"/>
        <v>0</v>
      </c>
      <c r="R246" s="2">
        <f t="shared" si="5"/>
        <v>0</v>
      </c>
    </row>
    <row r="247" spans="1:18" x14ac:dyDescent="0.25">
      <c r="A247" s="1">
        <f>(IF(ISERROR(VLOOKUP(G247,[1]Choix14!$M$2:$N$14,2,FALSE)&amp;LEFT(J247,4)&amp;RIGHT(LEFT(J247,LEN(J247)-1),2)),0,VLOOKUP(G247,[1]Choix14!$M$2:$N$14,2,FALSE)&amp;LEFT(J247,4)&amp;RIGHT(LEFT(J247,LEN(J247)-1),2)))*1</f>
        <v>0</v>
      </c>
      <c r="B247" s="1">
        <f>(IF(ISERROR(VLOOKUP(L247,[1]Choix14!$M$2:$N$14,2,FALSE)&amp;LEFT(O247,4)&amp;RIGHT(LEFT(O247,LEN(O247)-1),2)),0,VLOOKUP(L247,[1]Choix14!$M$2:$N$14,2,FALSE)&amp;LEFT(O247,4)&amp;RIGHT(LEFT(O247,LEN(O247)-1),2)))*1</f>
        <v>0</v>
      </c>
      <c r="C247" s="1"/>
      <c r="D247" s="1"/>
      <c r="I247" t="s">
        <v>111</v>
      </c>
      <c r="Q247" s="2">
        <f t="shared" si="5"/>
        <v>0</v>
      </c>
      <c r="R247" s="2">
        <f t="shared" si="5"/>
        <v>0</v>
      </c>
    </row>
    <row r="248" spans="1:18" x14ac:dyDescent="0.25">
      <c r="A248" s="1">
        <f>(IF(ISERROR(VLOOKUP(G248,[1]Choix14!$M$2:$N$14,2,FALSE)&amp;LEFT(J248,4)&amp;RIGHT(LEFT(J248,LEN(J248)-1),2)),0,VLOOKUP(G248,[1]Choix14!$M$2:$N$14,2,FALSE)&amp;LEFT(J248,4)&amp;RIGHT(LEFT(J248,LEN(J248)-1),2)))*1</f>
        <v>0</v>
      </c>
      <c r="B248" s="1">
        <f>(IF(ISERROR(VLOOKUP(L248,[1]Choix14!$M$2:$N$14,2,FALSE)&amp;LEFT(O248,4)&amp;RIGHT(LEFT(O248,LEN(O248)-1),2)),0,VLOOKUP(L248,[1]Choix14!$M$2:$N$14,2,FALSE)&amp;LEFT(O248,4)&amp;RIGHT(LEFT(O248,LEN(O248)-1),2)))*1</f>
        <v>0</v>
      </c>
      <c r="C248" s="1"/>
      <c r="D248" s="1"/>
      <c r="I248" t="s">
        <v>112</v>
      </c>
      <c r="Q248" s="2">
        <f t="shared" si="5"/>
        <v>0</v>
      </c>
      <c r="R248" s="2">
        <f t="shared" si="5"/>
        <v>0</v>
      </c>
    </row>
    <row r="249" spans="1:18" x14ac:dyDescent="0.25">
      <c r="A249" s="1">
        <f>(IF(ISERROR(VLOOKUP(G249,[1]Choix14!$M$2:$N$14,2,FALSE)&amp;LEFT(J249,4)&amp;RIGHT(LEFT(J249,LEN(J249)-1),2)),0,VLOOKUP(G249,[1]Choix14!$M$2:$N$14,2,FALSE)&amp;LEFT(J249,4)&amp;RIGHT(LEFT(J249,LEN(J249)-1),2)))*1</f>
        <v>0</v>
      </c>
      <c r="B249" s="1">
        <f>(IF(ISERROR(VLOOKUP(L249,[1]Choix14!$M$2:$N$14,2,FALSE)&amp;LEFT(O249,4)&amp;RIGHT(LEFT(O249,LEN(O249)-1),2)),0,VLOOKUP(L249,[1]Choix14!$M$2:$N$14,2,FALSE)&amp;LEFT(O249,4)&amp;RIGHT(LEFT(O249,LEN(O249)-1),2)))*1</f>
        <v>0</v>
      </c>
      <c r="C249" s="1"/>
      <c r="D249" s="1"/>
      <c r="I249" t="s">
        <v>113</v>
      </c>
      <c r="Q249" s="2">
        <f t="shared" si="5"/>
        <v>0</v>
      </c>
      <c r="R249" s="2">
        <f t="shared" si="5"/>
        <v>0</v>
      </c>
    </row>
    <row r="250" spans="1:18" x14ac:dyDescent="0.25">
      <c r="A250" s="1">
        <f>(IF(ISERROR(VLOOKUP(G250,[1]Choix14!$M$2:$N$14,2,FALSE)&amp;LEFT(J250,4)&amp;RIGHT(LEFT(J250,LEN(J250)-1),2)),0,VLOOKUP(G250,[1]Choix14!$M$2:$N$14,2,FALSE)&amp;LEFT(J250,4)&amp;RIGHT(LEFT(J250,LEN(J250)-1),2)))*1</f>
        <v>0</v>
      </c>
      <c r="B250" s="1">
        <f>(IF(ISERROR(VLOOKUP(L250,[1]Choix14!$M$2:$N$14,2,FALSE)&amp;LEFT(O250,4)&amp;RIGHT(LEFT(O250,LEN(O250)-1),2)),0,VLOOKUP(L250,[1]Choix14!$M$2:$N$14,2,FALSE)&amp;LEFT(O250,4)&amp;RIGHT(LEFT(O250,LEN(O250)-1),2)))*1</f>
        <v>0</v>
      </c>
      <c r="C250" s="1"/>
      <c r="D250" s="1"/>
      <c r="I250" t="s">
        <v>114</v>
      </c>
      <c r="Q250" s="2">
        <f t="shared" si="5"/>
        <v>0</v>
      </c>
      <c r="R250" s="2">
        <f t="shared" si="5"/>
        <v>0</v>
      </c>
    </row>
    <row r="251" spans="1:18" x14ac:dyDescent="0.25">
      <c r="A251" s="1">
        <f>(IF(ISERROR(VLOOKUP(G251,[1]Choix14!$M$2:$N$14,2,FALSE)&amp;LEFT(J251,4)&amp;RIGHT(LEFT(J251,LEN(J251)-1),2)),0,VLOOKUP(G251,[1]Choix14!$M$2:$N$14,2,FALSE)&amp;LEFT(J251,4)&amp;RIGHT(LEFT(J251,LEN(J251)-1),2)))*1</f>
        <v>0</v>
      </c>
      <c r="B251" s="1">
        <f>(IF(ISERROR(VLOOKUP(L251,[1]Choix14!$M$2:$N$14,2,FALSE)&amp;LEFT(O251,4)&amp;RIGHT(LEFT(O251,LEN(O251)-1),2)),0,VLOOKUP(L251,[1]Choix14!$M$2:$N$14,2,FALSE)&amp;LEFT(O251,4)&amp;RIGHT(LEFT(O251,LEN(O251)-1),2)))*1</f>
        <v>0</v>
      </c>
      <c r="C251" s="1"/>
      <c r="D251" s="1"/>
      <c r="I251" t="s">
        <v>115</v>
      </c>
      <c r="Q251" s="2">
        <f t="shared" si="5"/>
        <v>0</v>
      </c>
      <c r="R251" s="2">
        <f t="shared" si="5"/>
        <v>0</v>
      </c>
    </row>
    <row r="252" spans="1:18" x14ac:dyDescent="0.25">
      <c r="A252" s="1">
        <f>(IF(ISERROR(VLOOKUP(G252,[1]Choix14!$M$2:$N$14,2,FALSE)&amp;LEFT(J252,4)&amp;RIGHT(LEFT(J252,LEN(J252)-1),2)),0,VLOOKUP(G252,[1]Choix14!$M$2:$N$14,2,FALSE)&amp;LEFT(J252,4)&amp;RIGHT(LEFT(J252,LEN(J252)-1),2)))*1</f>
        <v>0</v>
      </c>
      <c r="B252" s="1">
        <f>(IF(ISERROR(VLOOKUP(L252,[1]Choix14!$M$2:$N$14,2,FALSE)&amp;LEFT(O252,4)&amp;RIGHT(LEFT(O252,LEN(O252)-1),2)),0,VLOOKUP(L252,[1]Choix14!$M$2:$N$14,2,FALSE)&amp;LEFT(O252,4)&amp;RIGHT(LEFT(O252,LEN(O252)-1),2)))*1</f>
        <v>0</v>
      </c>
      <c r="C252" s="1"/>
      <c r="D252" s="1"/>
      <c r="I252" t="s">
        <v>116</v>
      </c>
      <c r="Q252" s="2">
        <f t="shared" si="5"/>
        <v>0</v>
      </c>
      <c r="R252" s="2">
        <f t="shared" si="5"/>
        <v>0</v>
      </c>
    </row>
    <row r="253" spans="1:18" x14ac:dyDescent="0.25">
      <c r="A253" s="1">
        <f>(IF(ISERROR(VLOOKUP(G253,[1]Choix14!$M$2:$N$14,2,FALSE)&amp;LEFT(J253,4)&amp;RIGHT(LEFT(J253,LEN(J253)-1),2)),0,VLOOKUP(G253,[1]Choix14!$M$2:$N$14,2,FALSE)&amp;LEFT(J253,4)&amp;RIGHT(LEFT(J253,LEN(J253)-1),2)))*1</f>
        <v>0</v>
      </c>
      <c r="B253" s="1">
        <f>(IF(ISERROR(VLOOKUP(L253,[1]Choix14!$M$2:$N$14,2,FALSE)&amp;LEFT(O253,4)&amp;RIGHT(LEFT(O253,LEN(O253)-1),2)),0,VLOOKUP(L253,[1]Choix14!$M$2:$N$14,2,FALSE)&amp;LEFT(O253,4)&amp;RIGHT(LEFT(O253,LEN(O253)-1),2)))*1</f>
        <v>0</v>
      </c>
      <c r="C253" s="1"/>
      <c r="D253" s="1"/>
      <c r="I253" t="s">
        <v>117</v>
      </c>
      <c r="Q253" s="2">
        <f t="shared" si="5"/>
        <v>0</v>
      </c>
      <c r="R253" s="2">
        <f t="shared" si="5"/>
        <v>0</v>
      </c>
    </row>
    <row r="254" spans="1:18" x14ac:dyDescent="0.25">
      <c r="A254" s="1">
        <f>(IF(ISERROR(VLOOKUP(G254,[1]Choix14!$M$2:$N$14,2,FALSE)&amp;LEFT(J254,4)&amp;RIGHT(LEFT(J254,LEN(J254)-1),2)),0,VLOOKUP(G254,[1]Choix14!$M$2:$N$14,2,FALSE)&amp;LEFT(J254,4)&amp;RIGHT(LEFT(J254,LEN(J254)-1),2)))*1</f>
        <v>0</v>
      </c>
      <c r="B254" s="1">
        <f>(IF(ISERROR(VLOOKUP(L254,[1]Choix14!$M$2:$N$14,2,FALSE)&amp;LEFT(O254,4)&amp;RIGHT(LEFT(O254,LEN(O254)-1),2)),0,VLOOKUP(L254,[1]Choix14!$M$2:$N$14,2,FALSE)&amp;LEFT(O254,4)&amp;RIGHT(LEFT(O254,LEN(O254)-1),2)))*1</f>
        <v>0</v>
      </c>
      <c r="C254" s="1"/>
      <c r="D254" s="1"/>
      <c r="I254" t="s">
        <v>118</v>
      </c>
      <c r="Q254" s="2">
        <f t="shared" si="5"/>
        <v>0</v>
      </c>
      <c r="R254" s="2">
        <f t="shared" si="5"/>
        <v>0</v>
      </c>
    </row>
    <row r="255" spans="1:18" x14ac:dyDescent="0.25">
      <c r="A255" s="1">
        <f>(IF(ISERROR(VLOOKUP(G255,[1]Choix14!$M$2:$N$14,2,FALSE)&amp;LEFT(J255,4)&amp;RIGHT(LEFT(J255,LEN(J255)-1),2)),0,VLOOKUP(G255,[1]Choix14!$M$2:$N$14,2,FALSE)&amp;LEFT(J255,4)&amp;RIGHT(LEFT(J255,LEN(J255)-1),2)))*1</f>
        <v>0</v>
      </c>
      <c r="B255" s="1">
        <f>(IF(ISERROR(VLOOKUP(L255,[1]Choix14!$M$2:$N$14,2,FALSE)&amp;LEFT(O255,4)&amp;RIGHT(LEFT(O255,LEN(O255)-1),2)),0,VLOOKUP(L255,[1]Choix14!$M$2:$N$14,2,FALSE)&amp;LEFT(O255,4)&amp;RIGHT(LEFT(O255,LEN(O255)-1),2)))*1</f>
        <v>0</v>
      </c>
      <c r="C255" s="1"/>
      <c r="D255" s="1"/>
      <c r="I255" t="s">
        <v>119</v>
      </c>
      <c r="Q255" s="2">
        <f t="shared" si="5"/>
        <v>0</v>
      </c>
      <c r="R255" s="2">
        <f t="shared" si="5"/>
        <v>0</v>
      </c>
    </row>
    <row r="256" spans="1:18" x14ac:dyDescent="0.25">
      <c r="A256" s="1">
        <f>(IF(ISERROR(VLOOKUP(G256,[1]Choix14!$M$2:$N$14,2,FALSE)&amp;LEFT(J256,4)&amp;RIGHT(LEFT(J256,LEN(J256)-1),2)),0,VLOOKUP(G256,[1]Choix14!$M$2:$N$14,2,FALSE)&amp;LEFT(J256,4)&amp;RIGHT(LEFT(J256,LEN(J256)-1),2)))*1</f>
        <v>0</v>
      </c>
      <c r="B256" s="1">
        <f>(IF(ISERROR(VLOOKUP(L256,[1]Choix14!$M$2:$N$14,2,FALSE)&amp;LEFT(O256,4)&amp;RIGHT(LEFT(O256,LEN(O256)-1),2)),0,VLOOKUP(L256,[1]Choix14!$M$2:$N$14,2,FALSE)&amp;LEFT(O256,4)&amp;RIGHT(LEFT(O256,LEN(O256)-1),2)))*1</f>
        <v>0</v>
      </c>
      <c r="C256" s="1"/>
      <c r="D256" s="1"/>
      <c r="I256" t="s">
        <v>120</v>
      </c>
      <c r="Q256" s="2">
        <f t="shared" si="5"/>
        <v>0</v>
      </c>
      <c r="R256" s="2">
        <f t="shared" si="5"/>
        <v>0</v>
      </c>
    </row>
    <row r="257" spans="1:18" x14ac:dyDescent="0.25">
      <c r="A257" s="1">
        <f>(IF(ISERROR(VLOOKUP(G257,[1]Choix14!$M$2:$N$14,2,FALSE)&amp;LEFT(J257,4)&amp;RIGHT(LEFT(J257,LEN(J257)-1),2)),0,VLOOKUP(G257,[1]Choix14!$M$2:$N$14,2,FALSE)&amp;LEFT(J257,4)&amp;RIGHT(LEFT(J257,LEN(J257)-1),2)))*1</f>
        <v>0</v>
      </c>
      <c r="B257" s="1">
        <f>(IF(ISERROR(VLOOKUP(L257,[1]Choix14!$M$2:$N$14,2,FALSE)&amp;LEFT(O257,4)&amp;RIGHT(LEFT(O257,LEN(O257)-1),2)),0,VLOOKUP(L257,[1]Choix14!$M$2:$N$14,2,FALSE)&amp;LEFT(O257,4)&amp;RIGHT(LEFT(O257,LEN(O257)-1),2)))*1</f>
        <v>0</v>
      </c>
      <c r="C257" s="1"/>
      <c r="D257" s="1"/>
      <c r="I257" t="s">
        <v>121</v>
      </c>
      <c r="Q257" s="2">
        <f t="shared" si="5"/>
        <v>0</v>
      </c>
      <c r="R257" s="2">
        <f t="shared" si="5"/>
        <v>0</v>
      </c>
    </row>
    <row r="258" spans="1:18" x14ac:dyDescent="0.25">
      <c r="A258" s="1">
        <f>(IF(ISERROR(VLOOKUP(G258,[1]Choix14!$M$2:$N$14,2,FALSE)&amp;LEFT(J258,4)&amp;RIGHT(LEFT(J258,LEN(J258)-1),2)),0,VLOOKUP(G258,[1]Choix14!$M$2:$N$14,2,FALSE)&amp;LEFT(J258,4)&amp;RIGHT(LEFT(J258,LEN(J258)-1),2)))*1</f>
        <v>0</v>
      </c>
      <c r="B258" s="1">
        <f>(IF(ISERROR(VLOOKUP(L258,[1]Choix14!$M$2:$N$14,2,FALSE)&amp;LEFT(O258,4)&amp;RIGHT(LEFT(O258,LEN(O258)-1),2)),0,VLOOKUP(L258,[1]Choix14!$M$2:$N$14,2,FALSE)&amp;LEFT(O258,4)&amp;RIGHT(LEFT(O258,LEN(O258)-1),2)))*1</f>
        <v>0</v>
      </c>
      <c r="C258" s="1"/>
      <c r="D258" s="1"/>
      <c r="I258" t="s">
        <v>122</v>
      </c>
      <c r="Q258" s="2">
        <f t="shared" si="5"/>
        <v>0</v>
      </c>
      <c r="R258" s="2">
        <f t="shared" si="5"/>
        <v>0</v>
      </c>
    </row>
    <row r="259" spans="1:18" x14ac:dyDescent="0.25">
      <c r="A259" s="1">
        <f>(IF(ISERROR(VLOOKUP(G259,[1]Choix14!$M$2:$N$14,2,FALSE)&amp;LEFT(J259,4)&amp;RIGHT(LEFT(J259,LEN(J259)-1),2)),0,VLOOKUP(G259,[1]Choix14!$M$2:$N$14,2,FALSE)&amp;LEFT(J259,4)&amp;RIGHT(LEFT(J259,LEN(J259)-1),2)))*1</f>
        <v>0</v>
      </c>
      <c r="B259" s="1">
        <f>(IF(ISERROR(VLOOKUP(L259,[1]Choix14!$M$2:$N$14,2,FALSE)&amp;LEFT(O259,4)&amp;RIGHT(LEFT(O259,LEN(O259)-1),2)),0,VLOOKUP(L259,[1]Choix14!$M$2:$N$14,2,FALSE)&amp;LEFT(O259,4)&amp;RIGHT(LEFT(O259,LEN(O259)-1),2)))*1</f>
        <v>0</v>
      </c>
      <c r="C259" s="1"/>
      <c r="D259" s="1"/>
      <c r="I259" t="s">
        <v>123</v>
      </c>
      <c r="Q259" s="2">
        <f t="shared" ref="Q259:R322" si="6">IF(A259&lt;1,0,COUNTIF($A:$B,A259))</f>
        <v>0</v>
      </c>
      <c r="R259" s="2">
        <f t="shared" si="6"/>
        <v>0</v>
      </c>
    </row>
    <row r="260" spans="1:18" x14ac:dyDescent="0.25">
      <c r="A260" s="1">
        <f>(IF(ISERROR(VLOOKUP(G260,[1]Choix14!$M$2:$N$14,2,FALSE)&amp;LEFT(J260,4)&amp;RIGHT(LEFT(J260,LEN(J260)-1),2)),0,VLOOKUP(G260,[1]Choix14!$M$2:$N$14,2,FALSE)&amp;LEFT(J260,4)&amp;RIGHT(LEFT(J260,LEN(J260)-1),2)))*1</f>
        <v>0</v>
      </c>
      <c r="B260" s="1">
        <f>(IF(ISERROR(VLOOKUP(L260,[1]Choix14!$M$2:$N$14,2,FALSE)&amp;LEFT(O260,4)&amp;RIGHT(LEFT(O260,LEN(O260)-1),2)),0,VLOOKUP(L260,[1]Choix14!$M$2:$N$14,2,FALSE)&amp;LEFT(O260,4)&amp;RIGHT(LEFT(O260,LEN(O260)-1),2)))*1</f>
        <v>0</v>
      </c>
      <c r="C260" s="1"/>
      <c r="D260" s="1"/>
      <c r="I260" t="s">
        <v>124</v>
      </c>
      <c r="Q260" s="2">
        <f t="shared" si="6"/>
        <v>0</v>
      </c>
      <c r="R260" s="2">
        <f t="shared" si="6"/>
        <v>0</v>
      </c>
    </row>
    <row r="261" spans="1:18" x14ac:dyDescent="0.25">
      <c r="A261" s="1">
        <f>(IF(ISERROR(VLOOKUP(G261,[1]Choix14!$M$2:$N$14,2,FALSE)&amp;LEFT(J261,4)&amp;RIGHT(LEFT(J261,LEN(J261)-1),2)),0,VLOOKUP(G261,[1]Choix14!$M$2:$N$14,2,FALSE)&amp;LEFT(J261,4)&amp;RIGHT(LEFT(J261,LEN(J261)-1),2)))*1</f>
        <v>0</v>
      </c>
      <c r="B261" s="1">
        <f>(IF(ISERROR(VLOOKUP(L261,[1]Choix14!$M$2:$N$14,2,FALSE)&amp;LEFT(O261,4)&amp;RIGHT(LEFT(O261,LEN(O261)-1),2)),0,VLOOKUP(L261,[1]Choix14!$M$2:$N$14,2,FALSE)&amp;LEFT(O261,4)&amp;RIGHT(LEFT(O261,LEN(O261)-1),2)))*1</f>
        <v>0</v>
      </c>
      <c r="C261" s="1"/>
      <c r="D261" s="1"/>
      <c r="I261" t="s">
        <v>125</v>
      </c>
      <c r="Q261" s="2">
        <f t="shared" si="6"/>
        <v>0</v>
      </c>
      <c r="R261" s="2">
        <f t="shared" si="6"/>
        <v>0</v>
      </c>
    </row>
    <row r="262" spans="1:18" x14ac:dyDescent="0.25">
      <c r="A262" s="1">
        <f>(IF(ISERROR(VLOOKUP(G262,[1]Choix14!$M$2:$N$14,2,FALSE)&amp;LEFT(J262,4)&amp;RIGHT(LEFT(J262,LEN(J262)-1),2)),0,VLOOKUP(G262,[1]Choix14!$M$2:$N$14,2,FALSE)&amp;LEFT(J262,4)&amp;RIGHT(LEFT(J262,LEN(J262)-1),2)))*1</f>
        <v>0</v>
      </c>
      <c r="B262" s="1">
        <f>(IF(ISERROR(VLOOKUP(L262,[1]Choix14!$M$2:$N$14,2,FALSE)&amp;LEFT(O262,4)&amp;RIGHT(LEFT(O262,LEN(O262)-1),2)),0,VLOOKUP(L262,[1]Choix14!$M$2:$N$14,2,FALSE)&amp;LEFT(O262,4)&amp;RIGHT(LEFT(O262,LEN(O262)-1),2)))*1</f>
        <v>0</v>
      </c>
      <c r="C262" s="1"/>
      <c r="D262" s="1"/>
      <c r="I262" t="s">
        <v>126</v>
      </c>
      <c r="Q262" s="2">
        <f t="shared" si="6"/>
        <v>0</v>
      </c>
      <c r="R262" s="2">
        <f t="shared" si="6"/>
        <v>0</v>
      </c>
    </row>
    <row r="263" spans="1:18" x14ac:dyDescent="0.25">
      <c r="A263" s="1">
        <f>(IF(ISERROR(VLOOKUP(G263,[1]Choix14!$M$2:$N$14,2,FALSE)&amp;LEFT(J263,4)&amp;RIGHT(LEFT(J263,LEN(J263)-1),2)),0,VLOOKUP(G263,[1]Choix14!$M$2:$N$14,2,FALSE)&amp;LEFT(J263,4)&amp;RIGHT(LEFT(J263,LEN(J263)-1),2)))*1</f>
        <v>0</v>
      </c>
      <c r="B263" s="1">
        <f>(IF(ISERROR(VLOOKUP(L263,[1]Choix14!$M$2:$N$14,2,FALSE)&amp;LEFT(O263,4)&amp;RIGHT(LEFT(O263,LEN(O263)-1),2)),0,VLOOKUP(L263,[1]Choix14!$M$2:$N$14,2,FALSE)&amp;LEFT(O263,4)&amp;RIGHT(LEFT(O263,LEN(O263)-1),2)))*1</f>
        <v>0</v>
      </c>
      <c r="C263" s="1"/>
      <c r="D263" s="1"/>
      <c r="I263" t="s">
        <v>127</v>
      </c>
      <c r="Q263" s="2">
        <f t="shared" si="6"/>
        <v>0</v>
      </c>
      <c r="R263" s="2">
        <f t="shared" si="6"/>
        <v>0</v>
      </c>
    </row>
    <row r="264" spans="1:18" x14ac:dyDescent="0.25">
      <c r="A264" s="1">
        <f>(IF(ISERROR(VLOOKUP(G264,[1]Choix14!$M$2:$N$14,2,FALSE)&amp;LEFT(J264,4)&amp;RIGHT(LEFT(J264,LEN(J264)-1),2)),0,VLOOKUP(G264,[1]Choix14!$M$2:$N$14,2,FALSE)&amp;LEFT(J264,4)&amp;RIGHT(LEFT(J264,LEN(J264)-1),2)))*1</f>
        <v>0</v>
      </c>
      <c r="B264" s="1">
        <f>(IF(ISERROR(VLOOKUP(L264,[1]Choix14!$M$2:$N$14,2,FALSE)&amp;LEFT(O264,4)&amp;RIGHT(LEFT(O264,LEN(O264)-1),2)),0,VLOOKUP(L264,[1]Choix14!$M$2:$N$14,2,FALSE)&amp;LEFT(O264,4)&amp;RIGHT(LEFT(O264,LEN(O264)-1),2)))*1</f>
        <v>0</v>
      </c>
      <c r="C264" s="1"/>
      <c r="D264" s="1"/>
      <c r="I264" t="s">
        <v>128</v>
      </c>
      <c r="Q264" s="2">
        <f t="shared" si="6"/>
        <v>0</v>
      </c>
      <c r="R264" s="2">
        <f t="shared" si="6"/>
        <v>0</v>
      </c>
    </row>
    <row r="265" spans="1:18" x14ac:dyDescent="0.25">
      <c r="A265" s="1">
        <f>(IF(ISERROR(VLOOKUP(G265,[1]Choix14!$M$2:$N$14,2,FALSE)&amp;LEFT(J265,4)&amp;RIGHT(LEFT(J265,LEN(J265)-1),2)),0,VLOOKUP(G265,[1]Choix14!$M$2:$N$14,2,FALSE)&amp;LEFT(J265,4)&amp;RIGHT(LEFT(J265,LEN(J265)-1),2)))*1</f>
        <v>0</v>
      </c>
      <c r="B265" s="1">
        <f>(IF(ISERROR(VLOOKUP(L265,[1]Choix14!$M$2:$N$14,2,FALSE)&amp;LEFT(O265,4)&amp;RIGHT(LEFT(O265,LEN(O265)-1),2)),0,VLOOKUP(L265,[1]Choix14!$M$2:$N$14,2,FALSE)&amp;LEFT(O265,4)&amp;RIGHT(LEFT(O265,LEN(O265)-1),2)))*1</f>
        <v>0</v>
      </c>
      <c r="C265" s="1"/>
      <c r="D265" s="1"/>
      <c r="I265" t="s">
        <v>129</v>
      </c>
      <c r="Q265" s="2">
        <f t="shared" si="6"/>
        <v>0</v>
      </c>
      <c r="R265" s="2">
        <f t="shared" si="6"/>
        <v>0</v>
      </c>
    </row>
    <row r="266" spans="1:18" x14ac:dyDescent="0.25">
      <c r="A266" s="1">
        <f>(IF(ISERROR(VLOOKUP(G266,[1]Choix14!$M$2:$N$14,2,FALSE)&amp;LEFT(J266,4)&amp;RIGHT(LEFT(J266,LEN(J266)-1),2)),0,VLOOKUP(G266,[1]Choix14!$M$2:$N$14,2,FALSE)&amp;LEFT(J266,4)&amp;RIGHT(LEFT(J266,LEN(J266)-1),2)))*1</f>
        <v>0</v>
      </c>
      <c r="B266" s="1">
        <f>(IF(ISERROR(VLOOKUP(L266,[1]Choix14!$M$2:$N$14,2,FALSE)&amp;LEFT(O266,4)&amp;RIGHT(LEFT(O266,LEN(O266)-1),2)),0,VLOOKUP(L266,[1]Choix14!$M$2:$N$14,2,FALSE)&amp;LEFT(O266,4)&amp;RIGHT(LEFT(O266,LEN(O266)-1),2)))*1</f>
        <v>0</v>
      </c>
      <c r="C266" s="1"/>
      <c r="D266" s="1"/>
      <c r="I266" t="s">
        <v>130</v>
      </c>
      <c r="Q266" s="2">
        <f t="shared" si="6"/>
        <v>0</v>
      </c>
      <c r="R266" s="2">
        <f t="shared" si="6"/>
        <v>0</v>
      </c>
    </row>
    <row r="267" spans="1:18" x14ac:dyDescent="0.25">
      <c r="A267" s="1">
        <f>(IF(ISERROR(VLOOKUP(G267,[1]Choix14!$M$2:$N$14,2,FALSE)&amp;LEFT(J267,4)&amp;RIGHT(LEFT(J267,LEN(J267)-1),2)),0,VLOOKUP(G267,[1]Choix14!$M$2:$N$14,2,FALSE)&amp;LEFT(J267,4)&amp;RIGHT(LEFT(J267,LEN(J267)-1),2)))*1</f>
        <v>0</v>
      </c>
      <c r="B267" s="1">
        <f>(IF(ISERROR(VLOOKUP(L267,[1]Choix14!$M$2:$N$14,2,FALSE)&amp;LEFT(O267,4)&amp;RIGHT(LEFT(O267,LEN(O267)-1),2)),0,VLOOKUP(L267,[1]Choix14!$M$2:$N$14,2,FALSE)&amp;LEFT(O267,4)&amp;RIGHT(LEFT(O267,LEN(O267)-1),2)))*1</f>
        <v>0</v>
      </c>
      <c r="C267" s="1"/>
      <c r="D267" s="1"/>
      <c r="I267" t="s">
        <v>131</v>
      </c>
      <c r="Q267" s="2">
        <f t="shared" si="6"/>
        <v>0</v>
      </c>
      <c r="R267" s="2">
        <f t="shared" si="6"/>
        <v>0</v>
      </c>
    </row>
    <row r="268" spans="1:18" x14ac:dyDescent="0.25">
      <c r="A268" s="1">
        <f>(IF(ISERROR(VLOOKUP(G268,[1]Choix14!$M$2:$N$14,2,FALSE)&amp;LEFT(J268,4)&amp;RIGHT(LEFT(J268,LEN(J268)-1),2)),0,VLOOKUP(G268,[1]Choix14!$M$2:$N$14,2,FALSE)&amp;LEFT(J268,4)&amp;RIGHT(LEFT(J268,LEN(J268)-1),2)))*1</f>
        <v>0</v>
      </c>
      <c r="B268" s="1">
        <f>(IF(ISERROR(VLOOKUP(L268,[1]Choix14!$M$2:$N$14,2,FALSE)&amp;LEFT(O268,4)&amp;RIGHT(LEFT(O268,LEN(O268)-1),2)),0,VLOOKUP(L268,[1]Choix14!$M$2:$N$14,2,FALSE)&amp;LEFT(O268,4)&amp;RIGHT(LEFT(O268,LEN(O268)-1),2)))*1</f>
        <v>0</v>
      </c>
      <c r="C268" s="1"/>
      <c r="D268" s="1"/>
      <c r="I268" t="s">
        <v>132</v>
      </c>
      <c r="Q268" s="2">
        <f t="shared" si="6"/>
        <v>0</v>
      </c>
      <c r="R268" s="2">
        <f t="shared" si="6"/>
        <v>0</v>
      </c>
    </row>
    <row r="269" spans="1:18" x14ac:dyDescent="0.25">
      <c r="A269" s="1">
        <f>(IF(ISERROR(VLOOKUP(G269,[1]Choix14!$M$2:$N$14,2,FALSE)&amp;LEFT(J269,4)&amp;RIGHT(LEFT(J269,LEN(J269)-1),2)),0,VLOOKUP(G269,[1]Choix14!$M$2:$N$14,2,FALSE)&amp;LEFT(J269,4)&amp;RIGHT(LEFT(J269,LEN(J269)-1),2)))*1</f>
        <v>0</v>
      </c>
      <c r="B269" s="1">
        <f>(IF(ISERROR(VLOOKUP(L269,[1]Choix14!$M$2:$N$14,2,FALSE)&amp;LEFT(O269,4)&amp;RIGHT(LEFT(O269,LEN(O269)-1),2)),0,VLOOKUP(L269,[1]Choix14!$M$2:$N$14,2,FALSE)&amp;LEFT(O269,4)&amp;RIGHT(LEFT(O269,LEN(O269)-1),2)))*1</f>
        <v>0</v>
      </c>
      <c r="C269" s="1"/>
      <c r="D269" s="1"/>
      <c r="I269" t="s">
        <v>133</v>
      </c>
      <c r="Q269" s="2">
        <f t="shared" si="6"/>
        <v>0</v>
      </c>
      <c r="R269" s="2">
        <f t="shared" si="6"/>
        <v>0</v>
      </c>
    </row>
    <row r="270" spans="1:18" x14ac:dyDescent="0.25">
      <c r="A270" s="1">
        <f>(IF(ISERROR(VLOOKUP(G270,[1]Choix14!$M$2:$N$14,2,FALSE)&amp;LEFT(J270,4)&amp;RIGHT(LEFT(J270,LEN(J270)-1),2)),0,VLOOKUP(G270,[1]Choix14!$M$2:$N$14,2,FALSE)&amp;LEFT(J270,4)&amp;RIGHT(LEFT(J270,LEN(J270)-1),2)))*1</f>
        <v>0</v>
      </c>
      <c r="B270" s="1">
        <f>(IF(ISERROR(VLOOKUP(L270,[1]Choix14!$M$2:$N$14,2,FALSE)&amp;LEFT(O270,4)&amp;RIGHT(LEFT(O270,LEN(O270)-1),2)),0,VLOOKUP(L270,[1]Choix14!$M$2:$N$14,2,FALSE)&amp;LEFT(O270,4)&amp;RIGHT(LEFT(O270,LEN(O270)-1),2)))*1</f>
        <v>0</v>
      </c>
      <c r="C270" s="1"/>
      <c r="D270" s="1"/>
      <c r="I270" t="s">
        <v>134</v>
      </c>
      <c r="Q270" s="2">
        <f t="shared" si="6"/>
        <v>0</v>
      </c>
      <c r="R270" s="2">
        <f t="shared" si="6"/>
        <v>0</v>
      </c>
    </row>
    <row r="271" spans="1:18" x14ac:dyDescent="0.25">
      <c r="A271" s="1">
        <f>(IF(ISERROR(VLOOKUP(G271,[1]Choix14!$M$2:$N$14,2,FALSE)&amp;LEFT(J271,4)&amp;RIGHT(LEFT(J271,LEN(J271)-1),2)),0,VLOOKUP(G271,[1]Choix14!$M$2:$N$14,2,FALSE)&amp;LEFT(J271,4)&amp;RIGHT(LEFT(J271,LEN(J271)-1),2)))*1</f>
        <v>0</v>
      </c>
      <c r="B271" s="1">
        <f>(IF(ISERROR(VLOOKUP(L271,[1]Choix14!$M$2:$N$14,2,FALSE)&amp;LEFT(O271,4)&amp;RIGHT(LEFT(O271,LEN(O271)-1),2)),0,VLOOKUP(L271,[1]Choix14!$M$2:$N$14,2,FALSE)&amp;LEFT(O271,4)&amp;RIGHT(LEFT(O271,LEN(O271)-1),2)))*1</f>
        <v>0</v>
      </c>
      <c r="C271" s="1"/>
      <c r="D271" s="1"/>
      <c r="I271" t="s">
        <v>135</v>
      </c>
      <c r="Q271" s="2">
        <f t="shared" si="6"/>
        <v>0</v>
      </c>
      <c r="R271" s="2">
        <f t="shared" si="6"/>
        <v>0</v>
      </c>
    </row>
    <row r="272" spans="1:18" x14ac:dyDescent="0.25">
      <c r="A272" s="1">
        <f>(IF(ISERROR(VLOOKUP(G272,[1]Choix14!$M$2:$N$14,2,FALSE)&amp;LEFT(J272,4)&amp;RIGHT(LEFT(J272,LEN(J272)-1),2)),0,VLOOKUP(G272,[1]Choix14!$M$2:$N$14,2,FALSE)&amp;LEFT(J272,4)&amp;RIGHT(LEFT(J272,LEN(J272)-1),2)))*1</f>
        <v>0</v>
      </c>
      <c r="B272" s="1">
        <f>(IF(ISERROR(VLOOKUP(L272,[1]Choix14!$M$2:$N$14,2,FALSE)&amp;LEFT(O272,4)&amp;RIGHT(LEFT(O272,LEN(O272)-1),2)),0,VLOOKUP(L272,[1]Choix14!$M$2:$N$14,2,FALSE)&amp;LEFT(O272,4)&amp;RIGHT(LEFT(O272,LEN(O272)-1),2)))*1</f>
        <v>0</v>
      </c>
      <c r="C272" s="1"/>
      <c r="D272" s="1"/>
      <c r="I272" t="s">
        <v>136</v>
      </c>
      <c r="Q272" s="2">
        <f t="shared" si="6"/>
        <v>0</v>
      </c>
      <c r="R272" s="2">
        <f t="shared" si="6"/>
        <v>0</v>
      </c>
    </row>
    <row r="273" spans="1:18" x14ac:dyDescent="0.25">
      <c r="A273" s="1">
        <f>(IF(ISERROR(VLOOKUP(G273,[1]Choix14!$M$2:$N$14,2,FALSE)&amp;LEFT(J273,4)&amp;RIGHT(LEFT(J273,LEN(J273)-1),2)),0,VLOOKUP(G273,[1]Choix14!$M$2:$N$14,2,FALSE)&amp;LEFT(J273,4)&amp;RIGHT(LEFT(J273,LEN(J273)-1),2)))*1</f>
        <v>0</v>
      </c>
      <c r="B273" s="1">
        <f>(IF(ISERROR(VLOOKUP(L273,[1]Choix14!$M$2:$N$14,2,FALSE)&amp;LEFT(O273,4)&amp;RIGHT(LEFT(O273,LEN(O273)-1),2)),0,VLOOKUP(L273,[1]Choix14!$M$2:$N$14,2,FALSE)&amp;LEFT(O273,4)&amp;RIGHT(LEFT(O273,LEN(O273)-1),2)))*1</f>
        <v>0</v>
      </c>
      <c r="C273" s="1"/>
      <c r="D273" s="1"/>
      <c r="I273" t="s">
        <v>137</v>
      </c>
      <c r="Q273" s="2">
        <f t="shared" si="6"/>
        <v>0</v>
      </c>
      <c r="R273" s="2">
        <f t="shared" si="6"/>
        <v>0</v>
      </c>
    </row>
    <row r="274" spans="1:18" x14ac:dyDescent="0.25">
      <c r="A274" s="1">
        <f>(IF(ISERROR(VLOOKUP(G274,[1]Choix14!$M$2:$N$14,2,FALSE)&amp;LEFT(J274,4)&amp;RIGHT(LEFT(J274,LEN(J274)-1),2)),0,VLOOKUP(G274,[1]Choix14!$M$2:$N$14,2,FALSE)&amp;LEFT(J274,4)&amp;RIGHT(LEFT(J274,LEN(J274)-1),2)))*1</f>
        <v>0</v>
      </c>
      <c r="B274" s="1">
        <f>(IF(ISERROR(VLOOKUP(L274,[1]Choix14!$M$2:$N$14,2,FALSE)&amp;LEFT(O274,4)&amp;RIGHT(LEFT(O274,LEN(O274)-1),2)),0,VLOOKUP(L274,[1]Choix14!$M$2:$N$14,2,FALSE)&amp;LEFT(O274,4)&amp;RIGHT(LEFT(O274,LEN(O274)-1),2)))*1</f>
        <v>0</v>
      </c>
      <c r="C274" s="1"/>
      <c r="D274" s="1"/>
      <c r="I274" t="s">
        <v>138</v>
      </c>
      <c r="Q274" s="2">
        <f t="shared" si="6"/>
        <v>0</v>
      </c>
      <c r="R274" s="2">
        <f t="shared" si="6"/>
        <v>0</v>
      </c>
    </row>
    <row r="275" spans="1:18" x14ac:dyDescent="0.25">
      <c r="A275" s="1">
        <f>(IF(ISERROR(VLOOKUP(G275,[1]Choix14!$M$2:$N$14,2,FALSE)&amp;LEFT(J275,4)&amp;RIGHT(LEFT(J275,LEN(J275)-1),2)),0,VLOOKUP(G275,[1]Choix14!$M$2:$N$14,2,FALSE)&amp;LEFT(J275,4)&amp;RIGHT(LEFT(J275,LEN(J275)-1),2)))*1</f>
        <v>0</v>
      </c>
      <c r="B275" s="1">
        <f>(IF(ISERROR(VLOOKUP(L275,[1]Choix14!$M$2:$N$14,2,FALSE)&amp;LEFT(O275,4)&amp;RIGHT(LEFT(O275,LEN(O275)-1),2)),0,VLOOKUP(L275,[1]Choix14!$M$2:$N$14,2,FALSE)&amp;LEFT(O275,4)&amp;RIGHT(LEFT(O275,LEN(O275)-1),2)))*1</f>
        <v>0</v>
      </c>
      <c r="C275" s="1"/>
      <c r="D275" s="1"/>
      <c r="I275" t="s">
        <v>139</v>
      </c>
      <c r="Q275" s="2">
        <f t="shared" si="6"/>
        <v>0</v>
      </c>
      <c r="R275" s="2">
        <f t="shared" si="6"/>
        <v>0</v>
      </c>
    </row>
    <row r="276" spans="1:18" x14ac:dyDescent="0.25">
      <c r="A276" s="1">
        <f>(IF(ISERROR(VLOOKUP(G276,[1]Choix14!$M$2:$N$14,2,FALSE)&amp;LEFT(J276,4)&amp;RIGHT(LEFT(J276,LEN(J276)-1),2)),0,VLOOKUP(G276,[1]Choix14!$M$2:$N$14,2,FALSE)&amp;LEFT(J276,4)&amp;RIGHT(LEFT(J276,LEN(J276)-1),2)))*1</f>
        <v>0</v>
      </c>
      <c r="B276" s="1">
        <f>(IF(ISERROR(VLOOKUP(L276,[1]Choix14!$M$2:$N$14,2,FALSE)&amp;LEFT(O276,4)&amp;RIGHT(LEFT(O276,LEN(O276)-1),2)),0,VLOOKUP(L276,[1]Choix14!$M$2:$N$14,2,FALSE)&amp;LEFT(O276,4)&amp;RIGHT(LEFT(O276,LEN(O276)-1),2)))*1</f>
        <v>0</v>
      </c>
      <c r="C276" s="1"/>
      <c r="D276" s="1"/>
      <c r="I276" t="s">
        <v>140</v>
      </c>
      <c r="Q276" s="2">
        <f t="shared" si="6"/>
        <v>0</v>
      </c>
      <c r="R276" s="2">
        <f t="shared" si="6"/>
        <v>0</v>
      </c>
    </row>
    <row r="277" spans="1:18" x14ac:dyDescent="0.25">
      <c r="A277" s="1">
        <f>(IF(ISERROR(VLOOKUP(G277,[1]Choix14!$M$2:$N$14,2,FALSE)&amp;LEFT(J277,4)&amp;RIGHT(LEFT(J277,LEN(J277)-1),2)),0,VLOOKUP(G277,[1]Choix14!$M$2:$N$14,2,FALSE)&amp;LEFT(J277,4)&amp;RIGHT(LEFT(J277,LEN(J277)-1),2)))*1</f>
        <v>0</v>
      </c>
      <c r="B277" s="1">
        <f>(IF(ISERROR(VLOOKUP(L277,[1]Choix14!$M$2:$N$14,2,FALSE)&amp;LEFT(O277,4)&amp;RIGHT(LEFT(O277,LEN(O277)-1),2)),0,VLOOKUP(L277,[1]Choix14!$M$2:$N$14,2,FALSE)&amp;LEFT(O277,4)&amp;RIGHT(LEFT(O277,LEN(O277)-1),2)))*1</f>
        <v>0</v>
      </c>
      <c r="C277" s="1"/>
      <c r="D277" s="1"/>
      <c r="I277" t="s">
        <v>141</v>
      </c>
      <c r="Q277" s="2">
        <f t="shared" si="6"/>
        <v>0</v>
      </c>
      <c r="R277" s="2">
        <f t="shared" si="6"/>
        <v>0</v>
      </c>
    </row>
    <row r="278" spans="1:18" x14ac:dyDescent="0.25">
      <c r="A278" s="1">
        <f>(IF(ISERROR(VLOOKUP(G278,[1]Choix14!$M$2:$N$14,2,FALSE)&amp;LEFT(J278,4)&amp;RIGHT(LEFT(J278,LEN(J278)-1),2)),0,VLOOKUP(G278,[1]Choix14!$M$2:$N$14,2,FALSE)&amp;LEFT(J278,4)&amp;RIGHT(LEFT(J278,LEN(J278)-1),2)))*1</f>
        <v>0</v>
      </c>
      <c r="B278" s="1">
        <f>(IF(ISERROR(VLOOKUP(L278,[1]Choix14!$M$2:$N$14,2,FALSE)&amp;LEFT(O278,4)&amp;RIGHT(LEFT(O278,LEN(O278)-1),2)),0,VLOOKUP(L278,[1]Choix14!$M$2:$N$14,2,FALSE)&amp;LEFT(O278,4)&amp;RIGHT(LEFT(O278,LEN(O278)-1),2)))*1</f>
        <v>0</v>
      </c>
      <c r="C278" s="1"/>
      <c r="D278" s="1"/>
      <c r="I278" t="s">
        <v>142</v>
      </c>
      <c r="Q278" s="2">
        <f t="shared" si="6"/>
        <v>0</v>
      </c>
      <c r="R278" s="2">
        <f t="shared" si="6"/>
        <v>0</v>
      </c>
    </row>
    <row r="279" spans="1:18" x14ac:dyDescent="0.25">
      <c r="A279" s="1">
        <f>(IF(ISERROR(VLOOKUP(G279,[1]Choix14!$M$2:$N$14,2,FALSE)&amp;LEFT(J279,4)&amp;RIGHT(LEFT(J279,LEN(J279)-1),2)),0,VLOOKUP(G279,[1]Choix14!$M$2:$N$14,2,FALSE)&amp;LEFT(J279,4)&amp;RIGHT(LEFT(J279,LEN(J279)-1),2)))*1</f>
        <v>0</v>
      </c>
      <c r="B279" s="1">
        <f>(IF(ISERROR(VLOOKUP(L279,[1]Choix14!$M$2:$N$14,2,FALSE)&amp;LEFT(O279,4)&amp;RIGHT(LEFT(O279,LEN(O279)-1),2)),0,VLOOKUP(L279,[1]Choix14!$M$2:$N$14,2,FALSE)&amp;LEFT(O279,4)&amp;RIGHT(LEFT(O279,LEN(O279)-1),2)))*1</f>
        <v>0</v>
      </c>
      <c r="C279" s="1"/>
      <c r="D279" s="1"/>
      <c r="I279" t="s">
        <v>143</v>
      </c>
      <c r="Q279" s="2">
        <f t="shared" si="6"/>
        <v>0</v>
      </c>
      <c r="R279" s="2">
        <f t="shared" si="6"/>
        <v>0</v>
      </c>
    </row>
    <row r="280" spans="1:18" x14ac:dyDescent="0.25">
      <c r="A280" s="1">
        <f>(IF(ISERROR(VLOOKUP(G280,[1]Choix14!$M$2:$N$14,2,FALSE)&amp;LEFT(J280,4)&amp;RIGHT(LEFT(J280,LEN(J280)-1),2)),0,VLOOKUP(G280,[1]Choix14!$M$2:$N$14,2,FALSE)&amp;LEFT(J280,4)&amp;RIGHT(LEFT(J280,LEN(J280)-1),2)))*1</f>
        <v>0</v>
      </c>
      <c r="B280" s="1">
        <f>(IF(ISERROR(VLOOKUP(L280,[1]Choix14!$M$2:$N$14,2,FALSE)&amp;LEFT(O280,4)&amp;RIGHT(LEFT(O280,LEN(O280)-1),2)),0,VLOOKUP(L280,[1]Choix14!$M$2:$N$14,2,FALSE)&amp;LEFT(O280,4)&amp;RIGHT(LEFT(O280,LEN(O280)-1),2)))*1</f>
        <v>0</v>
      </c>
      <c r="C280" s="1"/>
      <c r="D280" s="1"/>
      <c r="I280" t="s">
        <v>144</v>
      </c>
      <c r="Q280" s="2">
        <f t="shared" si="6"/>
        <v>0</v>
      </c>
      <c r="R280" s="2">
        <f t="shared" si="6"/>
        <v>0</v>
      </c>
    </row>
    <row r="281" spans="1:18" x14ac:dyDescent="0.25">
      <c r="A281" s="1">
        <f>(IF(ISERROR(VLOOKUP(G281,[1]Choix14!$M$2:$N$14,2,FALSE)&amp;LEFT(J281,4)&amp;RIGHT(LEFT(J281,LEN(J281)-1),2)),0,VLOOKUP(G281,[1]Choix14!$M$2:$N$14,2,FALSE)&amp;LEFT(J281,4)&amp;RIGHT(LEFT(J281,LEN(J281)-1),2)))*1</f>
        <v>0</v>
      </c>
      <c r="B281" s="1">
        <f>(IF(ISERROR(VLOOKUP(L281,[1]Choix14!$M$2:$N$14,2,FALSE)&amp;LEFT(O281,4)&amp;RIGHT(LEFT(O281,LEN(O281)-1),2)),0,VLOOKUP(L281,[1]Choix14!$M$2:$N$14,2,FALSE)&amp;LEFT(O281,4)&amp;RIGHT(LEFT(O281,LEN(O281)-1),2)))*1</f>
        <v>0</v>
      </c>
      <c r="C281" s="1"/>
      <c r="D281" s="1"/>
      <c r="I281" t="s">
        <v>145</v>
      </c>
      <c r="Q281" s="2">
        <f t="shared" si="6"/>
        <v>0</v>
      </c>
      <c r="R281" s="2">
        <f t="shared" si="6"/>
        <v>0</v>
      </c>
    </row>
    <row r="282" spans="1:18" x14ac:dyDescent="0.25">
      <c r="A282" s="1">
        <f>(IF(ISERROR(VLOOKUP(G282,[1]Choix14!$M$2:$N$14,2,FALSE)&amp;LEFT(J282,4)&amp;RIGHT(LEFT(J282,LEN(J282)-1),2)),0,VLOOKUP(G282,[1]Choix14!$M$2:$N$14,2,FALSE)&amp;LEFT(J282,4)&amp;RIGHT(LEFT(J282,LEN(J282)-1),2)))*1</f>
        <v>0</v>
      </c>
      <c r="B282" s="1">
        <f>(IF(ISERROR(VLOOKUP(L282,[1]Choix14!$M$2:$N$14,2,FALSE)&amp;LEFT(O282,4)&amp;RIGHT(LEFT(O282,LEN(O282)-1),2)),0,VLOOKUP(L282,[1]Choix14!$M$2:$N$14,2,FALSE)&amp;LEFT(O282,4)&amp;RIGHT(LEFT(O282,LEN(O282)-1),2)))*1</f>
        <v>0</v>
      </c>
      <c r="C282" s="1"/>
      <c r="D282" s="1"/>
      <c r="I282" t="s">
        <v>146</v>
      </c>
      <c r="Q282" s="2">
        <f t="shared" si="6"/>
        <v>0</v>
      </c>
      <c r="R282" s="2">
        <f t="shared" si="6"/>
        <v>0</v>
      </c>
    </row>
    <row r="283" spans="1:18" x14ac:dyDescent="0.25">
      <c r="A283" s="1">
        <f>(IF(ISERROR(VLOOKUP(G283,[1]Choix14!$M$2:$N$14,2,FALSE)&amp;LEFT(J283,4)&amp;RIGHT(LEFT(J283,LEN(J283)-1),2)),0,VLOOKUP(G283,[1]Choix14!$M$2:$N$14,2,FALSE)&amp;LEFT(J283,4)&amp;RIGHT(LEFT(J283,LEN(J283)-1),2)))*1</f>
        <v>0</v>
      </c>
      <c r="B283" s="1">
        <f>(IF(ISERROR(VLOOKUP(L283,[1]Choix14!$M$2:$N$14,2,FALSE)&amp;LEFT(O283,4)&amp;RIGHT(LEFT(O283,LEN(O283)-1),2)),0,VLOOKUP(L283,[1]Choix14!$M$2:$N$14,2,FALSE)&amp;LEFT(O283,4)&amp;RIGHT(LEFT(O283,LEN(O283)-1),2)))*1</f>
        <v>0</v>
      </c>
      <c r="C283" s="1"/>
      <c r="D283" s="1"/>
      <c r="I283" t="s">
        <v>147</v>
      </c>
      <c r="Q283" s="2">
        <f t="shared" si="6"/>
        <v>0</v>
      </c>
      <c r="R283" s="2">
        <f t="shared" si="6"/>
        <v>0</v>
      </c>
    </row>
    <row r="284" spans="1:18" x14ac:dyDescent="0.25">
      <c r="A284" s="1">
        <f>(IF(ISERROR(VLOOKUP(G284,[1]Choix14!$M$2:$N$14,2,FALSE)&amp;LEFT(J284,4)&amp;RIGHT(LEFT(J284,LEN(J284)-1),2)),0,VLOOKUP(G284,[1]Choix14!$M$2:$N$14,2,FALSE)&amp;LEFT(J284,4)&amp;RIGHT(LEFT(J284,LEN(J284)-1),2)))*1</f>
        <v>0</v>
      </c>
      <c r="B284" s="1">
        <f>(IF(ISERROR(VLOOKUP(L284,[1]Choix14!$M$2:$N$14,2,FALSE)&amp;LEFT(O284,4)&amp;RIGHT(LEFT(O284,LEN(O284)-1),2)),0,VLOOKUP(L284,[1]Choix14!$M$2:$N$14,2,FALSE)&amp;LEFT(O284,4)&amp;RIGHT(LEFT(O284,LEN(O284)-1),2)))*1</f>
        <v>0</v>
      </c>
      <c r="C284" s="1"/>
      <c r="D284" s="1"/>
      <c r="I284" t="s">
        <v>148</v>
      </c>
      <c r="Q284" s="2">
        <f t="shared" si="6"/>
        <v>0</v>
      </c>
      <c r="R284" s="2">
        <f t="shared" si="6"/>
        <v>0</v>
      </c>
    </row>
    <row r="285" spans="1:18" x14ac:dyDescent="0.25">
      <c r="A285" s="1">
        <f>(IF(ISERROR(VLOOKUP(G285,[1]Choix14!$M$2:$N$14,2,FALSE)&amp;LEFT(J285,4)&amp;RIGHT(LEFT(J285,LEN(J285)-1),2)),0,VLOOKUP(G285,[1]Choix14!$M$2:$N$14,2,FALSE)&amp;LEFT(J285,4)&amp;RIGHT(LEFT(J285,LEN(J285)-1),2)))*1</f>
        <v>0</v>
      </c>
      <c r="B285" s="1">
        <f>(IF(ISERROR(VLOOKUP(L285,[1]Choix14!$M$2:$N$14,2,FALSE)&amp;LEFT(O285,4)&amp;RIGHT(LEFT(O285,LEN(O285)-1),2)),0,VLOOKUP(L285,[1]Choix14!$M$2:$N$14,2,FALSE)&amp;LEFT(O285,4)&amp;RIGHT(LEFT(O285,LEN(O285)-1),2)))*1</f>
        <v>0</v>
      </c>
      <c r="C285" s="1"/>
      <c r="D285" s="1"/>
      <c r="I285" t="s">
        <v>149</v>
      </c>
      <c r="Q285" s="2">
        <f t="shared" si="6"/>
        <v>0</v>
      </c>
      <c r="R285" s="2">
        <f t="shared" si="6"/>
        <v>0</v>
      </c>
    </row>
    <row r="286" spans="1:18" x14ac:dyDescent="0.25">
      <c r="A286" s="1">
        <f>(IF(ISERROR(VLOOKUP(G286,[1]Choix14!$M$2:$N$14,2,FALSE)&amp;LEFT(J286,4)&amp;RIGHT(LEFT(J286,LEN(J286)-1),2)),0,VLOOKUP(G286,[1]Choix14!$M$2:$N$14,2,FALSE)&amp;LEFT(J286,4)&amp;RIGHT(LEFT(J286,LEN(J286)-1),2)))*1</f>
        <v>0</v>
      </c>
      <c r="B286" s="1">
        <f>(IF(ISERROR(VLOOKUP(L286,[1]Choix14!$M$2:$N$14,2,FALSE)&amp;LEFT(O286,4)&amp;RIGHT(LEFT(O286,LEN(O286)-1),2)),0,VLOOKUP(L286,[1]Choix14!$M$2:$N$14,2,FALSE)&amp;LEFT(O286,4)&amp;RIGHT(LEFT(O286,LEN(O286)-1),2)))*1</f>
        <v>0</v>
      </c>
      <c r="C286" s="1"/>
      <c r="D286" s="1"/>
      <c r="I286" t="s">
        <v>150</v>
      </c>
      <c r="Q286" s="2">
        <f t="shared" si="6"/>
        <v>0</v>
      </c>
      <c r="R286" s="2">
        <f t="shared" si="6"/>
        <v>0</v>
      </c>
    </row>
    <row r="287" spans="1:18" x14ac:dyDescent="0.25">
      <c r="A287" s="1">
        <f>(IF(ISERROR(VLOOKUP(G287,[1]Choix14!$M$2:$N$14,2,FALSE)&amp;LEFT(J287,4)&amp;RIGHT(LEFT(J287,LEN(J287)-1),2)),0,VLOOKUP(G287,[1]Choix14!$M$2:$N$14,2,FALSE)&amp;LEFT(J287,4)&amp;RIGHT(LEFT(J287,LEN(J287)-1),2)))*1</f>
        <v>0</v>
      </c>
      <c r="B287" s="1">
        <f>(IF(ISERROR(VLOOKUP(L287,[1]Choix14!$M$2:$N$14,2,FALSE)&amp;LEFT(O287,4)&amp;RIGHT(LEFT(O287,LEN(O287)-1),2)),0,VLOOKUP(L287,[1]Choix14!$M$2:$N$14,2,FALSE)&amp;LEFT(O287,4)&amp;RIGHT(LEFT(O287,LEN(O287)-1),2)))*1</f>
        <v>0</v>
      </c>
      <c r="C287" s="1"/>
      <c r="D287" s="1"/>
      <c r="I287" t="s">
        <v>151</v>
      </c>
      <c r="Q287" s="2">
        <f t="shared" si="6"/>
        <v>0</v>
      </c>
      <c r="R287" s="2">
        <f t="shared" si="6"/>
        <v>0</v>
      </c>
    </row>
    <row r="288" spans="1:18" x14ac:dyDescent="0.25">
      <c r="A288" s="1">
        <f>(IF(ISERROR(VLOOKUP(G288,[1]Choix14!$M$2:$N$14,2,FALSE)&amp;LEFT(J288,4)&amp;RIGHT(LEFT(J288,LEN(J288)-1),2)),0,VLOOKUP(G288,[1]Choix14!$M$2:$N$14,2,FALSE)&amp;LEFT(J288,4)&amp;RIGHT(LEFT(J288,LEN(J288)-1),2)))*1</f>
        <v>0</v>
      </c>
      <c r="B288" s="1">
        <f>(IF(ISERROR(VLOOKUP(L288,[1]Choix14!$M$2:$N$14,2,FALSE)&amp;LEFT(O288,4)&amp;RIGHT(LEFT(O288,LEN(O288)-1),2)),0,VLOOKUP(L288,[1]Choix14!$M$2:$N$14,2,FALSE)&amp;LEFT(O288,4)&amp;RIGHT(LEFT(O288,LEN(O288)-1),2)))*1</f>
        <v>0</v>
      </c>
      <c r="C288" s="1"/>
      <c r="D288" s="1"/>
      <c r="I288" t="s">
        <v>152</v>
      </c>
      <c r="Q288" s="2">
        <f t="shared" si="6"/>
        <v>0</v>
      </c>
      <c r="R288" s="2">
        <f t="shared" si="6"/>
        <v>0</v>
      </c>
    </row>
    <row r="289" spans="1:18" x14ac:dyDescent="0.25">
      <c r="A289" s="1">
        <f>(IF(ISERROR(VLOOKUP(G289,[1]Choix14!$M$2:$N$14,2,FALSE)&amp;LEFT(J289,4)&amp;RIGHT(LEFT(J289,LEN(J289)-1),2)),0,VLOOKUP(G289,[1]Choix14!$M$2:$N$14,2,FALSE)&amp;LEFT(J289,4)&amp;RIGHT(LEFT(J289,LEN(J289)-1),2)))*1</f>
        <v>0</v>
      </c>
      <c r="B289" s="1">
        <f>(IF(ISERROR(VLOOKUP(L289,[1]Choix14!$M$2:$N$14,2,FALSE)&amp;LEFT(O289,4)&amp;RIGHT(LEFT(O289,LEN(O289)-1),2)),0,VLOOKUP(L289,[1]Choix14!$M$2:$N$14,2,FALSE)&amp;LEFT(O289,4)&amp;RIGHT(LEFT(O289,LEN(O289)-1),2)))*1</f>
        <v>0</v>
      </c>
      <c r="C289" s="1"/>
      <c r="D289" s="1"/>
      <c r="I289" t="s">
        <v>153</v>
      </c>
      <c r="Q289" s="2">
        <f t="shared" si="6"/>
        <v>0</v>
      </c>
      <c r="R289" s="2">
        <f t="shared" si="6"/>
        <v>0</v>
      </c>
    </row>
    <row r="290" spans="1:18" x14ac:dyDescent="0.25">
      <c r="A290" s="1">
        <f>(IF(ISERROR(VLOOKUP(G290,[1]Choix14!$M$2:$N$14,2,FALSE)&amp;LEFT(J290,4)&amp;RIGHT(LEFT(J290,LEN(J290)-1),2)),0,VLOOKUP(G290,[1]Choix14!$M$2:$N$14,2,FALSE)&amp;LEFT(J290,4)&amp;RIGHT(LEFT(J290,LEN(J290)-1),2)))*1</f>
        <v>0</v>
      </c>
      <c r="B290" s="1">
        <f>(IF(ISERROR(VLOOKUP(L290,[1]Choix14!$M$2:$N$14,2,FALSE)&amp;LEFT(O290,4)&amp;RIGHT(LEFT(O290,LEN(O290)-1),2)),0,VLOOKUP(L290,[1]Choix14!$M$2:$N$14,2,FALSE)&amp;LEFT(O290,4)&amp;RIGHT(LEFT(O290,LEN(O290)-1),2)))*1</f>
        <v>0</v>
      </c>
      <c r="C290" s="1"/>
      <c r="D290" s="1"/>
      <c r="I290" t="s">
        <v>154</v>
      </c>
      <c r="Q290" s="2">
        <f t="shared" si="6"/>
        <v>0</v>
      </c>
      <c r="R290" s="2">
        <f t="shared" si="6"/>
        <v>0</v>
      </c>
    </row>
    <row r="291" spans="1:18" x14ac:dyDescent="0.25">
      <c r="A291" s="1">
        <f>(IF(ISERROR(VLOOKUP(G291,[1]Choix14!$M$2:$N$14,2,FALSE)&amp;LEFT(J291,4)&amp;RIGHT(LEFT(J291,LEN(J291)-1),2)),0,VLOOKUP(G291,[1]Choix14!$M$2:$N$14,2,FALSE)&amp;LEFT(J291,4)&amp;RIGHT(LEFT(J291,LEN(J291)-1),2)))*1</f>
        <v>0</v>
      </c>
      <c r="B291" s="1">
        <f>(IF(ISERROR(VLOOKUP(L291,[1]Choix14!$M$2:$N$14,2,FALSE)&amp;LEFT(O291,4)&amp;RIGHT(LEFT(O291,LEN(O291)-1),2)),0,VLOOKUP(L291,[1]Choix14!$M$2:$N$14,2,FALSE)&amp;LEFT(O291,4)&amp;RIGHT(LEFT(O291,LEN(O291)-1),2)))*1</f>
        <v>0</v>
      </c>
      <c r="C291" s="1"/>
      <c r="D291" s="1"/>
      <c r="I291" t="s">
        <v>155</v>
      </c>
      <c r="Q291" s="2">
        <f t="shared" si="6"/>
        <v>0</v>
      </c>
      <c r="R291" s="2">
        <f t="shared" si="6"/>
        <v>0</v>
      </c>
    </row>
    <row r="292" spans="1:18" x14ac:dyDescent="0.25">
      <c r="A292" s="1">
        <f>(IF(ISERROR(VLOOKUP(G292,[1]Choix14!$M$2:$N$14,2,FALSE)&amp;LEFT(J292,4)&amp;RIGHT(LEFT(J292,LEN(J292)-1),2)),0,VLOOKUP(G292,[1]Choix14!$M$2:$N$14,2,FALSE)&amp;LEFT(J292,4)&amp;RIGHT(LEFT(J292,LEN(J292)-1),2)))*1</f>
        <v>0</v>
      </c>
      <c r="B292" s="1">
        <f>(IF(ISERROR(VLOOKUP(L292,[1]Choix14!$M$2:$N$14,2,FALSE)&amp;LEFT(O292,4)&amp;RIGHT(LEFT(O292,LEN(O292)-1),2)),0,VLOOKUP(L292,[1]Choix14!$M$2:$N$14,2,FALSE)&amp;LEFT(O292,4)&amp;RIGHT(LEFT(O292,LEN(O292)-1),2)))*1</f>
        <v>0</v>
      </c>
      <c r="C292" s="1"/>
      <c r="D292" s="1"/>
      <c r="I292" t="s">
        <v>156</v>
      </c>
      <c r="Q292" s="2">
        <f t="shared" si="6"/>
        <v>0</v>
      </c>
      <c r="R292" s="2">
        <f t="shared" si="6"/>
        <v>0</v>
      </c>
    </row>
    <row r="293" spans="1:18" x14ac:dyDescent="0.25">
      <c r="A293" s="1">
        <f>(IF(ISERROR(VLOOKUP(G293,[1]Choix14!$M$2:$N$14,2,FALSE)&amp;LEFT(J293,4)&amp;RIGHT(LEFT(J293,LEN(J293)-1),2)),0,VLOOKUP(G293,[1]Choix14!$M$2:$N$14,2,FALSE)&amp;LEFT(J293,4)&amp;RIGHT(LEFT(J293,LEN(J293)-1),2)))*1</f>
        <v>0</v>
      </c>
      <c r="B293" s="1">
        <f>(IF(ISERROR(VLOOKUP(L293,[1]Choix14!$M$2:$N$14,2,FALSE)&amp;LEFT(O293,4)&amp;RIGHT(LEFT(O293,LEN(O293)-1),2)),0,VLOOKUP(L293,[1]Choix14!$M$2:$N$14,2,FALSE)&amp;LEFT(O293,4)&amp;RIGHT(LEFT(O293,LEN(O293)-1),2)))*1</f>
        <v>0</v>
      </c>
      <c r="C293" s="1"/>
      <c r="D293" s="1"/>
      <c r="I293" t="s">
        <v>157</v>
      </c>
      <c r="Q293" s="2">
        <f t="shared" si="6"/>
        <v>0</v>
      </c>
      <c r="R293" s="2">
        <f t="shared" si="6"/>
        <v>0</v>
      </c>
    </row>
    <row r="294" spans="1:18" x14ac:dyDescent="0.25">
      <c r="A294" s="1">
        <f>(IF(ISERROR(VLOOKUP(G294,[1]Choix14!$M$2:$N$14,2,FALSE)&amp;LEFT(J294,4)&amp;RIGHT(LEFT(J294,LEN(J294)-1),2)),0,VLOOKUP(G294,[1]Choix14!$M$2:$N$14,2,FALSE)&amp;LEFT(J294,4)&amp;RIGHT(LEFT(J294,LEN(J294)-1),2)))*1</f>
        <v>0</v>
      </c>
      <c r="B294" s="1">
        <f>(IF(ISERROR(VLOOKUP(L294,[1]Choix14!$M$2:$N$14,2,FALSE)&amp;LEFT(O294,4)&amp;RIGHT(LEFT(O294,LEN(O294)-1),2)),0,VLOOKUP(L294,[1]Choix14!$M$2:$N$14,2,FALSE)&amp;LEFT(O294,4)&amp;RIGHT(LEFT(O294,LEN(O294)-1),2)))*1</f>
        <v>0</v>
      </c>
      <c r="C294" s="1"/>
      <c r="D294" s="1"/>
      <c r="I294" t="s">
        <v>158</v>
      </c>
      <c r="Q294" s="2">
        <f t="shared" si="6"/>
        <v>0</v>
      </c>
      <c r="R294" s="2">
        <f t="shared" si="6"/>
        <v>0</v>
      </c>
    </row>
    <row r="295" spans="1:18" x14ac:dyDescent="0.25">
      <c r="A295" s="1">
        <f>(IF(ISERROR(VLOOKUP(G295,[1]Choix14!$M$2:$N$14,2,FALSE)&amp;LEFT(J295,4)&amp;RIGHT(LEFT(J295,LEN(J295)-1),2)),0,VLOOKUP(G295,[1]Choix14!$M$2:$N$14,2,FALSE)&amp;LEFT(J295,4)&amp;RIGHT(LEFT(J295,LEN(J295)-1),2)))*1</f>
        <v>0</v>
      </c>
      <c r="B295" s="1">
        <f>(IF(ISERROR(VLOOKUP(L295,[1]Choix14!$M$2:$N$14,2,FALSE)&amp;LEFT(O295,4)&amp;RIGHT(LEFT(O295,LEN(O295)-1),2)),0,VLOOKUP(L295,[1]Choix14!$M$2:$N$14,2,FALSE)&amp;LEFT(O295,4)&amp;RIGHT(LEFT(O295,LEN(O295)-1),2)))*1</f>
        <v>0</v>
      </c>
      <c r="C295" s="1"/>
      <c r="D295" s="1"/>
      <c r="I295" t="s">
        <v>159</v>
      </c>
      <c r="Q295" s="2">
        <f t="shared" si="6"/>
        <v>0</v>
      </c>
      <c r="R295" s="2">
        <f t="shared" si="6"/>
        <v>0</v>
      </c>
    </row>
    <row r="296" spans="1:18" x14ac:dyDescent="0.25">
      <c r="A296" s="1">
        <f>(IF(ISERROR(VLOOKUP(G296,[1]Choix14!$M$2:$N$14,2,FALSE)&amp;LEFT(J296,4)&amp;RIGHT(LEFT(J296,LEN(J296)-1),2)),0,VLOOKUP(G296,[1]Choix14!$M$2:$N$14,2,FALSE)&amp;LEFT(J296,4)&amp;RIGHT(LEFT(J296,LEN(J296)-1),2)))*1</f>
        <v>0</v>
      </c>
      <c r="B296" s="1">
        <f>(IF(ISERROR(VLOOKUP(L296,[1]Choix14!$M$2:$N$14,2,FALSE)&amp;LEFT(O296,4)&amp;RIGHT(LEFT(O296,LEN(O296)-1),2)),0,VLOOKUP(L296,[1]Choix14!$M$2:$N$14,2,FALSE)&amp;LEFT(O296,4)&amp;RIGHT(LEFT(O296,LEN(O296)-1),2)))*1</f>
        <v>0</v>
      </c>
      <c r="C296" s="1"/>
      <c r="D296" s="1"/>
      <c r="I296" t="s">
        <v>160</v>
      </c>
      <c r="Q296" s="2">
        <f t="shared" si="6"/>
        <v>0</v>
      </c>
      <c r="R296" s="2">
        <f t="shared" si="6"/>
        <v>0</v>
      </c>
    </row>
    <row r="297" spans="1:18" x14ac:dyDescent="0.25">
      <c r="A297" s="1">
        <f>(IF(ISERROR(VLOOKUP(G297,[1]Choix14!$M$2:$N$14,2,FALSE)&amp;LEFT(J297,4)&amp;RIGHT(LEFT(J297,LEN(J297)-1),2)),0,VLOOKUP(G297,[1]Choix14!$M$2:$N$14,2,FALSE)&amp;LEFT(J297,4)&amp;RIGHT(LEFT(J297,LEN(J297)-1),2)))*1</f>
        <v>0</v>
      </c>
      <c r="B297" s="1">
        <f>(IF(ISERROR(VLOOKUP(L297,[1]Choix14!$M$2:$N$14,2,FALSE)&amp;LEFT(O297,4)&amp;RIGHT(LEFT(O297,LEN(O297)-1),2)),0,VLOOKUP(L297,[1]Choix14!$M$2:$N$14,2,FALSE)&amp;LEFT(O297,4)&amp;RIGHT(LEFT(O297,LEN(O297)-1),2)))*1</f>
        <v>0</v>
      </c>
      <c r="C297" s="1"/>
      <c r="D297" s="1"/>
      <c r="I297" t="s">
        <v>161</v>
      </c>
      <c r="Q297" s="2">
        <f t="shared" si="6"/>
        <v>0</v>
      </c>
      <c r="R297" s="2">
        <f t="shared" si="6"/>
        <v>0</v>
      </c>
    </row>
    <row r="298" spans="1:18" x14ac:dyDescent="0.25">
      <c r="A298" s="1">
        <f>(IF(ISERROR(VLOOKUP(G298,[1]Choix14!$M$2:$N$14,2,FALSE)&amp;LEFT(J298,4)&amp;RIGHT(LEFT(J298,LEN(J298)-1),2)),0,VLOOKUP(G298,[1]Choix14!$M$2:$N$14,2,FALSE)&amp;LEFT(J298,4)&amp;RIGHT(LEFT(J298,LEN(J298)-1),2)))*1</f>
        <v>0</v>
      </c>
      <c r="B298" s="1">
        <f>(IF(ISERROR(VLOOKUP(L298,[1]Choix14!$M$2:$N$14,2,FALSE)&amp;LEFT(O298,4)&amp;RIGHT(LEFT(O298,LEN(O298)-1),2)),0,VLOOKUP(L298,[1]Choix14!$M$2:$N$14,2,FALSE)&amp;LEFT(O298,4)&amp;RIGHT(LEFT(O298,LEN(O298)-1),2)))*1</f>
        <v>0</v>
      </c>
      <c r="C298" s="1"/>
      <c r="D298" s="1"/>
      <c r="I298" t="s">
        <v>162</v>
      </c>
      <c r="Q298" s="2">
        <f t="shared" si="6"/>
        <v>0</v>
      </c>
      <c r="R298" s="2">
        <f t="shared" si="6"/>
        <v>0</v>
      </c>
    </row>
    <row r="299" spans="1:18" x14ac:dyDescent="0.25">
      <c r="A299" s="1">
        <f>(IF(ISERROR(VLOOKUP(G299,[1]Choix14!$M$2:$N$14,2,FALSE)&amp;LEFT(J299,4)&amp;RIGHT(LEFT(J299,LEN(J299)-1),2)),0,VLOOKUP(G299,[1]Choix14!$M$2:$N$14,2,FALSE)&amp;LEFT(J299,4)&amp;RIGHT(LEFT(J299,LEN(J299)-1),2)))*1</f>
        <v>0</v>
      </c>
      <c r="B299" s="1">
        <f>(IF(ISERROR(VLOOKUP(L299,[1]Choix14!$M$2:$N$14,2,FALSE)&amp;LEFT(O299,4)&amp;RIGHT(LEFT(O299,LEN(O299)-1),2)),0,VLOOKUP(L299,[1]Choix14!$M$2:$N$14,2,FALSE)&amp;LEFT(O299,4)&amp;RIGHT(LEFT(O299,LEN(O299)-1),2)))*1</f>
        <v>0</v>
      </c>
      <c r="C299" s="1"/>
      <c r="D299" s="1"/>
      <c r="I299" t="s">
        <v>163</v>
      </c>
      <c r="Q299" s="2">
        <f t="shared" si="6"/>
        <v>0</v>
      </c>
      <c r="R299" s="2">
        <f t="shared" si="6"/>
        <v>0</v>
      </c>
    </row>
    <row r="300" spans="1:18" x14ac:dyDescent="0.25">
      <c r="A300" s="1">
        <f>(IF(ISERROR(VLOOKUP(G300,[1]Choix14!$M$2:$N$14,2,FALSE)&amp;LEFT(J300,4)&amp;RIGHT(LEFT(J300,LEN(J300)-1),2)),0,VLOOKUP(G300,[1]Choix14!$M$2:$N$14,2,FALSE)&amp;LEFT(J300,4)&amp;RIGHT(LEFT(J300,LEN(J300)-1),2)))*1</f>
        <v>0</v>
      </c>
      <c r="B300" s="1">
        <f>(IF(ISERROR(VLOOKUP(L300,[1]Choix14!$M$2:$N$14,2,FALSE)&amp;LEFT(O300,4)&amp;RIGHT(LEFT(O300,LEN(O300)-1),2)),0,VLOOKUP(L300,[1]Choix14!$M$2:$N$14,2,FALSE)&amp;LEFT(O300,4)&amp;RIGHT(LEFT(O300,LEN(O300)-1),2)))*1</f>
        <v>0</v>
      </c>
      <c r="C300" s="1"/>
      <c r="D300" s="1"/>
      <c r="I300" t="s">
        <v>164</v>
      </c>
      <c r="Q300" s="2">
        <f t="shared" si="6"/>
        <v>0</v>
      </c>
      <c r="R300" s="2">
        <f t="shared" si="6"/>
        <v>0</v>
      </c>
    </row>
    <row r="301" spans="1:18" x14ac:dyDescent="0.25">
      <c r="A301" s="1">
        <f>(IF(ISERROR(VLOOKUP(G301,[1]Choix14!$M$2:$N$14,2,FALSE)&amp;LEFT(J301,4)&amp;RIGHT(LEFT(J301,LEN(J301)-1),2)),0,VLOOKUP(G301,[1]Choix14!$M$2:$N$14,2,FALSE)&amp;LEFT(J301,4)&amp;RIGHT(LEFT(J301,LEN(J301)-1),2)))*1</f>
        <v>0</v>
      </c>
      <c r="B301" s="1">
        <f>(IF(ISERROR(VLOOKUP(L301,[1]Choix14!$M$2:$N$14,2,FALSE)&amp;LEFT(O301,4)&amp;RIGHT(LEFT(O301,LEN(O301)-1),2)),0,VLOOKUP(L301,[1]Choix14!$M$2:$N$14,2,FALSE)&amp;LEFT(O301,4)&amp;RIGHT(LEFT(O301,LEN(O301)-1),2)))*1</f>
        <v>0</v>
      </c>
      <c r="C301" s="1"/>
      <c r="D301" s="1"/>
      <c r="I301" t="s">
        <v>165</v>
      </c>
      <c r="Q301" s="2">
        <f t="shared" si="6"/>
        <v>0</v>
      </c>
      <c r="R301" s="2">
        <f t="shared" si="6"/>
        <v>0</v>
      </c>
    </row>
    <row r="302" spans="1:18" x14ac:dyDescent="0.25">
      <c r="A302" s="1">
        <f>(IF(ISERROR(VLOOKUP(G302,[1]Choix14!$M$2:$N$14,2,FALSE)&amp;LEFT(J302,4)&amp;RIGHT(LEFT(J302,LEN(J302)-1),2)),0,VLOOKUP(G302,[1]Choix14!$M$2:$N$14,2,FALSE)&amp;LEFT(J302,4)&amp;RIGHT(LEFT(J302,LEN(J302)-1),2)))*1</f>
        <v>0</v>
      </c>
      <c r="B302" s="1">
        <f>(IF(ISERROR(VLOOKUP(L302,[1]Choix14!$M$2:$N$14,2,FALSE)&amp;LEFT(O302,4)&amp;RIGHT(LEFT(O302,LEN(O302)-1),2)),0,VLOOKUP(L302,[1]Choix14!$M$2:$N$14,2,FALSE)&amp;LEFT(O302,4)&amp;RIGHT(LEFT(O302,LEN(O302)-1),2)))*1</f>
        <v>0</v>
      </c>
      <c r="C302" s="1"/>
      <c r="D302" s="1"/>
      <c r="I302" t="s">
        <v>166</v>
      </c>
      <c r="Q302" s="2">
        <f t="shared" si="6"/>
        <v>0</v>
      </c>
      <c r="R302" s="2">
        <f t="shared" si="6"/>
        <v>0</v>
      </c>
    </row>
    <row r="303" spans="1:18" x14ac:dyDescent="0.25">
      <c r="A303" s="1">
        <f>(IF(ISERROR(VLOOKUP(G303,[1]Choix14!$M$2:$N$14,2,FALSE)&amp;LEFT(J303,4)&amp;RIGHT(LEFT(J303,LEN(J303)-1),2)),0,VLOOKUP(G303,[1]Choix14!$M$2:$N$14,2,FALSE)&amp;LEFT(J303,4)&amp;RIGHT(LEFT(J303,LEN(J303)-1),2)))*1</f>
        <v>0</v>
      </c>
      <c r="B303" s="1">
        <f>(IF(ISERROR(VLOOKUP(L303,[1]Choix14!$M$2:$N$14,2,FALSE)&amp;LEFT(O303,4)&amp;RIGHT(LEFT(O303,LEN(O303)-1),2)),0,VLOOKUP(L303,[1]Choix14!$M$2:$N$14,2,FALSE)&amp;LEFT(O303,4)&amp;RIGHT(LEFT(O303,LEN(O303)-1),2)))*1</f>
        <v>0</v>
      </c>
      <c r="C303" s="1"/>
      <c r="D303" s="1"/>
      <c r="I303" t="s">
        <v>167</v>
      </c>
      <c r="Q303" s="2">
        <f t="shared" si="6"/>
        <v>0</v>
      </c>
      <c r="R303" s="2">
        <f t="shared" si="6"/>
        <v>0</v>
      </c>
    </row>
    <row r="304" spans="1:18" x14ac:dyDescent="0.25">
      <c r="A304" s="1">
        <f>(IF(ISERROR(VLOOKUP(G304,[1]Choix14!$M$2:$N$14,2,FALSE)&amp;LEFT(J304,4)&amp;RIGHT(LEFT(J304,LEN(J304)-1),2)),0,VLOOKUP(G304,[1]Choix14!$M$2:$N$14,2,FALSE)&amp;LEFT(J304,4)&amp;RIGHT(LEFT(J304,LEN(J304)-1),2)))*1</f>
        <v>0</v>
      </c>
      <c r="B304" s="1">
        <f>(IF(ISERROR(VLOOKUP(L304,[1]Choix14!$M$2:$N$14,2,FALSE)&amp;LEFT(O304,4)&amp;RIGHT(LEFT(O304,LEN(O304)-1),2)),0,VLOOKUP(L304,[1]Choix14!$M$2:$N$14,2,FALSE)&amp;LEFT(O304,4)&amp;RIGHT(LEFT(O304,LEN(O304)-1),2)))*1</f>
        <v>0</v>
      </c>
      <c r="C304" s="1"/>
      <c r="D304" s="1"/>
      <c r="I304" t="s">
        <v>168</v>
      </c>
      <c r="Q304" s="2">
        <f t="shared" si="6"/>
        <v>0</v>
      </c>
      <c r="R304" s="2">
        <f t="shared" si="6"/>
        <v>0</v>
      </c>
    </row>
    <row r="305" spans="1:18" x14ac:dyDescent="0.25">
      <c r="A305" s="1">
        <f>(IF(ISERROR(VLOOKUP(G305,[1]Choix14!$M$2:$N$14,2,FALSE)&amp;LEFT(J305,4)&amp;RIGHT(LEFT(J305,LEN(J305)-1),2)),0,VLOOKUP(G305,[1]Choix14!$M$2:$N$14,2,FALSE)&amp;LEFT(J305,4)&amp;RIGHT(LEFT(J305,LEN(J305)-1),2)))*1</f>
        <v>0</v>
      </c>
      <c r="B305" s="1">
        <f>(IF(ISERROR(VLOOKUP(L305,[1]Choix14!$M$2:$N$14,2,FALSE)&amp;LEFT(O305,4)&amp;RIGHT(LEFT(O305,LEN(O305)-1),2)),0,VLOOKUP(L305,[1]Choix14!$M$2:$N$14,2,FALSE)&amp;LEFT(O305,4)&amp;RIGHT(LEFT(O305,LEN(O305)-1),2)))*1</f>
        <v>0</v>
      </c>
      <c r="C305" s="1"/>
      <c r="D305" s="1"/>
      <c r="I305" t="s">
        <v>169</v>
      </c>
      <c r="Q305" s="2">
        <f t="shared" si="6"/>
        <v>0</v>
      </c>
      <c r="R305" s="2">
        <f t="shared" si="6"/>
        <v>0</v>
      </c>
    </row>
    <row r="306" spans="1:18" x14ac:dyDescent="0.25">
      <c r="A306" s="1">
        <f>(IF(ISERROR(VLOOKUP(G306,[1]Choix14!$M$2:$N$14,2,FALSE)&amp;LEFT(J306,4)&amp;RIGHT(LEFT(J306,LEN(J306)-1),2)),0,VLOOKUP(G306,[1]Choix14!$M$2:$N$14,2,FALSE)&amp;LEFT(J306,4)&amp;RIGHT(LEFT(J306,LEN(J306)-1),2)))*1</f>
        <v>0</v>
      </c>
      <c r="B306" s="1">
        <f>(IF(ISERROR(VLOOKUP(L306,[1]Choix14!$M$2:$N$14,2,FALSE)&amp;LEFT(O306,4)&amp;RIGHT(LEFT(O306,LEN(O306)-1),2)),0,VLOOKUP(L306,[1]Choix14!$M$2:$N$14,2,FALSE)&amp;LEFT(O306,4)&amp;RIGHT(LEFT(O306,LEN(O306)-1),2)))*1</f>
        <v>0</v>
      </c>
      <c r="C306" s="1"/>
      <c r="D306" s="1"/>
      <c r="I306" t="s">
        <v>170</v>
      </c>
      <c r="Q306" s="2">
        <f t="shared" si="6"/>
        <v>0</v>
      </c>
      <c r="R306" s="2">
        <f t="shared" si="6"/>
        <v>0</v>
      </c>
    </row>
    <row r="307" spans="1:18" x14ac:dyDescent="0.25">
      <c r="A307" s="1">
        <f>(IF(ISERROR(VLOOKUP(G307,[1]Choix14!$M$2:$N$14,2,FALSE)&amp;LEFT(J307,4)&amp;RIGHT(LEFT(J307,LEN(J307)-1),2)),0,VLOOKUP(G307,[1]Choix14!$M$2:$N$14,2,FALSE)&amp;LEFT(J307,4)&amp;RIGHT(LEFT(J307,LEN(J307)-1),2)))*1</f>
        <v>0</v>
      </c>
      <c r="B307" s="1">
        <f>(IF(ISERROR(VLOOKUP(L307,[1]Choix14!$M$2:$N$14,2,FALSE)&amp;LEFT(O307,4)&amp;RIGHT(LEFT(O307,LEN(O307)-1),2)),0,VLOOKUP(L307,[1]Choix14!$M$2:$N$14,2,FALSE)&amp;LEFT(O307,4)&amp;RIGHT(LEFT(O307,LEN(O307)-1),2)))*1</f>
        <v>0</v>
      </c>
      <c r="C307" s="1"/>
      <c r="D307" s="1"/>
      <c r="I307" t="s">
        <v>171</v>
      </c>
      <c r="Q307" s="2">
        <f t="shared" si="6"/>
        <v>0</v>
      </c>
      <c r="R307" s="2">
        <f t="shared" si="6"/>
        <v>0</v>
      </c>
    </row>
    <row r="308" spans="1:18" x14ac:dyDescent="0.25">
      <c r="A308" s="1">
        <f>(IF(ISERROR(VLOOKUP(G308,[1]Choix14!$M$2:$N$14,2,FALSE)&amp;LEFT(J308,4)&amp;RIGHT(LEFT(J308,LEN(J308)-1),2)),0,VLOOKUP(G308,[1]Choix14!$M$2:$N$14,2,FALSE)&amp;LEFT(J308,4)&amp;RIGHT(LEFT(J308,LEN(J308)-1),2)))*1</f>
        <v>0</v>
      </c>
      <c r="B308" s="1">
        <f>(IF(ISERROR(VLOOKUP(L308,[1]Choix14!$M$2:$N$14,2,FALSE)&amp;LEFT(O308,4)&amp;RIGHT(LEFT(O308,LEN(O308)-1),2)),0,VLOOKUP(L308,[1]Choix14!$M$2:$N$14,2,FALSE)&amp;LEFT(O308,4)&amp;RIGHT(LEFT(O308,LEN(O308)-1),2)))*1</f>
        <v>0</v>
      </c>
      <c r="C308" s="1"/>
      <c r="D308" s="1"/>
      <c r="I308" t="s">
        <v>172</v>
      </c>
      <c r="Q308" s="2">
        <f t="shared" si="6"/>
        <v>0</v>
      </c>
      <c r="R308" s="2">
        <f t="shared" si="6"/>
        <v>0</v>
      </c>
    </row>
    <row r="309" spans="1:18" x14ac:dyDescent="0.25">
      <c r="A309" s="1">
        <f>(IF(ISERROR(VLOOKUP(G309,[1]Choix14!$M$2:$N$14,2,FALSE)&amp;LEFT(J309,4)&amp;RIGHT(LEFT(J309,LEN(J309)-1),2)),0,VLOOKUP(G309,[1]Choix14!$M$2:$N$14,2,FALSE)&amp;LEFT(J309,4)&amp;RIGHT(LEFT(J309,LEN(J309)-1),2)))*1</f>
        <v>0</v>
      </c>
      <c r="B309" s="1">
        <f>(IF(ISERROR(VLOOKUP(L309,[1]Choix14!$M$2:$N$14,2,FALSE)&amp;LEFT(O309,4)&amp;RIGHT(LEFT(O309,LEN(O309)-1),2)),0,VLOOKUP(L309,[1]Choix14!$M$2:$N$14,2,FALSE)&amp;LEFT(O309,4)&amp;RIGHT(LEFT(O309,LEN(O309)-1),2)))*1</f>
        <v>0</v>
      </c>
      <c r="C309" s="1"/>
      <c r="D309" s="1"/>
      <c r="I309" t="s">
        <v>173</v>
      </c>
      <c r="Q309" s="2">
        <f t="shared" si="6"/>
        <v>0</v>
      </c>
      <c r="R309" s="2">
        <f t="shared" si="6"/>
        <v>0</v>
      </c>
    </row>
    <row r="310" spans="1:18" x14ac:dyDescent="0.25">
      <c r="A310" s="1">
        <f>(IF(ISERROR(VLOOKUP(G310,[1]Choix14!$M$2:$N$14,2,FALSE)&amp;LEFT(J310,4)&amp;RIGHT(LEFT(J310,LEN(J310)-1),2)),0,VLOOKUP(G310,[1]Choix14!$M$2:$N$14,2,FALSE)&amp;LEFT(J310,4)&amp;RIGHT(LEFT(J310,LEN(J310)-1),2)))*1</f>
        <v>0</v>
      </c>
      <c r="B310" s="1">
        <f>(IF(ISERROR(VLOOKUP(L310,[1]Choix14!$M$2:$N$14,2,FALSE)&amp;LEFT(O310,4)&amp;RIGHT(LEFT(O310,LEN(O310)-1),2)),0,VLOOKUP(L310,[1]Choix14!$M$2:$N$14,2,FALSE)&amp;LEFT(O310,4)&amp;RIGHT(LEFT(O310,LEN(O310)-1),2)))*1</f>
        <v>0</v>
      </c>
      <c r="C310" s="1"/>
      <c r="D310" s="1"/>
      <c r="I310" t="s">
        <v>174</v>
      </c>
      <c r="Q310" s="2">
        <f t="shared" si="6"/>
        <v>0</v>
      </c>
      <c r="R310" s="2">
        <f t="shared" si="6"/>
        <v>0</v>
      </c>
    </row>
    <row r="311" spans="1:18" x14ac:dyDescent="0.25">
      <c r="A311" s="1">
        <f>(IF(ISERROR(VLOOKUP(G311,[1]Choix14!$M$2:$N$14,2,FALSE)&amp;LEFT(J311,4)&amp;RIGHT(LEFT(J311,LEN(J311)-1),2)),0,VLOOKUP(G311,[1]Choix14!$M$2:$N$14,2,FALSE)&amp;LEFT(J311,4)&amp;RIGHT(LEFT(J311,LEN(J311)-1),2)))*1</f>
        <v>0</v>
      </c>
      <c r="B311" s="1">
        <f>(IF(ISERROR(VLOOKUP(L311,[1]Choix14!$M$2:$N$14,2,FALSE)&amp;LEFT(O311,4)&amp;RIGHT(LEFT(O311,LEN(O311)-1),2)),0,VLOOKUP(L311,[1]Choix14!$M$2:$N$14,2,FALSE)&amp;LEFT(O311,4)&amp;RIGHT(LEFT(O311,LEN(O311)-1),2)))*1</f>
        <v>0</v>
      </c>
      <c r="C311" s="1"/>
      <c r="D311" s="1"/>
      <c r="I311" t="s">
        <v>175</v>
      </c>
      <c r="Q311" s="2">
        <f t="shared" si="6"/>
        <v>0</v>
      </c>
      <c r="R311" s="2">
        <f t="shared" si="6"/>
        <v>0</v>
      </c>
    </row>
    <row r="312" spans="1:18" x14ac:dyDescent="0.25">
      <c r="A312" s="1">
        <f>(IF(ISERROR(VLOOKUP(G312,[1]Choix14!$M$2:$N$14,2,FALSE)&amp;LEFT(J312,4)&amp;RIGHT(LEFT(J312,LEN(J312)-1),2)),0,VLOOKUP(G312,[1]Choix14!$M$2:$N$14,2,FALSE)&amp;LEFT(J312,4)&amp;RIGHT(LEFT(J312,LEN(J312)-1),2)))*1</f>
        <v>0</v>
      </c>
      <c r="B312" s="1">
        <f>(IF(ISERROR(VLOOKUP(L312,[1]Choix14!$M$2:$N$14,2,FALSE)&amp;LEFT(O312,4)&amp;RIGHT(LEFT(O312,LEN(O312)-1),2)),0,VLOOKUP(L312,[1]Choix14!$M$2:$N$14,2,FALSE)&amp;LEFT(O312,4)&amp;RIGHT(LEFT(O312,LEN(O312)-1),2)))*1</f>
        <v>0</v>
      </c>
      <c r="C312" s="1"/>
      <c r="D312" s="1"/>
      <c r="I312" t="s">
        <v>176</v>
      </c>
      <c r="Q312" s="2">
        <f t="shared" si="6"/>
        <v>0</v>
      </c>
      <c r="R312" s="2">
        <f t="shared" si="6"/>
        <v>0</v>
      </c>
    </row>
    <row r="313" spans="1:18" x14ac:dyDescent="0.25">
      <c r="A313" s="1">
        <f>(IF(ISERROR(VLOOKUP(G313,[1]Choix14!$M$2:$N$14,2,FALSE)&amp;LEFT(J313,4)&amp;RIGHT(LEFT(J313,LEN(J313)-1),2)),0,VLOOKUP(G313,[1]Choix14!$M$2:$N$14,2,FALSE)&amp;LEFT(J313,4)&amp;RIGHT(LEFT(J313,LEN(J313)-1),2)))*1</f>
        <v>0</v>
      </c>
      <c r="B313" s="1">
        <f>(IF(ISERROR(VLOOKUP(L313,[1]Choix14!$M$2:$N$14,2,FALSE)&amp;LEFT(O313,4)&amp;RIGHT(LEFT(O313,LEN(O313)-1),2)),0,VLOOKUP(L313,[1]Choix14!$M$2:$N$14,2,FALSE)&amp;LEFT(O313,4)&amp;RIGHT(LEFT(O313,LEN(O313)-1),2)))*1</f>
        <v>0</v>
      </c>
      <c r="C313" s="1"/>
      <c r="D313" s="1"/>
      <c r="I313" t="s">
        <v>177</v>
      </c>
      <c r="Q313" s="2">
        <f t="shared" si="6"/>
        <v>0</v>
      </c>
      <c r="R313" s="2">
        <f t="shared" si="6"/>
        <v>0</v>
      </c>
    </row>
    <row r="314" spans="1:18" x14ac:dyDescent="0.25">
      <c r="A314" s="1">
        <f>(IF(ISERROR(VLOOKUP(G314,[1]Choix14!$M$2:$N$14,2,FALSE)&amp;LEFT(J314,4)&amp;RIGHT(LEFT(J314,LEN(J314)-1),2)),0,VLOOKUP(G314,[1]Choix14!$M$2:$N$14,2,FALSE)&amp;LEFT(J314,4)&amp;RIGHT(LEFT(J314,LEN(J314)-1),2)))*1</f>
        <v>0</v>
      </c>
      <c r="B314" s="1">
        <f>(IF(ISERROR(VLOOKUP(L314,[1]Choix14!$M$2:$N$14,2,FALSE)&amp;LEFT(O314,4)&amp;RIGHT(LEFT(O314,LEN(O314)-1),2)),0,VLOOKUP(L314,[1]Choix14!$M$2:$N$14,2,FALSE)&amp;LEFT(O314,4)&amp;RIGHT(LEFT(O314,LEN(O314)-1),2)))*1</f>
        <v>0</v>
      </c>
      <c r="C314" s="1"/>
      <c r="D314" s="1"/>
      <c r="I314" t="s">
        <v>178</v>
      </c>
      <c r="Q314" s="2">
        <f t="shared" si="6"/>
        <v>0</v>
      </c>
      <c r="R314" s="2">
        <f t="shared" si="6"/>
        <v>0</v>
      </c>
    </row>
    <row r="315" spans="1:18" x14ac:dyDescent="0.25">
      <c r="A315" s="1">
        <f>(IF(ISERROR(VLOOKUP(G315,[1]Choix14!$M$2:$N$14,2,FALSE)&amp;LEFT(J315,4)&amp;RIGHT(LEFT(J315,LEN(J315)-1),2)),0,VLOOKUP(G315,[1]Choix14!$M$2:$N$14,2,FALSE)&amp;LEFT(J315,4)&amp;RIGHT(LEFT(J315,LEN(J315)-1),2)))*1</f>
        <v>0</v>
      </c>
      <c r="B315" s="1">
        <f>(IF(ISERROR(VLOOKUP(L315,[1]Choix14!$M$2:$N$14,2,FALSE)&amp;LEFT(O315,4)&amp;RIGHT(LEFT(O315,LEN(O315)-1),2)),0,VLOOKUP(L315,[1]Choix14!$M$2:$N$14,2,FALSE)&amp;LEFT(O315,4)&amp;RIGHT(LEFT(O315,LEN(O315)-1),2)))*1</f>
        <v>0</v>
      </c>
      <c r="C315" s="1"/>
      <c r="D315" s="1"/>
      <c r="I315" t="s">
        <v>179</v>
      </c>
      <c r="Q315" s="2">
        <f t="shared" si="6"/>
        <v>0</v>
      </c>
      <c r="R315" s="2">
        <f t="shared" si="6"/>
        <v>0</v>
      </c>
    </row>
    <row r="316" spans="1:18" x14ac:dyDescent="0.25">
      <c r="A316" s="1">
        <f>(IF(ISERROR(VLOOKUP(G316,[1]Choix14!$M$2:$N$14,2,FALSE)&amp;LEFT(J316,4)&amp;RIGHT(LEFT(J316,LEN(J316)-1),2)),0,VLOOKUP(G316,[1]Choix14!$M$2:$N$14,2,FALSE)&amp;LEFT(J316,4)&amp;RIGHT(LEFT(J316,LEN(J316)-1),2)))*1</f>
        <v>0</v>
      </c>
      <c r="B316" s="1">
        <f>(IF(ISERROR(VLOOKUP(L316,[1]Choix14!$M$2:$N$14,2,FALSE)&amp;LEFT(O316,4)&amp;RIGHT(LEFT(O316,LEN(O316)-1),2)),0,VLOOKUP(L316,[1]Choix14!$M$2:$N$14,2,FALSE)&amp;LEFT(O316,4)&amp;RIGHT(LEFT(O316,LEN(O316)-1),2)))*1</f>
        <v>0</v>
      </c>
      <c r="C316" s="1"/>
      <c r="D316" s="1"/>
      <c r="I316" t="s">
        <v>180</v>
      </c>
      <c r="Q316" s="2">
        <f t="shared" si="6"/>
        <v>0</v>
      </c>
      <c r="R316" s="2">
        <f t="shared" si="6"/>
        <v>0</v>
      </c>
    </row>
    <row r="317" spans="1:18" x14ac:dyDescent="0.25">
      <c r="A317" s="1">
        <f>(IF(ISERROR(VLOOKUP(G317,[1]Choix14!$M$2:$N$14,2,FALSE)&amp;LEFT(J317,4)&amp;RIGHT(LEFT(J317,LEN(J317)-1),2)),0,VLOOKUP(G317,[1]Choix14!$M$2:$N$14,2,FALSE)&amp;LEFT(J317,4)&amp;RIGHT(LEFT(J317,LEN(J317)-1),2)))*1</f>
        <v>0</v>
      </c>
      <c r="B317" s="1">
        <f>(IF(ISERROR(VLOOKUP(L317,[1]Choix14!$M$2:$N$14,2,FALSE)&amp;LEFT(O317,4)&amp;RIGHT(LEFT(O317,LEN(O317)-1),2)),0,VLOOKUP(L317,[1]Choix14!$M$2:$N$14,2,FALSE)&amp;LEFT(O317,4)&amp;RIGHT(LEFT(O317,LEN(O317)-1),2)))*1</f>
        <v>0</v>
      </c>
      <c r="C317" s="1"/>
      <c r="D317" s="1"/>
      <c r="I317" t="s">
        <v>181</v>
      </c>
      <c r="Q317" s="2">
        <f t="shared" si="6"/>
        <v>0</v>
      </c>
      <c r="R317" s="2">
        <f t="shared" si="6"/>
        <v>0</v>
      </c>
    </row>
    <row r="318" spans="1:18" x14ac:dyDescent="0.25">
      <c r="A318" s="1">
        <f>(IF(ISERROR(VLOOKUP(G318,[1]Choix14!$M$2:$N$14,2,FALSE)&amp;LEFT(J318,4)&amp;RIGHT(LEFT(J318,LEN(J318)-1),2)),0,VLOOKUP(G318,[1]Choix14!$M$2:$N$14,2,FALSE)&amp;LEFT(J318,4)&amp;RIGHT(LEFT(J318,LEN(J318)-1),2)))*1</f>
        <v>0</v>
      </c>
      <c r="B318" s="1">
        <f>(IF(ISERROR(VLOOKUP(L318,[1]Choix14!$M$2:$N$14,2,FALSE)&amp;LEFT(O318,4)&amp;RIGHT(LEFT(O318,LEN(O318)-1),2)),0,VLOOKUP(L318,[1]Choix14!$M$2:$N$14,2,FALSE)&amp;LEFT(O318,4)&amp;RIGHT(LEFT(O318,LEN(O318)-1),2)))*1</f>
        <v>0</v>
      </c>
      <c r="C318" s="1"/>
      <c r="D318" s="1"/>
      <c r="I318" t="s">
        <v>182</v>
      </c>
      <c r="Q318" s="2">
        <f t="shared" si="6"/>
        <v>0</v>
      </c>
      <c r="R318" s="2">
        <f t="shared" si="6"/>
        <v>0</v>
      </c>
    </row>
    <row r="319" spans="1:18" x14ac:dyDescent="0.25">
      <c r="A319" s="1">
        <f>(IF(ISERROR(VLOOKUP(G319,[1]Choix14!$M$2:$N$14,2,FALSE)&amp;LEFT(J319,4)&amp;RIGHT(LEFT(J319,LEN(J319)-1),2)),0,VLOOKUP(G319,[1]Choix14!$M$2:$N$14,2,FALSE)&amp;LEFT(J319,4)&amp;RIGHT(LEFT(J319,LEN(J319)-1),2)))*1</f>
        <v>0</v>
      </c>
      <c r="B319" s="1">
        <f>(IF(ISERROR(VLOOKUP(L319,[1]Choix14!$M$2:$N$14,2,FALSE)&amp;LEFT(O319,4)&amp;RIGHT(LEFT(O319,LEN(O319)-1),2)),0,VLOOKUP(L319,[1]Choix14!$M$2:$N$14,2,FALSE)&amp;LEFT(O319,4)&amp;RIGHT(LEFT(O319,LEN(O319)-1),2)))*1</f>
        <v>0</v>
      </c>
      <c r="C319" s="1"/>
      <c r="D319" s="1"/>
      <c r="I319" t="s">
        <v>183</v>
      </c>
      <c r="Q319" s="2">
        <f t="shared" si="6"/>
        <v>0</v>
      </c>
      <c r="R319" s="2">
        <f t="shared" si="6"/>
        <v>0</v>
      </c>
    </row>
    <row r="320" spans="1:18" x14ac:dyDescent="0.25">
      <c r="A320" s="1">
        <f>(IF(ISERROR(VLOOKUP(G320,[1]Choix14!$M$2:$N$14,2,FALSE)&amp;LEFT(J320,4)&amp;RIGHT(LEFT(J320,LEN(J320)-1),2)),0,VLOOKUP(G320,[1]Choix14!$M$2:$N$14,2,FALSE)&amp;LEFT(J320,4)&amp;RIGHT(LEFT(J320,LEN(J320)-1),2)))*1</f>
        <v>0</v>
      </c>
      <c r="B320" s="1">
        <f>(IF(ISERROR(VLOOKUP(L320,[1]Choix14!$M$2:$N$14,2,FALSE)&amp;LEFT(O320,4)&amp;RIGHT(LEFT(O320,LEN(O320)-1),2)),0,VLOOKUP(L320,[1]Choix14!$M$2:$N$14,2,FALSE)&amp;LEFT(O320,4)&amp;RIGHT(LEFT(O320,LEN(O320)-1),2)))*1</f>
        <v>0</v>
      </c>
      <c r="C320" s="1"/>
      <c r="D320" s="1"/>
      <c r="I320" t="s">
        <v>184</v>
      </c>
      <c r="Q320" s="2">
        <f t="shared" si="6"/>
        <v>0</v>
      </c>
      <c r="R320" s="2">
        <f t="shared" si="6"/>
        <v>0</v>
      </c>
    </row>
    <row r="321" spans="1:18" x14ac:dyDescent="0.25">
      <c r="A321" s="1">
        <f>(IF(ISERROR(VLOOKUP(G321,[1]Choix14!$M$2:$N$14,2,FALSE)&amp;LEFT(J321,4)&amp;RIGHT(LEFT(J321,LEN(J321)-1),2)),0,VLOOKUP(G321,[1]Choix14!$M$2:$N$14,2,FALSE)&amp;LEFT(J321,4)&amp;RIGHT(LEFT(J321,LEN(J321)-1),2)))*1</f>
        <v>0</v>
      </c>
      <c r="B321" s="1">
        <f>(IF(ISERROR(VLOOKUP(L321,[1]Choix14!$M$2:$N$14,2,FALSE)&amp;LEFT(O321,4)&amp;RIGHT(LEFT(O321,LEN(O321)-1),2)),0,VLOOKUP(L321,[1]Choix14!$M$2:$N$14,2,FALSE)&amp;LEFT(O321,4)&amp;RIGHT(LEFT(O321,LEN(O321)-1),2)))*1</f>
        <v>0</v>
      </c>
      <c r="C321" s="1"/>
      <c r="D321" s="1"/>
      <c r="I321" t="s">
        <v>185</v>
      </c>
      <c r="Q321" s="2">
        <f t="shared" si="6"/>
        <v>0</v>
      </c>
      <c r="R321" s="2">
        <f t="shared" si="6"/>
        <v>0</v>
      </c>
    </row>
    <row r="322" spans="1:18" x14ac:dyDescent="0.25">
      <c r="A322" s="1">
        <f>(IF(ISERROR(VLOOKUP(G322,[1]Choix14!$M$2:$N$14,2,FALSE)&amp;LEFT(J322,4)&amp;RIGHT(LEFT(J322,LEN(J322)-1),2)),0,VLOOKUP(G322,[1]Choix14!$M$2:$N$14,2,FALSE)&amp;LEFT(J322,4)&amp;RIGHT(LEFT(J322,LEN(J322)-1),2)))*1</f>
        <v>0</v>
      </c>
      <c r="B322" s="1">
        <f>(IF(ISERROR(VLOOKUP(L322,[1]Choix14!$M$2:$N$14,2,FALSE)&amp;LEFT(O322,4)&amp;RIGHT(LEFT(O322,LEN(O322)-1),2)),0,VLOOKUP(L322,[1]Choix14!$M$2:$N$14,2,FALSE)&amp;LEFT(O322,4)&amp;RIGHT(LEFT(O322,LEN(O322)-1),2)))*1</f>
        <v>0</v>
      </c>
      <c r="C322" s="1"/>
      <c r="D322" s="1"/>
      <c r="I322" t="s">
        <v>186</v>
      </c>
      <c r="Q322" s="2">
        <f t="shared" si="6"/>
        <v>0</v>
      </c>
      <c r="R322" s="2">
        <f t="shared" si="6"/>
        <v>0</v>
      </c>
    </row>
    <row r="323" spans="1:18" x14ac:dyDescent="0.25">
      <c r="A323" s="1">
        <f>(IF(ISERROR(VLOOKUP(G323,[1]Choix14!$M$2:$N$14,2,FALSE)&amp;LEFT(J323,4)&amp;RIGHT(LEFT(J323,LEN(J323)-1),2)),0,VLOOKUP(G323,[1]Choix14!$M$2:$N$14,2,FALSE)&amp;LEFT(J323,4)&amp;RIGHT(LEFT(J323,LEN(J323)-1),2)))*1</f>
        <v>0</v>
      </c>
      <c r="B323" s="1">
        <f>(IF(ISERROR(VLOOKUP(L323,[1]Choix14!$M$2:$N$14,2,FALSE)&amp;LEFT(O323,4)&amp;RIGHT(LEFT(O323,LEN(O323)-1),2)),0,VLOOKUP(L323,[1]Choix14!$M$2:$N$14,2,FALSE)&amp;LEFT(O323,4)&amp;RIGHT(LEFT(O323,LEN(O323)-1),2)))*1</f>
        <v>0</v>
      </c>
      <c r="C323" s="1"/>
      <c r="D323" s="1"/>
      <c r="I323" t="s">
        <v>187</v>
      </c>
      <c r="Q323" s="2">
        <f t="shared" ref="Q323:R386" si="7">IF(A323&lt;1,0,COUNTIF($A:$B,A323))</f>
        <v>0</v>
      </c>
      <c r="R323" s="2">
        <f t="shared" si="7"/>
        <v>0</v>
      </c>
    </row>
    <row r="324" spans="1:18" x14ac:dyDescent="0.25">
      <c r="A324" s="1">
        <f>(IF(ISERROR(VLOOKUP(G324,[1]Choix14!$M$2:$N$14,2,FALSE)&amp;LEFT(J324,4)&amp;RIGHT(LEFT(J324,LEN(J324)-1),2)),0,VLOOKUP(G324,[1]Choix14!$M$2:$N$14,2,FALSE)&amp;LEFT(J324,4)&amp;RIGHT(LEFT(J324,LEN(J324)-1),2)))*1</f>
        <v>0</v>
      </c>
      <c r="B324" s="1">
        <f>(IF(ISERROR(VLOOKUP(L324,[1]Choix14!$M$2:$N$14,2,FALSE)&amp;LEFT(O324,4)&amp;RIGHT(LEFT(O324,LEN(O324)-1),2)),0,VLOOKUP(L324,[1]Choix14!$M$2:$N$14,2,FALSE)&amp;LEFT(O324,4)&amp;RIGHT(LEFT(O324,LEN(O324)-1),2)))*1</f>
        <v>0</v>
      </c>
      <c r="C324" s="1"/>
      <c r="D324" s="1"/>
      <c r="I324" t="s">
        <v>188</v>
      </c>
      <c r="Q324" s="2">
        <f t="shared" si="7"/>
        <v>0</v>
      </c>
      <c r="R324" s="2">
        <f t="shared" si="7"/>
        <v>0</v>
      </c>
    </row>
    <row r="325" spans="1:18" x14ac:dyDescent="0.25">
      <c r="A325" s="1">
        <f>(IF(ISERROR(VLOOKUP(G325,[1]Choix14!$M$2:$N$14,2,FALSE)&amp;LEFT(J325,4)&amp;RIGHT(LEFT(J325,LEN(J325)-1),2)),0,VLOOKUP(G325,[1]Choix14!$M$2:$N$14,2,FALSE)&amp;LEFT(J325,4)&amp;RIGHT(LEFT(J325,LEN(J325)-1),2)))*1</f>
        <v>0</v>
      </c>
      <c r="B325" s="1">
        <f>(IF(ISERROR(VLOOKUP(L325,[1]Choix14!$M$2:$N$14,2,FALSE)&amp;LEFT(O325,4)&amp;RIGHT(LEFT(O325,LEN(O325)-1),2)),0,VLOOKUP(L325,[1]Choix14!$M$2:$N$14,2,FALSE)&amp;LEFT(O325,4)&amp;RIGHT(LEFT(O325,LEN(O325)-1),2)))*1</f>
        <v>0</v>
      </c>
      <c r="C325" s="1"/>
      <c r="D325" s="1"/>
      <c r="I325" t="s">
        <v>189</v>
      </c>
      <c r="Q325" s="2">
        <f t="shared" si="7"/>
        <v>0</v>
      </c>
      <c r="R325" s="2">
        <f t="shared" si="7"/>
        <v>0</v>
      </c>
    </row>
    <row r="326" spans="1:18" x14ac:dyDescent="0.25">
      <c r="A326" s="1">
        <f>(IF(ISERROR(VLOOKUP(G326,[1]Choix14!$M$2:$N$14,2,FALSE)&amp;LEFT(J326,4)&amp;RIGHT(LEFT(J326,LEN(J326)-1),2)),0,VLOOKUP(G326,[1]Choix14!$M$2:$N$14,2,FALSE)&amp;LEFT(J326,4)&amp;RIGHT(LEFT(J326,LEN(J326)-1),2)))*1</f>
        <v>0</v>
      </c>
      <c r="B326" s="1">
        <f>(IF(ISERROR(VLOOKUP(L326,[1]Choix14!$M$2:$N$14,2,FALSE)&amp;LEFT(O326,4)&amp;RIGHT(LEFT(O326,LEN(O326)-1),2)),0,VLOOKUP(L326,[1]Choix14!$M$2:$N$14,2,FALSE)&amp;LEFT(O326,4)&amp;RIGHT(LEFT(O326,LEN(O326)-1),2)))*1</f>
        <v>0</v>
      </c>
      <c r="C326" s="1"/>
      <c r="D326" s="1"/>
      <c r="I326" t="s">
        <v>190</v>
      </c>
      <c r="Q326" s="2">
        <f t="shared" si="7"/>
        <v>0</v>
      </c>
      <c r="R326" s="2">
        <f t="shared" si="7"/>
        <v>0</v>
      </c>
    </row>
    <row r="327" spans="1:18" x14ac:dyDescent="0.25">
      <c r="A327" s="1">
        <f>(IF(ISERROR(VLOOKUP(G327,[1]Choix14!$M$2:$N$14,2,FALSE)&amp;LEFT(J327,4)&amp;RIGHT(LEFT(J327,LEN(J327)-1),2)),0,VLOOKUP(G327,[1]Choix14!$M$2:$N$14,2,FALSE)&amp;LEFT(J327,4)&amp;RIGHT(LEFT(J327,LEN(J327)-1),2)))*1</f>
        <v>0</v>
      </c>
      <c r="B327" s="1">
        <f>(IF(ISERROR(VLOOKUP(L327,[1]Choix14!$M$2:$N$14,2,FALSE)&amp;LEFT(O327,4)&amp;RIGHT(LEFT(O327,LEN(O327)-1),2)),0,VLOOKUP(L327,[1]Choix14!$M$2:$N$14,2,FALSE)&amp;LEFT(O327,4)&amp;RIGHT(LEFT(O327,LEN(O327)-1),2)))*1</f>
        <v>0</v>
      </c>
      <c r="C327" s="1"/>
      <c r="D327" s="1"/>
      <c r="I327" t="s">
        <v>191</v>
      </c>
      <c r="Q327" s="2">
        <f t="shared" si="7"/>
        <v>0</v>
      </c>
      <c r="R327" s="2">
        <f t="shared" si="7"/>
        <v>0</v>
      </c>
    </row>
    <row r="328" spans="1:18" x14ac:dyDescent="0.25">
      <c r="A328" s="1">
        <f>(IF(ISERROR(VLOOKUP(G328,[1]Choix14!$M$2:$N$14,2,FALSE)&amp;LEFT(J328,4)&amp;RIGHT(LEFT(J328,LEN(J328)-1),2)),0,VLOOKUP(G328,[1]Choix14!$M$2:$N$14,2,FALSE)&amp;LEFT(J328,4)&amp;RIGHT(LEFT(J328,LEN(J328)-1),2)))*1</f>
        <v>0</v>
      </c>
      <c r="B328" s="1">
        <f>(IF(ISERROR(VLOOKUP(L328,[1]Choix14!$M$2:$N$14,2,FALSE)&amp;LEFT(O328,4)&amp;RIGHT(LEFT(O328,LEN(O328)-1),2)),0,VLOOKUP(L328,[1]Choix14!$M$2:$N$14,2,FALSE)&amp;LEFT(O328,4)&amp;RIGHT(LEFT(O328,LEN(O328)-1),2)))*1</f>
        <v>0</v>
      </c>
      <c r="C328" s="1"/>
      <c r="D328" s="1"/>
      <c r="I328" t="s">
        <v>192</v>
      </c>
      <c r="Q328" s="2">
        <f t="shared" si="7"/>
        <v>0</v>
      </c>
      <c r="R328" s="2">
        <f t="shared" si="7"/>
        <v>0</v>
      </c>
    </row>
    <row r="329" spans="1:18" x14ac:dyDescent="0.25">
      <c r="A329" s="1">
        <f>(IF(ISERROR(VLOOKUP(G329,[1]Choix14!$M$2:$N$14,2,FALSE)&amp;LEFT(J329,4)&amp;RIGHT(LEFT(J329,LEN(J329)-1),2)),0,VLOOKUP(G329,[1]Choix14!$M$2:$N$14,2,FALSE)&amp;LEFT(J329,4)&amp;RIGHT(LEFT(J329,LEN(J329)-1),2)))*1</f>
        <v>0</v>
      </c>
      <c r="B329" s="1">
        <f>(IF(ISERROR(VLOOKUP(L329,[1]Choix14!$M$2:$N$14,2,FALSE)&amp;LEFT(O329,4)&amp;RIGHT(LEFT(O329,LEN(O329)-1),2)),0,VLOOKUP(L329,[1]Choix14!$M$2:$N$14,2,FALSE)&amp;LEFT(O329,4)&amp;RIGHT(LEFT(O329,LEN(O329)-1),2)))*1</f>
        <v>0</v>
      </c>
      <c r="C329" s="1"/>
      <c r="D329" s="1"/>
      <c r="I329" t="s">
        <v>193</v>
      </c>
      <c r="Q329" s="2">
        <f t="shared" si="7"/>
        <v>0</v>
      </c>
      <c r="R329" s="2">
        <f t="shared" si="7"/>
        <v>0</v>
      </c>
    </row>
    <row r="330" spans="1:18" x14ac:dyDescent="0.25">
      <c r="A330" s="1">
        <f>(IF(ISERROR(VLOOKUP(G330,[1]Choix14!$M$2:$N$14,2,FALSE)&amp;LEFT(J330,4)&amp;RIGHT(LEFT(J330,LEN(J330)-1),2)),0,VLOOKUP(G330,[1]Choix14!$M$2:$N$14,2,FALSE)&amp;LEFT(J330,4)&amp;RIGHT(LEFT(J330,LEN(J330)-1),2)))*1</f>
        <v>0</v>
      </c>
      <c r="B330" s="1">
        <f>(IF(ISERROR(VLOOKUP(L330,[1]Choix14!$M$2:$N$14,2,FALSE)&amp;LEFT(O330,4)&amp;RIGHT(LEFT(O330,LEN(O330)-1),2)),0,VLOOKUP(L330,[1]Choix14!$M$2:$N$14,2,FALSE)&amp;LEFT(O330,4)&amp;RIGHT(LEFT(O330,LEN(O330)-1),2)))*1</f>
        <v>0</v>
      </c>
      <c r="C330" s="1"/>
      <c r="D330" s="1"/>
      <c r="I330" t="s">
        <v>194</v>
      </c>
      <c r="Q330" s="2">
        <f t="shared" si="7"/>
        <v>0</v>
      </c>
      <c r="R330" s="2">
        <f t="shared" si="7"/>
        <v>0</v>
      </c>
    </row>
    <row r="331" spans="1:18" x14ac:dyDescent="0.25">
      <c r="A331" s="1">
        <f>(IF(ISERROR(VLOOKUP(G331,[1]Choix14!$M$2:$N$14,2,FALSE)&amp;LEFT(J331,4)&amp;RIGHT(LEFT(J331,LEN(J331)-1),2)),0,VLOOKUP(G331,[1]Choix14!$M$2:$N$14,2,FALSE)&amp;LEFT(J331,4)&amp;RIGHT(LEFT(J331,LEN(J331)-1),2)))*1</f>
        <v>0</v>
      </c>
      <c r="B331" s="1">
        <f>(IF(ISERROR(VLOOKUP(L331,[1]Choix14!$M$2:$N$14,2,FALSE)&amp;LEFT(O331,4)&amp;RIGHT(LEFT(O331,LEN(O331)-1),2)),0,VLOOKUP(L331,[1]Choix14!$M$2:$N$14,2,FALSE)&amp;LEFT(O331,4)&amp;RIGHT(LEFT(O331,LEN(O331)-1),2)))*1</f>
        <v>0</v>
      </c>
      <c r="C331" s="1"/>
      <c r="D331" s="1"/>
      <c r="I331" t="s">
        <v>195</v>
      </c>
      <c r="Q331" s="2">
        <f t="shared" si="7"/>
        <v>0</v>
      </c>
      <c r="R331" s="2">
        <f t="shared" si="7"/>
        <v>0</v>
      </c>
    </row>
    <row r="332" spans="1:18" x14ac:dyDescent="0.25">
      <c r="A332" s="1">
        <f>(IF(ISERROR(VLOOKUP(G332,[1]Choix14!$M$2:$N$14,2,FALSE)&amp;LEFT(J332,4)&amp;RIGHT(LEFT(J332,LEN(J332)-1),2)),0,VLOOKUP(G332,[1]Choix14!$M$2:$N$14,2,FALSE)&amp;LEFT(J332,4)&amp;RIGHT(LEFT(J332,LEN(J332)-1),2)))*1</f>
        <v>0</v>
      </c>
      <c r="B332" s="1">
        <f>(IF(ISERROR(VLOOKUP(L332,[1]Choix14!$M$2:$N$14,2,FALSE)&amp;LEFT(O332,4)&amp;RIGHT(LEFT(O332,LEN(O332)-1),2)),0,VLOOKUP(L332,[1]Choix14!$M$2:$N$14,2,FALSE)&amp;LEFT(O332,4)&amp;RIGHT(LEFT(O332,LEN(O332)-1),2)))*1</f>
        <v>0</v>
      </c>
      <c r="C332" s="1"/>
      <c r="D332" s="1"/>
      <c r="I332" t="s">
        <v>196</v>
      </c>
      <c r="Q332" s="2">
        <f t="shared" si="7"/>
        <v>0</v>
      </c>
      <c r="R332" s="2">
        <f t="shared" si="7"/>
        <v>0</v>
      </c>
    </row>
    <row r="333" spans="1:18" x14ac:dyDescent="0.25">
      <c r="A333" s="1">
        <f>(IF(ISERROR(VLOOKUP(G333,[1]Choix14!$M$2:$N$14,2,FALSE)&amp;LEFT(J333,4)&amp;RIGHT(LEFT(J333,LEN(J333)-1),2)),0,VLOOKUP(G333,[1]Choix14!$M$2:$N$14,2,FALSE)&amp;LEFT(J333,4)&amp;RIGHT(LEFT(J333,LEN(J333)-1),2)))*1</f>
        <v>0</v>
      </c>
      <c r="B333" s="1">
        <f>(IF(ISERROR(VLOOKUP(L333,[1]Choix14!$M$2:$N$14,2,FALSE)&amp;LEFT(O333,4)&amp;RIGHT(LEFT(O333,LEN(O333)-1),2)),0,VLOOKUP(L333,[1]Choix14!$M$2:$N$14,2,FALSE)&amp;LEFT(O333,4)&amp;RIGHT(LEFT(O333,LEN(O333)-1),2)))*1</f>
        <v>0</v>
      </c>
      <c r="C333" s="1"/>
      <c r="D333" s="1"/>
      <c r="I333" t="s">
        <v>197</v>
      </c>
      <c r="Q333" s="2">
        <f t="shared" si="7"/>
        <v>0</v>
      </c>
      <c r="R333" s="2">
        <f t="shared" si="7"/>
        <v>0</v>
      </c>
    </row>
    <row r="334" spans="1:18" x14ac:dyDescent="0.25">
      <c r="A334" s="1">
        <f>(IF(ISERROR(VLOOKUP(G334,[1]Choix14!$M$2:$N$14,2,FALSE)&amp;LEFT(J334,4)&amp;RIGHT(LEFT(J334,LEN(J334)-1),2)),0,VLOOKUP(G334,[1]Choix14!$M$2:$N$14,2,FALSE)&amp;LEFT(J334,4)&amp;RIGHT(LEFT(J334,LEN(J334)-1),2)))*1</f>
        <v>0</v>
      </c>
      <c r="B334" s="1">
        <f>(IF(ISERROR(VLOOKUP(L334,[1]Choix14!$M$2:$N$14,2,FALSE)&amp;LEFT(O334,4)&amp;RIGHT(LEFT(O334,LEN(O334)-1),2)),0,VLOOKUP(L334,[1]Choix14!$M$2:$N$14,2,FALSE)&amp;LEFT(O334,4)&amp;RIGHT(LEFT(O334,LEN(O334)-1),2)))*1</f>
        <v>0</v>
      </c>
      <c r="C334" s="1"/>
      <c r="D334" s="1"/>
      <c r="I334" t="s">
        <v>198</v>
      </c>
      <c r="Q334" s="2">
        <f t="shared" si="7"/>
        <v>0</v>
      </c>
      <c r="R334" s="2">
        <f t="shared" si="7"/>
        <v>0</v>
      </c>
    </row>
    <row r="335" spans="1:18" x14ac:dyDescent="0.25">
      <c r="A335" s="1">
        <f>(IF(ISERROR(VLOOKUP(G335,[1]Choix14!$M$2:$N$14,2,FALSE)&amp;LEFT(J335,4)&amp;RIGHT(LEFT(J335,LEN(J335)-1),2)),0,VLOOKUP(G335,[1]Choix14!$M$2:$N$14,2,FALSE)&amp;LEFT(J335,4)&amp;RIGHT(LEFT(J335,LEN(J335)-1),2)))*1</f>
        <v>0</v>
      </c>
      <c r="B335" s="1">
        <f>(IF(ISERROR(VLOOKUP(L335,[1]Choix14!$M$2:$N$14,2,FALSE)&amp;LEFT(O335,4)&amp;RIGHT(LEFT(O335,LEN(O335)-1),2)),0,VLOOKUP(L335,[1]Choix14!$M$2:$N$14,2,FALSE)&amp;LEFT(O335,4)&amp;RIGHT(LEFT(O335,LEN(O335)-1),2)))*1</f>
        <v>0</v>
      </c>
      <c r="C335" s="1"/>
      <c r="D335" s="1"/>
      <c r="I335" t="s">
        <v>199</v>
      </c>
      <c r="Q335" s="2">
        <f t="shared" si="7"/>
        <v>0</v>
      </c>
      <c r="R335" s="2">
        <f t="shared" si="7"/>
        <v>0</v>
      </c>
    </row>
    <row r="336" spans="1:18" x14ac:dyDescent="0.25">
      <c r="A336" s="1">
        <f>(IF(ISERROR(VLOOKUP(G336,[1]Choix14!$M$2:$N$14,2,FALSE)&amp;LEFT(J336,4)&amp;RIGHT(LEFT(J336,LEN(J336)-1),2)),0,VLOOKUP(G336,[1]Choix14!$M$2:$N$14,2,FALSE)&amp;LEFT(J336,4)&amp;RIGHT(LEFT(J336,LEN(J336)-1),2)))*1</f>
        <v>0</v>
      </c>
      <c r="B336" s="1">
        <f>(IF(ISERROR(VLOOKUP(L336,[1]Choix14!$M$2:$N$14,2,FALSE)&amp;LEFT(O336,4)&amp;RIGHT(LEFT(O336,LEN(O336)-1),2)),0,VLOOKUP(L336,[1]Choix14!$M$2:$N$14,2,FALSE)&amp;LEFT(O336,4)&amp;RIGHT(LEFT(O336,LEN(O336)-1),2)))*1</f>
        <v>0</v>
      </c>
      <c r="C336" s="1"/>
      <c r="D336" s="1"/>
      <c r="I336" t="s">
        <v>200</v>
      </c>
      <c r="Q336" s="2">
        <f t="shared" si="7"/>
        <v>0</v>
      </c>
      <c r="R336" s="2">
        <f t="shared" si="7"/>
        <v>0</v>
      </c>
    </row>
    <row r="337" spans="1:18" x14ac:dyDescent="0.25">
      <c r="A337" s="1">
        <f>(IF(ISERROR(VLOOKUP(G337,[1]Choix14!$M$2:$N$14,2,FALSE)&amp;LEFT(J337,4)&amp;RIGHT(LEFT(J337,LEN(J337)-1),2)),0,VLOOKUP(G337,[1]Choix14!$M$2:$N$14,2,FALSE)&amp;LEFT(J337,4)&amp;RIGHT(LEFT(J337,LEN(J337)-1),2)))*1</f>
        <v>0</v>
      </c>
      <c r="B337" s="1">
        <f>(IF(ISERROR(VLOOKUP(L337,[1]Choix14!$M$2:$N$14,2,FALSE)&amp;LEFT(O337,4)&amp;RIGHT(LEFT(O337,LEN(O337)-1),2)),0,VLOOKUP(L337,[1]Choix14!$M$2:$N$14,2,FALSE)&amp;LEFT(O337,4)&amp;RIGHT(LEFT(O337,LEN(O337)-1),2)))*1</f>
        <v>0</v>
      </c>
      <c r="C337" s="1"/>
      <c r="D337" s="1"/>
      <c r="I337" t="s">
        <v>201</v>
      </c>
      <c r="Q337" s="2">
        <f t="shared" si="7"/>
        <v>0</v>
      </c>
      <c r="R337" s="2">
        <f t="shared" si="7"/>
        <v>0</v>
      </c>
    </row>
    <row r="338" spans="1:18" x14ac:dyDescent="0.25">
      <c r="A338" s="1">
        <f>(IF(ISERROR(VLOOKUP(G338,[1]Choix14!$M$2:$N$14,2,FALSE)&amp;LEFT(J338,4)&amp;RIGHT(LEFT(J338,LEN(J338)-1),2)),0,VLOOKUP(G338,[1]Choix14!$M$2:$N$14,2,FALSE)&amp;LEFT(J338,4)&amp;RIGHT(LEFT(J338,LEN(J338)-1),2)))*1</f>
        <v>0</v>
      </c>
      <c r="B338" s="1">
        <f>(IF(ISERROR(VLOOKUP(L338,[1]Choix14!$M$2:$N$14,2,FALSE)&amp;LEFT(O338,4)&amp;RIGHT(LEFT(O338,LEN(O338)-1),2)),0,VLOOKUP(L338,[1]Choix14!$M$2:$N$14,2,FALSE)&amp;LEFT(O338,4)&amp;RIGHT(LEFT(O338,LEN(O338)-1),2)))*1</f>
        <v>0</v>
      </c>
      <c r="C338" s="1"/>
      <c r="D338" s="1"/>
      <c r="I338" t="s">
        <v>202</v>
      </c>
      <c r="Q338" s="2">
        <f t="shared" si="7"/>
        <v>0</v>
      </c>
      <c r="R338" s="2">
        <f t="shared" si="7"/>
        <v>0</v>
      </c>
    </row>
    <row r="339" spans="1:18" x14ac:dyDescent="0.25">
      <c r="A339" s="1">
        <f>(IF(ISERROR(VLOOKUP(G339,[1]Choix14!$M$2:$N$14,2,FALSE)&amp;LEFT(J339,4)&amp;RIGHT(LEFT(J339,LEN(J339)-1),2)),0,VLOOKUP(G339,[1]Choix14!$M$2:$N$14,2,FALSE)&amp;LEFT(J339,4)&amp;RIGHT(LEFT(J339,LEN(J339)-1),2)))*1</f>
        <v>0</v>
      </c>
      <c r="B339" s="1">
        <f>(IF(ISERROR(VLOOKUP(L339,[1]Choix14!$M$2:$N$14,2,FALSE)&amp;LEFT(O339,4)&amp;RIGHT(LEFT(O339,LEN(O339)-1),2)),0,VLOOKUP(L339,[1]Choix14!$M$2:$N$14,2,FALSE)&amp;LEFT(O339,4)&amp;RIGHT(LEFT(O339,LEN(O339)-1),2)))*1</f>
        <v>0</v>
      </c>
      <c r="C339" s="1"/>
      <c r="D339" s="1"/>
      <c r="I339" t="s">
        <v>203</v>
      </c>
      <c r="Q339" s="2">
        <f t="shared" si="7"/>
        <v>0</v>
      </c>
      <c r="R339" s="2">
        <f t="shared" si="7"/>
        <v>0</v>
      </c>
    </row>
    <row r="340" spans="1:18" x14ac:dyDescent="0.25">
      <c r="A340" s="1">
        <f>(IF(ISERROR(VLOOKUP(G340,[1]Choix14!$M$2:$N$14,2,FALSE)&amp;LEFT(J340,4)&amp;RIGHT(LEFT(J340,LEN(J340)-1),2)),0,VLOOKUP(G340,[1]Choix14!$M$2:$N$14,2,FALSE)&amp;LEFT(J340,4)&amp;RIGHT(LEFT(J340,LEN(J340)-1),2)))*1</f>
        <v>0</v>
      </c>
      <c r="B340" s="1">
        <f>(IF(ISERROR(VLOOKUP(L340,[1]Choix14!$M$2:$N$14,2,FALSE)&amp;LEFT(O340,4)&amp;RIGHT(LEFT(O340,LEN(O340)-1),2)),0,VLOOKUP(L340,[1]Choix14!$M$2:$N$14,2,FALSE)&amp;LEFT(O340,4)&amp;RIGHT(LEFT(O340,LEN(O340)-1),2)))*1</f>
        <v>0</v>
      </c>
      <c r="C340" s="1"/>
      <c r="D340" s="1"/>
      <c r="I340" t="s">
        <v>204</v>
      </c>
      <c r="Q340" s="2">
        <f t="shared" si="7"/>
        <v>0</v>
      </c>
      <c r="R340" s="2">
        <f t="shared" si="7"/>
        <v>0</v>
      </c>
    </row>
    <row r="341" spans="1:18" x14ac:dyDescent="0.25">
      <c r="A341" s="1">
        <f>(IF(ISERROR(VLOOKUP(G341,[1]Choix14!$M$2:$N$14,2,FALSE)&amp;LEFT(J341,4)&amp;RIGHT(LEFT(J341,LEN(J341)-1),2)),0,VLOOKUP(G341,[1]Choix14!$M$2:$N$14,2,FALSE)&amp;LEFT(J341,4)&amp;RIGHT(LEFT(J341,LEN(J341)-1),2)))*1</f>
        <v>0</v>
      </c>
      <c r="B341" s="1">
        <f>(IF(ISERROR(VLOOKUP(L341,[1]Choix14!$M$2:$N$14,2,FALSE)&amp;LEFT(O341,4)&amp;RIGHT(LEFT(O341,LEN(O341)-1),2)),0,VLOOKUP(L341,[1]Choix14!$M$2:$N$14,2,FALSE)&amp;LEFT(O341,4)&amp;RIGHT(LEFT(O341,LEN(O341)-1),2)))*1</f>
        <v>0</v>
      </c>
      <c r="C341" s="1"/>
      <c r="D341" s="1"/>
      <c r="I341" t="s">
        <v>205</v>
      </c>
      <c r="Q341" s="2">
        <f t="shared" si="7"/>
        <v>0</v>
      </c>
      <c r="R341" s="2">
        <f t="shared" si="7"/>
        <v>0</v>
      </c>
    </row>
    <row r="342" spans="1:18" x14ac:dyDescent="0.25">
      <c r="A342" s="1">
        <f>(IF(ISERROR(VLOOKUP(G342,[1]Choix14!$M$2:$N$14,2,FALSE)&amp;LEFT(J342,4)&amp;RIGHT(LEFT(J342,LEN(J342)-1),2)),0,VLOOKUP(G342,[1]Choix14!$M$2:$N$14,2,FALSE)&amp;LEFT(J342,4)&amp;RIGHT(LEFT(J342,LEN(J342)-1),2)))*1</f>
        <v>0</v>
      </c>
      <c r="B342" s="1">
        <f>(IF(ISERROR(VLOOKUP(L342,[1]Choix14!$M$2:$N$14,2,FALSE)&amp;LEFT(O342,4)&amp;RIGHT(LEFT(O342,LEN(O342)-1),2)),0,VLOOKUP(L342,[1]Choix14!$M$2:$N$14,2,FALSE)&amp;LEFT(O342,4)&amp;RIGHT(LEFT(O342,LEN(O342)-1),2)))*1</f>
        <v>0</v>
      </c>
      <c r="C342" s="1"/>
      <c r="D342" s="1"/>
      <c r="I342" t="s">
        <v>206</v>
      </c>
      <c r="Q342" s="2">
        <f t="shared" si="7"/>
        <v>0</v>
      </c>
      <c r="R342" s="2">
        <f t="shared" si="7"/>
        <v>0</v>
      </c>
    </row>
    <row r="343" spans="1:18" x14ac:dyDescent="0.25">
      <c r="A343" s="1">
        <f>(IF(ISERROR(VLOOKUP(G343,[1]Choix14!$M$2:$N$14,2,FALSE)&amp;LEFT(J343,4)&amp;RIGHT(LEFT(J343,LEN(J343)-1),2)),0,VLOOKUP(G343,[1]Choix14!$M$2:$N$14,2,FALSE)&amp;LEFT(J343,4)&amp;RIGHT(LEFT(J343,LEN(J343)-1),2)))*1</f>
        <v>0</v>
      </c>
      <c r="B343" s="1">
        <f>(IF(ISERROR(VLOOKUP(L343,[1]Choix14!$M$2:$N$14,2,FALSE)&amp;LEFT(O343,4)&amp;RIGHT(LEFT(O343,LEN(O343)-1),2)),0,VLOOKUP(L343,[1]Choix14!$M$2:$N$14,2,FALSE)&amp;LEFT(O343,4)&amp;RIGHT(LEFT(O343,LEN(O343)-1),2)))*1</f>
        <v>0</v>
      </c>
      <c r="C343" s="1"/>
      <c r="D343" s="1"/>
      <c r="I343" t="s">
        <v>207</v>
      </c>
      <c r="Q343" s="2">
        <f t="shared" si="7"/>
        <v>0</v>
      </c>
      <c r="R343" s="2">
        <f t="shared" si="7"/>
        <v>0</v>
      </c>
    </row>
    <row r="344" spans="1:18" x14ac:dyDescent="0.25">
      <c r="A344" s="1">
        <f>(IF(ISERROR(VLOOKUP(G344,[1]Choix14!$M$2:$N$14,2,FALSE)&amp;LEFT(J344,4)&amp;RIGHT(LEFT(J344,LEN(J344)-1),2)),0,VLOOKUP(G344,[1]Choix14!$M$2:$N$14,2,FALSE)&amp;LEFT(J344,4)&amp;RIGHT(LEFT(J344,LEN(J344)-1),2)))*1</f>
        <v>0</v>
      </c>
      <c r="B344" s="1">
        <f>(IF(ISERROR(VLOOKUP(L344,[1]Choix14!$M$2:$N$14,2,FALSE)&amp;LEFT(O344,4)&amp;RIGHT(LEFT(O344,LEN(O344)-1),2)),0,VLOOKUP(L344,[1]Choix14!$M$2:$N$14,2,FALSE)&amp;LEFT(O344,4)&amp;RIGHT(LEFT(O344,LEN(O344)-1),2)))*1</f>
        <v>0</v>
      </c>
      <c r="C344" s="1"/>
      <c r="D344" s="1"/>
      <c r="I344" t="s">
        <v>208</v>
      </c>
      <c r="Q344" s="2">
        <f t="shared" si="7"/>
        <v>0</v>
      </c>
      <c r="R344" s="2">
        <f t="shared" si="7"/>
        <v>0</v>
      </c>
    </row>
    <row r="345" spans="1:18" x14ac:dyDescent="0.25">
      <c r="A345" s="1">
        <f>(IF(ISERROR(VLOOKUP(G345,[1]Choix14!$M$2:$N$14,2,FALSE)&amp;LEFT(J345,4)&amp;RIGHT(LEFT(J345,LEN(J345)-1),2)),0,VLOOKUP(G345,[1]Choix14!$M$2:$N$14,2,FALSE)&amp;LEFT(J345,4)&amp;RIGHT(LEFT(J345,LEN(J345)-1),2)))*1</f>
        <v>0</v>
      </c>
      <c r="B345" s="1">
        <f>(IF(ISERROR(VLOOKUP(L345,[1]Choix14!$M$2:$N$14,2,FALSE)&amp;LEFT(O345,4)&amp;RIGHT(LEFT(O345,LEN(O345)-1),2)),0,VLOOKUP(L345,[1]Choix14!$M$2:$N$14,2,FALSE)&amp;LEFT(O345,4)&amp;RIGHT(LEFT(O345,LEN(O345)-1),2)))*1</f>
        <v>0</v>
      </c>
      <c r="C345" s="1"/>
      <c r="D345" s="1"/>
      <c r="I345" t="s">
        <v>209</v>
      </c>
      <c r="Q345" s="2">
        <f t="shared" si="7"/>
        <v>0</v>
      </c>
      <c r="R345" s="2">
        <f t="shared" si="7"/>
        <v>0</v>
      </c>
    </row>
    <row r="346" spans="1:18" x14ac:dyDescent="0.25">
      <c r="A346" s="1">
        <f>(IF(ISERROR(VLOOKUP(G346,[1]Choix14!$M$2:$N$14,2,FALSE)&amp;LEFT(J346,4)&amp;RIGHT(LEFT(J346,LEN(J346)-1),2)),0,VLOOKUP(G346,[1]Choix14!$M$2:$N$14,2,FALSE)&amp;LEFT(J346,4)&amp;RIGHT(LEFT(J346,LEN(J346)-1),2)))*1</f>
        <v>0</v>
      </c>
      <c r="B346" s="1">
        <f>(IF(ISERROR(VLOOKUP(L346,[1]Choix14!$M$2:$N$14,2,FALSE)&amp;LEFT(O346,4)&amp;RIGHT(LEFT(O346,LEN(O346)-1),2)),0,VLOOKUP(L346,[1]Choix14!$M$2:$N$14,2,FALSE)&amp;LEFT(O346,4)&amp;RIGHT(LEFT(O346,LEN(O346)-1),2)))*1</f>
        <v>0</v>
      </c>
      <c r="C346" s="1"/>
      <c r="D346" s="1"/>
      <c r="I346" t="s">
        <v>210</v>
      </c>
      <c r="Q346" s="2">
        <f t="shared" si="7"/>
        <v>0</v>
      </c>
      <c r="R346" s="2">
        <f t="shared" si="7"/>
        <v>0</v>
      </c>
    </row>
    <row r="347" spans="1:18" x14ac:dyDescent="0.25">
      <c r="A347" s="1">
        <f>(IF(ISERROR(VLOOKUP(G347,[1]Choix14!$M$2:$N$14,2,FALSE)&amp;LEFT(J347,4)&amp;RIGHT(LEFT(J347,LEN(J347)-1),2)),0,VLOOKUP(G347,[1]Choix14!$M$2:$N$14,2,FALSE)&amp;LEFT(J347,4)&amp;RIGHT(LEFT(J347,LEN(J347)-1),2)))*1</f>
        <v>0</v>
      </c>
      <c r="B347" s="1">
        <f>(IF(ISERROR(VLOOKUP(L347,[1]Choix14!$M$2:$N$14,2,FALSE)&amp;LEFT(O347,4)&amp;RIGHT(LEFT(O347,LEN(O347)-1),2)),0,VLOOKUP(L347,[1]Choix14!$M$2:$N$14,2,FALSE)&amp;LEFT(O347,4)&amp;RIGHT(LEFT(O347,LEN(O347)-1),2)))*1</f>
        <v>0</v>
      </c>
      <c r="C347" s="1"/>
      <c r="D347" s="1"/>
      <c r="I347" t="s">
        <v>211</v>
      </c>
      <c r="Q347" s="2">
        <f t="shared" si="7"/>
        <v>0</v>
      </c>
      <c r="R347" s="2">
        <f t="shared" si="7"/>
        <v>0</v>
      </c>
    </row>
    <row r="348" spans="1:18" x14ac:dyDescent="0.25">
      <c r="A348" s="1">
        <f>(IF(ISERROR(VLOOKUP(G348,[1]Choix14!$M$2:$N$14,2,FALSE)&amp;LEFT(J348,4)&amp;RIGHT(LEFT(J348,LEN(J348)-1),2)),0,VLOOKUP(G348,[1]Choix14!$M$2:$N$14,2,FALSE)&amp;LEFT(J348,4)&amp;RIGHT(LEFT(J348,LEN(J348)-1),2)))*1</f>
        <v>0</v>
      </c>
      <c r="B348" s="1">
        <f>(IF(ISERROR(VLOOKUP(L348,[1]Choix14!$M$2:$N$14,2,FALSE)&amp;LEFT(O348,4)&amp;RIGHT(LEFT(O348,LEN(O348)-1),2)),0,VLOOKUP(L348,[1]Choix14!$M$2:$N$14,2,FALSE)&amp;LEFT(O348,4)&amp;RIGHT(LEFT(O348,LEN(O348)-1),2)))*1</f>
        <v>0</v>
      </c>
      <c r="C348" s="1"/>
      <c r="D348" s="1"/>
      <c r="I348" t="s">
        <v>212</v>
      </c>
      <c r="Q348" s="2">
        <f t="shared" si="7"/>
        <v>0</v>
      </c>
      <c r="R348" s="2">
        <f t="shared" si="7"/>
        <v>0</v>
      </c>
    </row>
    <row r="349" spans="1:18" x14ac:dyDescent="0.25">
      <c r="A349" s="1">
        <f>(IF(ISERROR(VLOOKUP(G349,[1]Choix14!$M$2:$N$14,2,FALSE)&amp;LEFT(J349,4)&amp;RIGHT(LEFT(J349,LEN(J349)-1),2)),0,VLOOKUP(G349,[1]Choix14!$M$2:$N$14,2,FALSE)&amp;LEFT(J349,4)&amp;RIGHT(LEFT(J349,LEN(J349)-1),2)))*1</f>
        <v>0</v>
      </c>
      <c r="B349" s="1">
        <f>(IF(ISERROR(VLOOKUP(L349,[1]Choix14!$M$2:$N$14,2,FALSE)&amp;LEFT(O349,4)&amp;RIGHT(LEFT(O349,LEN(O349)-1),2)),0,VLOOKUP(L349,[1]Choix14!$M$2:$N$14,2,FALSE)&amp;LEFT(O349,4)&amp;RIGHT(LEFT(O349,LEN(O349)-1),2)))*1</f>
        <v>0</v>
      </c>
      <c r="C349" s="1"/>
      <c r="D349" s="1"/>
      <c r="I349" t="s">
        <v>213</v>
      </c>
      <c r="Q349" s="2">
        <f t="shared" si="7"/>
        <v>0</v>
      </c>
      <c r="R349" s="2">
        <f t="shared" si="7"/>
        <v>0</v>
      </c>
    </row>
    <row r="350" spans="1:18" x14ac:dyDescent="0.25">
      <c r="A350" s="1">
        <f>(IF(ISERROR(VLOOKUP(G350,[1]Choix14!$M$2:$N$14,2,FALSE)&amp;LEFT(J350,4)&amp;RIGHT(LEFT(J350,LEN(J350)-1),2)),0,VLOOKUP(G350,[1]Choix14!$M$2:$N$14,2,FALSE)&amp;LEFT(J350,4)&amp;RIGHT(LEFT(J350,LEN(J350)-1),2)))*1</f>
        <v>0</v>
      </c>
      <c r="B350" s="1">
        <f>(IF(ISERROR(VLOOKUP(L350,[1]Choix14!$M$2:$N$14,2,FALSE)&amp;LEFT(O350,4)&amp;RIGHT(LEFT(O350,LEN(O350)-1),2)),0,VLOOKUP(L350,[1]Choix14!$M$2:$N$14,2,FALSE)&amp;LEFT(O350,4)&amp;RIGHT(LEFT(O350,LEN(O350)-1),2)))*1</f>
        <v>0</v>
      </c>
      <c r="C350" s="1"/>
      <c r="D350" s="1"/>
      <c r="I350" t="s">
        <v>214</v>
      </c>
      <c r="Q350" s="2">
        <f t="shared" si="7"/>
        <v>0</v>
      </c>
      <c r="R350" s="2">
        <f t="shared" si="7"/>
        <v>0</v>
      </c>
    </row>
    <row r="351" spans="1:18" x14ac:dyDescent="0.25">
      <c r="A351" s="1">
        <f>(IF(ISERROR(VLOOKUP(G351,[1]Choix14!$M$2:$N$14,2,FALSE)&amp;LEFT(J351,4)&amp;RIGHT(LEFT(J351,LEN(J351)-1),2)),0,VLOOKUP(G351,[1]Choix14!$M$2:$N$14,2,FALSE)&amp;LEFT(J351,4)&amp;RIGHT(LEFT(J351,LEN(J351)-1),2)))*1</f>
        <v>0</v>
      </c>
      <c r="B351" s="1">
        <f>(IF(ISERROR(VLOOKUP(L351,[1]Choix14!$M$2:$N$14,2,FALSE)&amp;LEFT(O351,4)&amp;RIGHT(LEFT(O351,LEN(O351)-1),2)),0,VLOOKUP(L351,[1]Choix14!$M$2:$N$14,2,FALSE)&amp;LEFT(O351,4)&amp;RIGHT(LEFT(O351,LEN(O351)-1),2)))*1</f>
        <v>0</v>
      </c>
      <c r="C351" s="1"/>
      <c r="D351" s="1"/>
      <c r="I351" t="s">
        <v>215</v>
      </c>
      <c r="Q351" s="2">
        <f t="shared" si="7"/>
        <v>0</v>
      </c>
      <c r="R351" s="2">
        <f t="shared" si="7"/>
        <v>0</v>
      </c>
    </row>
    <row r="352" spans="1:18" x14ac:dyDescent="0.25">
      <c r="A352" s="1">
        <f>(IF(ISERROR(VLOOKUP(G352,[1]Choix14!$M$2:$N$14,2,FALSE)&amp;LEFT(J352,4)&amp;RIGHT(LEFT(J352,LEN(J352)-1),2)),0,VLOOKUP(G352,[1]Choix14!$M$2:$N$14,2,FALSE)&amp;LEFT(J352,4)&amp;RIGHT(LEFT(J352,LEN(J352)-1),2)))*1</f>
        <v>0</v>
      </c>
      <c r="B352" s="1">
        <f>(IF(ISERROR(VLOOKUP(L352,[1]Choix14!$M$2:$N$14,2,FALSE)&amp;LEFT(O352,4)&amp;RIGHT(LEFT(O352,LEN(O352)-1),2)),0,VLOOKUP(L352,[1]Choix14!$M$2:$N$14,2,FALSE)&amp;LEFT(O352,4)&amp;RIGHT(LEFT(O352,LEN(O352)-1),2)))*1</f>
        <v>0</v>
      </c>
      <c r="C352" s="1"/>
      <c r="D352" s="1"/>
      <c r="I352" t="s">
        <v>216</v>
      </c>
      <c r="Q352" s="2">
        <f t="shared" si="7"/>
        <v>0</v>
      </c>
      <c r="R352" s="2">
        <f t="shared" si="7"/>
        <v>0</v>
      </c>
    </row>
    <row r="353" spans="1:18" x14ac:dyDescent="0.25">
      <c r="A353" s="1">
        <f>(IF(ISERROR(VLOOKUP(G353,[1]Choix14!$M$2:$N$14,2,FALSE)&amp;LEFT(J353,4)&amp;RIGHT(LEFT(J353,LEN(J353)-1),2)),0,VLOOKUP(G353,[1]Choix14!$M$2:$N$14,2,FALSE)&amp;LEFT(J353,4)&amp;RIGHT(LEFT(J353,LEN(J353)-1),2)))*1</f>
        <v>0</v>
      </c>
      <c r="B353" s="1">
        <f>(IF(ISERROR(VLOOKUP(L353,[1]Choix14!$M$2:$N$14,2,FALSE)&amp;LEFT(O353,4)&amp;RIGHT(LEFT(O353,LEN(O353)-1),2)),0,VLOOKUP(L353,[1]Choix14!$M$2:$N$14,2,FALSE)&amp;LEFT(O353,4)&amp;RIGHT(LEFT(O353,LEN(O353)-1),2)))*1</f>
        <v>0</v>
      </c>
      <c r="C353" s="1"/>
      <c r="D353" s="1"/>
      <c r="I353" t="s">
        <v>217</v>
      </c>
      <c r="Q353" s="2">
        <f t="shared" si="7"/>
        <v>0</v>
      </c>
      <c r="R353" s="2">
        <f t="shared" si="7"/>
        <v>0</v>
      </c>
    </row>
    <row r="354" spans="1:18" x14ac:dyDescent="0.25">
      <c r="A354" s="1">
        <f>(IF(ISERROR(VLOOKUP(G354,[1]Choix14!$M$2:$N$14,2,FALSE)&amp;LEFT(J354,4)&amp;RIGHT(LEFT(J354,LEN(J354)-1),2)),0,VLOOKUP(G354,[1]Choix14!$M$2:$N$14,2,FALSE)&amp;LEFT(J354,4)&amp;RIGHT(LEFT(J354,LEN(J354)-1),2)))*1</f>
        <v>0</v>
      </c>
      <c r="B354" s="1">
        <f>(IF(ISERROR(VLOOKUP(L354,[1]Choix14!$M$2:$N$14,2,FALSE)&amp;LEFT(O354,4)&amp;RIGHT(LEFT(O354,LEN(O354)-1),2)),0,VLOOKUP(L354,[1]Choix14!$M$2:$N$14,2,FALSE)&amp;LEFT(O354,4)&amp;RIGHT(LEFT(O354,LEN(O354)-1),2)))*1</f>
        <v>0</v>
      </c>
      <c r="C354" s="1"/>
      <c r="D354" s="1"/>
      <c r="I354" t="s">
        <v>218</v>
      </c>
      <c r="Q354" s="2">
        <f t="shared" si="7"/>
        <v>0</v>
      </c>
      <c r="R354" s="2">
        <f t="shared" si="7"/>
        <v>0</v>
      </c>
    </row>
    <row r="355" spans="1:18" x14ac:dyDescent="0.25">
      <c r="A355" s="1">
        <f>(IF(ISERROR(VLOOKUP(G355,[1]Choix14!$M$2:$N$14,2,FALSE)&amp;LEFT(J355,4)&amp;RIGHT(LEFT(J355,LEN(J355)-1),2)),0,VLOOKUP(G355,[1]Choix14!$M$2:$N$14,2,FALSE)&amp;LEFT(J355,4)&amp;RIGHT(LEFT(J355,LEN(J355)-1),2)))*1</f>
        <v>0</v>
      </c>
      <c r="B355" s="1">
        <f>(IF(ISERROR(VLOOKUP(L355,[1]Choix14!$M$2:$N$14,2,FALSE)&amp;LEFT(O355,4)&amp;RIGHT(LEFT(O355,LEN(O355)-1),2)),0,VLOOKUP(L355,[1]Choix14!$M$2:$N$14,2,FALSE)&amp;LEFT(O355,4)&amp;RIGHT(LEFT(O355,LEN(O355)-1),2)))*1</f>
        <v>0</v>
      </c>
      <c r="C355" s="1"/>
      <c r="D355" s="1"/>
      <c r="I355" t="s">
        <v>219</v>
      </c>
      <c r="Q355" s="2">
        <f t="shared" si="7"/>
        <v>0</v>
      </c>
      <c r="R355" s="2">
        <f t="shared" si="7"/>
        <v>0</v>
      </c>
    </row>
    <row r="356" spans="1:18" x14ac:dyDescent="0.25">
      <c r="A356" s="1">
        <f>(IF(ISERROR(VLOOKUP(G356,[1]Choix14!$M$2:$N$14,2,FALSE)&amp;LEFT(J356,4)&amp;RIGHT(LEFT(J356,LEN(J356)-1),2)),0,VLOOKUP(G356,[1]Choix14!$M$2:$N$14,2,FALSE)&amp;LEFT(J356,4)&amp;RIGHT(LEFT(J356,LEN(J356)-1),2)))*1</f>
        <v>0</v>
      </c>
      <c r="B356" s="1">
        <f>(IF(ISERROR(VLOOKUP(L356,[1]Choix14!$M$2:$N$14,2,FALSE)&amp;LEFT(O356,4)&amp;RIGHT(LEFT(O356,LEN(O356)-1),2)),0,VLOOKUP(L356,[1]Choix14!$M$2:$N$14,2,FALSE)&amp;LEFT(O356,4)&amp;RIGHT(LEFT(O356,LEN(O356)-1),2)))*1</f>
        <v>0</v>
      </c>
      <c r="C356" s="1"/>
      <c r="D356" s="1"/>
      <c r="I356" t="s">
        <v>220</v>
      </c>
      <c r="Q356" s="2">
        <f t="shared" si="7"/>
        <v>0</v>
      </c>
      <c r="R356" s="2">
        <f t="shared" si="7"/>
        <v>0</v>
      </c>
    </row>
    <row r="357" spans="1:18" x14ac:dyDescent="0.25">
      <c r="A357" s="1">
        <f>(IF(ISERROR(VLOOKUP(G357,[1]Choix14!$M$2:$N$14,2,FALSE)&amp;LEFT(J357,4)&amp;RIGHT(LEFT(J357,LEN(J357)-1),2)),0,VLOOKUP(G357,[1]Choix14!$M$2:$N$14,2,FALSE)&amp;LEFT(J357,4)&amp;RIGHT(LEFT(J357,LEN(J357)-1),2)))*1</f>
        <v>0</v>
      </c>
      <c r="B357" s="1">
        <f>(IF(ISERROR(VLOOKUP(L357,[1]Choix14!$M$2:$N$14,2,FALSE)&amp;LEFT(O357,4)&amp;RIGHT(LEFT(O357,LEN(O357)-1),2)),0,VLOOKUP(L357,[1]Choix14!$M$2:$N$14,2,FALSE)&amp;LEFT(O357,4)&amp;RIGHT(LEFT(O357,LEN(O357)-1),2)))*1</f>
        <v>0</v>
      </c>
      <c r="C357" s="1"/>
      <c r="D357" s="1"/>
      <c r="I357" t="s">
        <v>221</v>
      </c>
      <c r="Q357" s="2">
        <f t="shared" si="7"/>
        <v>0</v>
      </c>
      <c r="R357" s="2">
        <f t="shared" si="7"/>
        <v>0</v>
      </c>
    </row>
    <row r="358" spans="1:18" x14ac:dyDescent="0.25">
      <c r="A358" s="1">
        <f>(IF(ISERROR(VLOOKUP(G358,[1]Choix14!$M$2:$N$14,2,FALSE)&amp;LEFT(J358,4)&amp;RIGHT(LEFT(J358,LEN(J358)-1),2)),0,VLOOKUP(G358,[1]Choix14!$M$2:$N$14,2,FALSE)&amp;LEFT(J358,4)&amp;RIGHT(LEFT(J358,LEN(J358)-1),2)))*1</f>
        <v>0</v>
      </c>
      <c r="B358" s="1">
        <f>(IF(ISERROR(VLOOKUP(L358,[1]Choix14!$M$2:$N$14,2,FALSE)&amp;LEFT(O358,4)&amp;RIGHT(LEFT(O358,LEN(O358)-1),2)),0,VLOOKUP(L358,[1]Choix14!$M$2:$N$14,2,FALSE)&amp;LEFT(O358,4)&amp;RIGHT(LEFT(O358,LEN(O358)-1),2)))*1</f>
        <v>0</v>
      </c>
      <c r="C358" s="1"/>
      <c r="D358" s="1"/>
      <c r="I358" t="s">
        <v>222</v>
      </c>
      <c r="Q358" s="2">
        <f t="shared" si="7"/>
        <v>0</v>
      </c>
      <c r="R358" s="2">
        <f t="shared" si="7"/>
        <v>0</v>
      </c>
    </row>
    <row r="359" spans="1:18" x14ac:dyDescent="0.25">
      <c r="A359" s="1">
        <f>(IF(ISERROR(VLOOKUP(G359,[1]Choix14!$M$2:$N$14,2,FALSE)&amp;LEFT(J359,4)&amp;RIGHT(LEFT(J359,LEN(J359)-1),2)),0,VLOOKUP(G359,[1]Choix14!$M$2:$N$14,2,FALSE)&amp;LEFT(J359,4)&amp;RIGHT(LEFT(J359,LEN(J359)-1),2)))*1</f>
        <v>0</v>
      </c>
      <c r="B359" s="1">
        <f>(IF(ISERROR(VLOOKUP(L359,[1]Choix14!$M$2:$N$14,2,FALSE)&amp;LEFT(O359,4)&amp;RIGHT(LEFT(O359,LEN(O359)-1),2)),0,VLOOKUP(L359,[1]Choix14!$M$2:$N$14,2,FALSE)&amp;LEFT(O359,4)&amp;RIGHT(LEFT(O359,LEN(O359)-1),2)))*1</f>
        <v>0</v>
      </c>
      <c r="C359" s="1"/>
      <c r="D359" s="1"/>
      <c r="I359" t="s">
        <v>223</v>
      </c>
      <c r="Q359" s="2">
        <f t="shared" si="7"/>
        <v>0</v>
      </c>
      <c r="R359" s="2">
        <f t="shared" si="7"/>
        <v>0</v>
      </c>
    </row>
    <row r="360" spans="1:18" x14ac:dyDescent="0.25">
      <c r="A360" s="1">
        <f>(IF(ISERROR(VLOOKUP(G360,[1]Choix14!$M$2:$N$14,2,FALSE)&amp;LEFT(J360,4)&amp;RIGHT(LEFT(J360,LEN(J360)-1),2)),0,VLOOKUP(G360,[1]Choix14!$M$2:$N$14,2,FALSE)&amp;LEFT(J360,4)&amp;RIGHT(LEFT(J360,LEN(J360)-1),2)))*1</f>
        <v>0</v>
      </c>
      <c r="B360" s="1">
        <f>(IF(ISERROR(VLOOKUP(L360,[1]Choix14!$M$2:$N$14,2,FALSE)&amp;LEFT(O360,4)&amp;RIGHT(LEFT(O360,LEN(O360)-1),2)),0,VLOOKUP(L360,[1]Choix14!$M$2:$N$14,2,FALSE)&amp;LEFT(O360,4)&amp;RIGHT(LEFT(O360,LEN(O360)-1),2)))*1</f>
        <v>0</v>
      </c>
      <c r="C360" s="1"/>
      <c r="D360" s="1"/>
      <c r="I360" t="s">
        <v>224</v>
      </c>
      <c r="Q360" s="2">
        <f t="shared" si="7"/>
        <v>0</v>
      </c>
      <c r="R360" s="2">
        <f t="shared" si="7"/>
        <v>0</v>
      </c>
    </row>
    <row r="361" spans="1:18" x14ac:dyDescent="0.25">
      <c r="A361" s="1">
        <f>(IF(ISERROR(VLOOKUP(G361,[1]Choix14!$M$2:$N$14,2,FALSE)&amp;LEFT(J361,4)&amp;RIGHT(LEFT(J361,LEN(J361)-1),2)),0,VLOOKUP(G361,[1]Choix14!$M$2:$N$14,2,FALSE)&amp;LEFT(J361,4)&amp;RIGHT(LEFT(J361,LEN(J361)-1),2)))*1</f>
        <v>0</v>
      </c>
      <c r="B361" s="1">
        <f>(IF(ISERROR(VLOOKUP(L361,[1]Choix14!$M$2:$N$14,2,FALSE)&amp;LEFT(O361,4)&amp;RIGHT(LEFT(O361,LEN(O361)-1),2)),0,VLOOKUP(L361,[1]Choix14!$M$2:$N$14,2,FALSE)&amp;LEFT(O361,4)&amp;RIGHT(LEFT(O361,LEN(O361)-1),2)))*1</f>
        <v>0</v>
      </c>
      <c r="C361" s="1"/>
      <c r="D361" s="1"/>
      <c r="I361" t="s">
        <v>225</v>
      </c>
      <c r="Q361" s="2">
        <f t="shared" si="7"/>
        <v>0</v>
      </c>
      <c r="R361" s="2">
        <f t="shared" si="7"/>
        <v>0</v>
      </c>
    </row>
    <row r="362" spans="1:18" x14ac:dyDescent="0.25">
      <c r="A362" s="1">
        <f>(IF(ISERROR(VLOOKUP(G362,[1]Choix14!$M$2:$N$14,2,FALSE)&amp;LEFT(J362,4)&amp;RIGHT(LEFT(J362,LEN(J362)-1),2)),0,VLOOKUP(G362,[1]Choix14!$M$2:$N$14,2,FALSE)&amp;LEFT(J362,4)&amp;RIGHT(LEFT(J362,LEN(J362)-1),2)))*1</f>
        <v>0</v>
      </c>
      <c r="B362" s="1">
        <f>(IF(ISERROR(VLOOKUP(L362,[1]Choix14!$M$2:$N$14,2,FALSE)&amp;LEFT(O362,4)&amp;RIGHT(LEFT(O362,LEN(O362)-1),2)),0,VLOOKUP(L362,[1]Choix14!$M$2:$N$14,2,FALSE)&amp;LEFT(O362,4)&amp;RIGHT(LEFT(O362,LEN(O362)-1),2)))*1</f>
        <v>0</v>
      </c>
      <c r="C362" s="1"/>
      <c r="D362" s="1"/>
      <c r="I362" t="s">
        <v>226</v>
      </c>
      <c r="Q362" s="2">
        <f t="shared" si="7"/>
        <v>0</v>
      </c>
      <c r="R362" s="2">
        <f t="shared" si="7"/>
        <v>0</v>
      </c>
    </row>
    <row r="363" spans="1:18" x14ac:dyDescent="0.25">
      <c r="A363" s="1">
        <f>(IF(ISERROR(VLOOKUP(G363,[1]Choix14!$M$2:$N$14,2,FALSE)&amp;LEFT(J363,4)&amp;RIGHT(LEFT(J363,LEN(J363)-1),2)),0,VLOOKUP(G363,[1]Choix14!$M$2:$N$14,2,FALSE)&amp;LEFT(J363,4)&amp;RIGHT(LEFT(J363,LEN(J363)-1),2)))*1</f>
        <v>0</v>
      </c>
      <c r="B363" s="1">
        <f>(IF(ISERROR(VLOOKUP(L363,[1]Choix14!$M$2:$N$14,2,FALSE)&amp;LEFT(O363,4)&amp;RIGHT(LEFT(O363,LEN(O363)-1),2)),0,VLOOKUP(L363,[1]Choix14!$M$2:$N$14,2,FALSE)&amp;LEFT(O363,4)&amp;RIGHT(LEFT(O363,LEN(O363)-1),2)))*1</f>
        <v>0</v>
      </c>
      <c r="C363" s="1"/>
      <c r="D363" s="1"/>
      <c r="I363" t="s">
        <v>227</v>
      </c>
      <c r="Q363" s="2">
        <f t="shared" si="7"/>
        <v>0</v>
      </c>
      <c r="R363" s="2">
        <f t="shared" si="7"/>
        <v>0</v>
      </c>
    </row>
    <row r="364" spans="1:18" x14ac:dyDescent="0.25">
      <c r="A364" s="1">
        <f>(IF(ISERROR(VLOOKUP(G364,[1]Choix14!$M$2:$N$14,2,FALSE)&amp;LEFT(J364,4)&amp;RIGHT(LEFT(J364,LEN(J364)-1),2)),0,VLOOKUP(G364,[1]Choix14!$M$2:$N$14,2,FALSE)&amp;LEFT(J364,4)&amp;RIGHT(LEFT(J364,LEN(J364)-1),2)))*1</f>
        <v>0</v>
      </c>
      <c r="B364" s="1">
        <f>(IF(ISERROR(VLOOKUP(L364,[1]Choix14!$M$2:$N$14,2,FALSE)&amp;LEFT(O364,4)&amp;RIGHT(LEFT(O364,LEN(O364)-1),2)),0,VLOOKUP(L364,[1]Choix14!$M$2:$N$14,2,FALSE)&amp;LEFT(O364,4)&amp;RIGHT(LEFT(O364,LEN(O364)-1),2)))*1</f>
        <v>0</v>
      </c>
      <c r="C364" s="1"/>
      <c r="D364" s="1"/>
      <c r="I364" t="s">
        <v>228</v>
      </c>
      <c r="Q364" s="2">
        <f t="shared" si="7"/>
        <v>0</v>
      </c>
      <c r="R364" s="2">
        <f t="shared" si="7"/>
        <v>0</v>
      </c>
    </row>
    <row r="365" spans="1:18" x14ac:dyDescent="0.25">
      <c r="A365" s="1">
        <f>(IF(ISERROR(VLOOKUP(G365,[1]Choix14!$M$2:$N$14,2,FALSE)&amp;LEFT(J365,4)&amp;RIGHT(LEFT(J365,LEN(J365)-1),2)),0,VLOOKUP(G365,[1]Choix14!$M$2:$N$14,2,FALSE)&amp;LEFT(J365,4)&amp;RIGHT(LEFT(J365,LEN(J365)-1),2)))*1</f>
        <v>0</v>
      </c>
      <c r="B365" s="1">
        <f>(IF(ISERROR(VLOOKUP(L365,[1]Choix14!$M$2:$N$14,2,FALSE)&amp;LEFT(O365,4)&amp;RIGHT(LEFT(O365,LEN(O365)-1),2)),0,VLOOKUP(L365,[1]Choix14!$M$2:$N$14,2,FALSE)&amp;LEFT(O365,4)&amp;RIGHT(LEFT(O365,LEN(O365)-1),2)))*1</f>
        <v>0</v>
      </c>
      <c r="C365" s="1"/>
      <c r="D365" s="1"/>
      <c r="I365" t="s">
        <v>229</v>
      </c>
      <c r="Q365" s="2">
        <f t="shared" si="7"/>
        <v>0</v>
      </c>
      <c r="R365" s="2">
        <f t="shared" si="7"/>
        <v>0</v>
      </c>
    </row>
    <row r="366" spans="1:18" x14ac:dyDescent="0.25">
      <c r="A366" s="1">
        <f>(IF(ISERROR(VLOOKUP(G366,[1]Choix14!$M$2:$N$14,2,FALSE)&amp;LEFT(J366,4)&amp;RIGHT(LEFT(J366,LEN(J366)-1),2)),0,VLOOKUP(G366,[1]Choix14!$M$2:$N$14,2,FALSE)&amp;LEFT(J366,4)&amp;RIGHT(LEFT(J366,LEN(J366)-1),2)))*1</f>
        <v>0</v>
      </c>
      <c r="B366" s="1">
        <f>(IF(ISERROR(VLOOKUP(L366,[1]Choix14!$M$2:$N$14,2,FALSE)&amp;LEFT(O366,4)&amp;RIGHT(LEFT(O366,LEN(O366)-1),2)),0,VLOOKUP(L366,[1]Choix14!$M$2:$N$14,2,FALSE)&amp;LEFT(O366,4)&amp;RIGHT(LEFT(O366,LEN(O366)-1),2)))*1</f>
        <v>0</v>
      </c>
      <c r="C366" s="1"/>
      <c r="D366" s="1"/>
      <c r="I366" t="s">
        <v>230</v>
      </c>
      <c r="Q366" s="2">
        <f t="shared" si="7"/>
        <v>0</v>
      </c>
      <c r="R366" s="2">
        <f t="shared" si="7"/>
        <v>0</v>
      </c>
    </row>
    <row r="367" spans="1:18" x14ac:dyDescent="0.25">
      <c r="A367" s="1">
        <f>(IF(ISERROR(VLOOKUP(G367,[1]Choix14!$M$2:$N$14,2,FALSE)&amp;LEFT(J367,4)&amp;RIGHT(LEFT(J367,LEN(J367)-1),2)),0,VLOOKUP(G367,[1]Choix14!$M$2:$N$14,2,FALSE)&amp;LEFT(J367,4)&amp;RIGHT(LEFT(J367,LEN(J367)-1),2)))*1</f>
        <v>0</v>
      </c>
      <c r="B367" s="1">
        <f>(IF(ISERROR(VLOOKUP(L367,[1]Choix14!$M$2:$N$14,2,FALSE)&amp;LEFT(O367,4)&amp;RIGHT(LEFT(O367,LEN(O367)-1),2)),0,VLOOKUP(L367,[1]Choix14!$M$2:$N$14,2,FALSE)&amp;LEFT(O367,4)&amp;RIGHT(LEFT(O367,LEN(O367)-1),2)))*1</f>
        <v>0</v>
      </c>
      <c r="C367" s="1"/>
      <c r="D367" s="1"/>
      <c r="I367" t="s">
        <v>231</v>
      </c>
      <c r="Q367" s="2">
        <f t="shared" si="7"/>
        <v>0</v>
      </c>
      <c r="R367" s="2">
        <f t="shared" si="7"/>
        <v>0</v>
      </c>
    </row>
    <row r="368" spans="1:18" x14ac:dyDescent="0.25">
      <c r="A368" s="1">
        <f>(IF(ISERROR(VLOOKUP(G368,[1]Choix14!$M$2:$N$14,2,FALSE)&amp;LEFT(J368,4)&amp;RIGHT(LEFT(J368,LEN(J368)-1),2)),0,VLOOKUP(G368,[1]Choix14!$M$2:$N$14,2,FALSE)&amp;LEFT(J368,4)&amp;RIGHT(LEFT(J368,LEN(J368)-1),2)))*1</f>
        <v>0</v>
      </c>
      <c r="B368" s="1">
        <f>(IF(ISERROR(VLOOKUP(L368,[1]Choix14!$M$2:$N$14,2,FALSE)&amp;LEFT(O368,4)&amp;RIGHT(LEFT(O368,LEN(O368)-1),2)),0,VLOOKUP(L368,[1]Choix14!$M$2:$N$14,2,FALSE)&amp;LEFT(O368,4)&amp;RIGHT(LEFT(O368,LEN(O368)-1),2)))*1</f>
        <v>0</v>
      </c>
      <c r="C368" s="1"/>
      <c r="D368" s="1"/>
      <c r="I368" t="s">
        <v>232</v>
      </c>
      <c r="Q368" s="2">
        <f t="shared" si="7"/>
        <v>0</v>
      </c>
      <c r="R368" s="2">
        <f t="shared" si="7"/>
        <v>0</v>
      </c>
    </row>
    <row r="369" spans="1:18" x14ac:dyDescent="0.25">
      <c r="A369" s="1">
        <f>(IF(ISERROR(VLOOKUP(G369,[1]Choix14!$M$2:$N$14,2,FALSE)&amp;LEFT(J369,4)&amp;RIGHT(LEFT(J369,LEN(J369)-1),2)),0,VLOOKUP(G369,[1]Choix14!$M$2:$N$14,2,FALSE)&amp;LEFT(J369,4)&amp;RIGHT(LEFT(J369,LEN(J369)-1),2)))*1</f>
        <v>0</v>
      </c>
      <c r="B369" s="1">
        <f>(IF(ISERROR(VLOOKUP(L369,[1]Choix14!$M$2:$N$14,2,FALSE)&amp;LEFT(O369,4)&amp;RIGHT(LEFT(O369,LEN(O369)-1),2)),0,VLOOKUP(L369,[1]Choix14!$M$2:$N$14,2,FALSE)&amp;LEFT(O369,4)&amp;RIGHT(LEFT(O369,LEN(O369)-1),2)))*1</f>
        <v>0</v>
      </c>
      <c r="C369" s="1"/>
      <c r="D369" s="1"/>
      <c r="I369" t="s">
        <v>233</v>
      </c>
      <c r="Q369" s="2">
        <f t="shared" si="7"/>
        <v>0</v>
      </c>
      <c r="R369" s="2">
        <f t="shared" si="7"/>
        <v>0</v>
      </c>
    </row>
    <row r="370" spans="1:18" x14ac:dyDescent="0.25">
      <c r="A370" s="1">
        <f>(IF(ISERROR(VLOOKUP(G370,[1]Choix14!$M$2:$N$14,2,FALSE)&amp;LEFT(J370,4)&amp;RIGHT(LEFT(J370,LEN(J370)-1),2)),0,VLOOKUP(G370,[1]Choix14!$M$2:$N$14,2,FALSE)&amp;LEFT(J370,4)&amp;RIGHT(LEFT(J370,LEN(J370)-1),2)))*1</f>
        <v>0</v>
      </c>
      <c r="B370" s="1">
        <f>(IF(ISERROR(VLOOKUP(L370,[1]Choix14!$M$2:$N$14,2,FALSE)&amp;LEFT(O370,4)&amp;RIGHT(LEFT(O370,LEN(O370)-1),2)),0,VLOOKUP(L370,[1]Choix14!$M$2:$N$14,2,FALSE)&amp;LEFT(O370,4)&amp;RIGHT(LEFT(O370,LEN(O370)-1),2)))*1</f>
        <v>0</v>
      </c>
      <c r="C370" s="1"/>
      <c r="D370" s="1"/>
      <c r="I370" t="s">
        <v>234</v>
      </c>
      <c r="Q370" s="2">
        <f t="shared" si="7"/>
        <v>0</v>
      </c>
      <c r="R370" s="2">
        <f t="shared" si="7"/>
        <v>0</v>
      </c>
    </row>
    <row r="371" spans="1:18" x14ac:dyDescent="0.25">
      <c r="A371" s="1">
        <f>(IF(ISERROR(VLOOKUP(G371,[1]Choix14!$M$2:$N$14,2,FALSE)&amp;LEFT(J371,4)&amp;RIGHT(LEFT(J371,LEN(J371)-1),2)),0,VLOOKUP(G371,[1]Choix14!$M$2:$N$14,2,FALSE)&amp;LEFT(J371,4)&amp;RIGHT(LEFT(J371,LEN(J371)-1),2)))*1</f>
        <v>0</v>
      </c>
      <c r="B371" s="1">
        <f>(IF(ISERROR(VLOOKUP(L371,[1]Choix14!$M$2:$N$14,2,FALSE)&amp;LEFT(O371,4)&amp;RIGHT(LEFT(O371,LEN(O371)-1),2)),0,VLOOKUP(L371,[1]Choix14!$M$2:$N$14,2,FALSE)&amp;LEFT(O371,4)&amp;RIGHT(LEFT(O371,LEN(O371)-1),2)))*1</f>
        <v>0</v>
      </c>
      <c r="C371" s="1"/>
      <c r="D371" s="1"/>
      <c r="I371" t="s">
        <v>235</v>
      </c>
      <c r="Q371" s="2">
        <f t="shared" si="7"/>
        <v>0</v>
      </c>
      <c r="R371" s="2">
        <f t="shared" si="7"/>
        <v>0</v>
      </c>
    </row>
    <row r="372" spans="1:18" x14ac:dyDescent="0.25">
      <c r="A372" s="1">
        <f>(IF(ISERROR(VLOOKUP(G372,[1]Choix14!$M$2:$N$14,2,FALSE)&amp;LEFT(J372,4)&amp;RIGHT(LEFT(J372,LEN(J372)-1),2)),0,VLOOKUP(G372,[1]Choix14!$M$2:$N$14,2,FALSE)&amp;LEFT(J372,4)&amp;RIGHT(LEFT(J372,LEN(J372)-1),2)))*1</f>
        <v>0</v>
      </c>
      <c r="B372" s="1">
        <f>(IF(ISERROR(VLOOKUP(L372,[1]Choix14!$M$2:$N$14,2,FALSE)&amp;LEFT(O372,4)&amp;RIGHT(LEFT(O372,LEN(O372)-1),2)),0,VLOOKUP(L372,[1]Choix14!$M$2:$N$14,2,FALSE)&amp;LEFT(O372,4)&amp;RIGHT(LEFT(O372,LEN(O372)-1),2)))*1</f>
        <v>0</v>
      </c>
      <c r="C372" s="1"/>
      <c r="D372" s="1"/>
      <c r="I372" t="s">
        <v>236</v>
      </c>
      <c r="Q372" s="2">
        <f t="shared" si="7"/>
        <v>0</v>
      </c>
      <c r="R372" s="2">
        <f t="shared" si="7"/>
        <v>0</v>
      </c>
    </row>
    <row r="373" spans="1:18" x14ac:dyDescent="0.25">
      <c r="A373" s="1">
        <f>(IF(ISERROR(VLOOKUP(G373,[1]Choix14!$M$2:$N$14,2,FALSE)&amp;LEFT(J373,4)&amp;RIGHT(LEFT(J373,LEN(J373)-1),2)),0,VLOOKUP(G373,[1]Choix14!$M$2:$N$14,2,FALSE)&amp;LEFT(J373,4)&amp;RIGHT(LEFT(J373,LEN(J373)-1),2)))*1</f>
        <v>0</v>
      </c>
      <c r="B373" s="1">
        <f>(IF(ISERROR(VLOOKUP(L373,[1]Choix14!$M$2:$N$14,2,FALSE)&amp;LEFT(O373,4)&amp;RIGHT(LEFT(O373,LEN(O373)-1),2)),0,VLOOKUP(L373,[1]Choix14!$M$2:$N$14,2,FALSE)&amp;LEFT(O373,4)&amp;RIGHT(LEFT(O373,LEN(O373)-1),2)))*1</f>
        <v>0</v>
      </c>
      <c r="C373" s="1"/>
      <c r="D373" s="1"/>
      <c r="I373" t="s">
        <v>237</v>
      </c>
      <c r="Q373" s="2">
        <f t="shared" si="7"/>
        <v>0</v>
      </c>
      <c r="R373" s="2">
        <f t="shared" si="7"/>
        <v>0</v>
      </c>
    </row>
    <row r="374" spans="1:18" x14ac:dyDescent="0.25">
      <c r="A374" s="1">
        <f>(IF(ISERROR(VLOOKUP(G374,[1]Choix14!$M$2:$N$14,2,FALSE)&amp;LEFT(J374,4)&amp;RIGHT(LEFT(J374,LEN(J374)-1),2)),0,VLOOKUP(G374,[1]Choix14!$M$2:$N$14,2,FALSE)&amp;LEFT(J374,4)&amp;RIGHT(LEFT(J374,LEN(J374)-1),2)))*1</f>
        <v>0</v>
      </c>
      <c r="B374" s="1">
        <f>(IF(ISERROR(VLOOKUP(L374,[1]Choix14!$M$2:$N$14,2,FALSE)&amp;LEFT(O374,4)&amp;RIGHT(LEFT(O374,LEN(O374)-1),2)),0,VLOOKUP(L374,[1]Choix14!$M$2:$N$14,2,FALSE)&amp;LEFT(O374,4)&amp;RIGHT(LEFT(O374,LEN(O374)-1),2)))*1</f>
        <v>0</v>
      </c>
      <c r="C374" s="1"/>
      <c r="D374" s="1"/>
      <c r="I374" t="s">
        <v>238</v>
      </c>
      <c r="Q374" s="2">
        <f t="shared" si="7"/>
        <v>0</v>
      </c>
      <c r="R374" s="2">
        <f t="shared" si="7"/>
        <v>0</v>
      </c>
    </row>
    <row r="375" spans="1:18" x14ac:dyDescent="0.25">
      <c r="A375" s="1">
        <f>(IF(ISERROR(VLOOKUP(G375,[1]Choix14!$M$2:$N$14,2,FALSE)&amp;LEFT(J375,4)&amp;RIGHT(LEFT(J375,LEN(J375)-1),2)),0,VLOOKUP(G375,[1]Choix14!$M$2:$N$14,2,FALSE)&amp;LEFT(J375,4)&amp;RIGHT(LEFT(J375,LEN(J375)-1),2)))*1</f>
        <v>0</v>
      </c>
      <c r="B375" s="1">
        <f>(IF(ISERROR(VLOOKUP(L375,[1]Choix14!$M$2:$N$14,2,FALSE)&amp;LEFT(O375,4)&amp;RIGHT(LEFT(O375,LEN(O375)-1),2)),0,VLOOKUP(L375,[1]Choix14!$M$2:$N$14,2,FALSE)&amp;LEFT(O375,4)&amp;RIGHT(LEFT(O375,LEN(O375)-1),2)))*1</f>
        <v>0</v>
      </c>
      <c r="C375" s="1"/>
      <c r="D375" s="1"/>
      <c r="I375" t="s">
        <v>239</v>
      </c>
      <c r="Q375" s="2">
        <f t="shared" si="7"/>
        <v>0</v>
      </c>
      <c r="R375" s="2">
        <f t="shared" si="7"/>
        <v>0</v>
      </c>
    </row>
    <row r="376" spans="1:18" x14ac:dyDescent="0.25">
      <c r="A376" s="1">
        <f>(IF(ISERROR(VLOOKUP(G376,[1]Choix14!$M$2:$N$14,2,FALSE)&amp;LEFT(J376,4)&amp;RIGHT(LEFT(J376,LEN(J376)-1),2)),0,VLOOKUP(G376,[1]Choix14!$M$2:$N$14,2,FALSE)&amp;LEFT(J376,4)&amp;RIGHT(LEFT(J376,LEN(J376)-1),2)))*1</f>
        <v>0</v>
      </c>
      <c r="B376" s="1">
        <f>(IF(ISERROR(VLOOKUP(L376,[1]Choix14!$M$2:$N$14,2,FALSE)&amp;LEFT(O376,4)&amp;RIGHT(LEFT(O376,LEN(O376)-1),2)),0,VLOOKUP(L376,[1]Choix14!$M$2:$N$14,2,FALSE)&amp;LEFT(O376,4)&amp;RIGHT(LEFT(O376,LEN(O376)-1),2)))*1</f>
        <v>0</v>
      </c>
      <c r="C376" s="1"/>
      <c r="D376" s="1"/>
      <c r="I376" t="s">
        <v>240</v>
      </c>
      <c r="Q376" s="2">
        <f t="shared" si="7"/>
        <v>0</v>
      </c>
      <c r="R376" s="2">
        <f t="shared" si="7"/>
        <v>0</v>
      </c>
    </row>
    <row r="377" spans="1:18" x14ac:dyDescent="0.25">
      <c r="A377" s="1">
        <f>(IF(ISERROR(VLOOKUP(G377,[1]Choix14!$M$2:$N$14,2,FALSE)&amp;LEFT(J377,4)&amp;RIGHT(LEFT(J377,LEN(J377)-1),2)),0,VLOOKUP(G377,[1]Choix14!$M$2:$N$14,2,FALSE)&amp;LEFT(J377,4)&amp;RIGHT(LEFT(J377,LEN(J377)-1),2)))*1</f>
        <v>0</v>
      </c>
      <c r="B377" s="1">
        <f>(IF(ISERROR(VLOOKUP(L377,[1]Choix14!$M$2:$N$14,2,FALSE)&amp;LEFT(O377,4)&amp;RIGHT(LEFT(O377,LEN(O377)-1),2)),0,VLOOKUP(L377,[1]Choix14!$M$2:$N$14,2,FALSE)&amp;LEFT(O377,4)&amp;RIGHT(LEFT(O377,LEN(O377)-1),2)))*1</f>
        <v>0</v>
      </c>
      <c r="C377" s="1"/>
      <c r="D377" s="1"/>
      <c r="I377" t="s">
        <v>241</v>
      </c>
      <c r="Q377" s="2">
        <f t="shared" si="7"/>
        <v>0</v>
      </c>
      <c r="R377" s="2">
        <f t="shared" si="7"/>
        <v>0</v>
      </c>
    </row>
    <row r="378" spans="1:18" x14ac:dyDescent="0.25">
      <c r="A378" s="1">
        <f>(IF(ISERROR(VLOOKUP(G378,[1]Choix14!$M$2:$N$14,2,FALSE)&amp;LEFT(J378,4)&amp;RIGHT(LEFT(J378,LEN(J378)-1),2)),0,VLOOKUP(G378,[1]Choix14!$M$2:$N$14,2,FALSE)&amp;LEFT(J378,4)&amp;RIGHT(LEFT(J378,LEN(J378)-1),2)))*1</f>
        <v>0</v>
      </c>
      <c r="B378" s="1">
        <f>(IF(ISERROR(VLOOKUP(L378,[1]Choix14!$M$2:$N$14,2,FALSE)&amp;LEFT(O378,4)&amp;RIGHT(LEFT(O378,LEN(O378)-1),2)),0,VLOOKUP(L378,[1]Choix14!$M$2:$N$14,2,FALSE)&amp;LEFT(O378,4)&amp;RIGHT(LEFT(O378,LEN(O378)-1),2)))*1</f>
        <v>0</v>
      </c>
      <c r="C378" s="1"/>
      <c r="D378" s="1"/>
      <c r="I378" t="s">
        <v>242</v>
      </c>
      <c r="Q378" s="2">
        <f t="shared" si="7"/>
        <v>0</v>
      </c>
      <c r="R378" s="2">
        <f t="shared" si="7"/>
        <v>0</v>
      </c>
    </row>
    <row r="379" spans="1:18" x14ac:dyDescent="0.25">
      <c r="A379" s="1">
        <f>(IF(ISERROR(VLOOKUP(G379,[1]Choix14!$M$2:$N$14,2,FALSE)&amp;LEFT(J379,4)&amp;RIGHT(LEFT(J379,LEN(J379)-1),2)),0,VLOOKUP(G379,[1]Choix14!$M$2:$N$14,2,FALSE)&amp;LEFT(J379,4)&amp;RIGHT(LEFT(J379,LEN(J379)-1),2)))*1</f>
        <v>0</v>
      </c>
      <c r="B379" s="1">
        <f>(IF(ISERROR(VLOOKUP(L379,[1]Choix14!$M$2:$N$14,2,FALSE)&amp;LEFT(O379,4)&amp;RIGHT(LEFT(O379,LEN(O379)-1),2)),0,VLOOKUP(L379,[1]Choix14!$M$2:$N$14,2,FALSE)&amp;LEFT(O379,4)&amp;RIGHT(LEFT(O379,LEN(O379)-1),2)))*1</f>
        <v>0</v>
      </c>
      <c r="C379" s="1"/>
      <c r="D379" s="1"/>
      <c r="I379" t="s">
        <v>243</v>
      </c>
      <c r="Q379" s="2">
        <f t="shared" si="7"/>
        <v>0</v>
      </c>
      <c r="R379" s="2">
        <f t="shared" si="7"/>
        <v>0</v>
      </c>
    </row>
    <row r="380" spans="1:18" x14ac:dyDescent="0.25">
      <c r="A380" s="1">
        <f>(IF(ISERROR(VLOOKUP(G380,[1]Choix14!$M$2:$N$14,2,FALSE)&amp;LEFT(J380,4)&amp;RIGHT(LEFT(J380,LEN(J380)-1),2)),0,VLOOKUP(G380,[1]Choix14!$M$2:$N$14,2,FALSE)&amp;LEFT(J380,4)&amp;RIGHT(LEFT(J380,LEN(J380)-1),2)))*1</f>
        <v>0</v>
      </c>
      <c r="B380" s="1">
        <f>(IF(ISERROR(VLOOKUP(L380,[1]Choix14!$M$2:$N$14,2,FALSE)&amp;LEFT(O380,4)&amp;RIGHT(LEFT(O380,LEN(O380)-1),2)),0,VLOOKUP(L380,[1]Choix14!$M$2:$N$14,2,FALSE)&amp;LEFT(O380,4)&amp;RIGHT(LEFT(O380,LEN(O380)-1),2)))*1</f>
        <v>0</v>
      </c>
      <c r="C380" s="1"/>
      <c r="D380" s="1"/>
      <c r="I380" t="s">
        <v>244</v>
      </c>
      <c r="Q380" s="2">
        <f t="shared" si="7"/>
        <v>0</v>
      </c>
      <c r="R380" s="2">
        <f t="shared" si="7"/>
        <v>0</v>
      </c>
    </row>
    <row r="381" spans="1:18" x14ac:dyDescent="0.25">
      <c r="A381" s="1">
        <f>(IF(ISERROR(VLOOKUP(G381,[1]Choix14!$M$2:$N$14,2,FALSE)&amp;LEFT(J381,4)&amp;RIGHT(LEFT(J381,LEN(J381)-1),2)),0,VLOOKUP(G381,[1]Choix14!$M$2:$N$14,2,FALSE)&amp;LEFT(J381,4)&amp;RIGHT(LEFT(J381,LEN(J381)-1),2)))*1</f>
        <v>0</v>
      </c>
      <c r="B381" s="1">
        <f>(IF(ISERROR(VLOOKUP(L381,[1]Choix14!$M$2:$N$14,2,FALSE)&amp;LEFT(O381,4)&amp;RIGHT(LEFT(O381,LEN(O381)-1),2)),0,VLOOKUP(L381,[1]Choix14!$M$2:$N$14,2,FALSE)&amp;LEFT(O381,4)&amp;RIGHT(LEFT(O381,LEN(O381)-1),2)))*1</f>
        <v>0</v>
      </c>
      <c r="C381" s="1"/>
      <c r="D381" s="1"/>
      <c r="I381" t="s">
        <v>245</v>
      </c>
      <c r="Q381" s="2">
        <f t="shared" si="7"/>
        <v>0</v>
      </c>
      <c r="R381" s="2">
        <f t="shared" si="7"/>
        <v>0</v>
      </c>
    </row>
    <row r="382" spans="1:18" x14ac:dyDescent="0.25">
      <c r="A382" s="1">
        <f>(IF(ISERROR(VLOOKUP(G382,[1]Choix14!$M$2:$N$14,2,FALSE)&amp;LEFT(J382,4)&amp;RIGHT(LEFT(J382,LEN(J382)-1),2)),0,VLOOKUP(G382,[1]Choix14!$M$2:$N$14,2,FALSE)&amp;LEFT(J382,4)&amp;RIGHT(LEFT(J382,LEN(J382)-1),2)))*1</f>
        <v>0</v>
      </c>
      <c r="B382" s="1">
        <f>(IF(ISERROR(VLOOKUP(L382,[1]Choix14!$M$2:$N$14,2,FALSE)&amp;LEFT(O382,4)&amp;RIGHT(LEFT(O382,LEN(O382)-1),2)),0,VLOOKUP(L382,[1]Choix14!$M$2:$N$14,2,FALSE)&amp;LEFT(O382,4)&amp;RIGHT(LEFT(O382,LEN(O382)-1),2)))*1</f>
        <v>0</v>
      </c>
      <c r="C382" s="1"/>
      <c r="D382" s="1"/>
      <c r="I382" t="s">
        <v>246</v>
      </c>
      <c r="Q382" s="2">
        <f t="shared" si="7"/>
        <v>0</v>
      </c>
      <c r="R382" s="2">
        <f t="shared" si="7"/>
        <v>0</v>
      </c>
    </row>
    <row r="383" spans="1:18" x14ac:dyDescent="0.25">
      <c r="A383" s="1">
        <f>(IF(ISERROR(VLOOKUP(G383,[1]Choix14!$M$2:$N$14,2,FALSE)&amp;LEFT(J383,4)&amp;RIGHT(LEFT(J383,LEN(J383)-1),2)),0,VLOOKUP(G383,[1]Choix14!$M$2:$N$14,2,FALSE)&amp;LEFT(J383,4)&amp;RIGHT(LEFT(J383,LEN(J383)-1),2)))*1</f>
        <v>0</v>
      </c>
      <c r="B383" s="1">
        <f>(IF(ISERROR(VLOOKUP(L383,[1]Choix14!$M$2:$N$14,2,FALSE)&amp;LEFT(O383,4)&amp;RIGHT(LEFT(O383,LEN(O383)-1),2)),0,VLOOKUP(L383,[1]Choix14!$M$2:$N$14,2,FALSE)&amp;LEFT(O383,4)&amp;RIGHT(LEFT(O383,LEN(O383)-1),2)))*1</f>
        <v>0</v>
      </c>
      <c r="C383" s="1"/>
      <c r="D383" s="1"/>
      <c r="I383" t="s">
        <v>247</v>
      </c>
      <c r="Q383" s="2">
        <f t="shared" si="7"/>
        <v>0</v>
      </c>
      <c r="R383" s="2">
        <f t="shared" si="7"/>
        <v>0</v>
      </c>
    </row>
    <row r="384" spans="1:18" x14ac:dyDescent="0.25">
      <c r="A384" s="1">
        <f>(IF(ISERROR(VLOOKUP(G384,[1]Choix14!$M$2:$N$14,2,FALSE)&amp;LEFT(J384,4)&amp;RIGHT(LEFT(J384,LEN(J384)-1),2)),0,VLOOKUP(G384,[1]Choix14!$M$2:$N$14,2,FALSE)&amp;LEFT(J384,4)&amp;RIGHT(LEFT(J384,LEN(J384)-1),2)))*1</f>
        <v>0</v>
      </c>
      <c r="B384" s="1">
        <f>(IF(ISERROR(VLOOKUP(L384,[1]Choix14!$M$2:$N$14,2,FALSE)&amp;LEFT(O384,4)&amp;RIGHT(LEFT(O384,LEN(O384)-1),2)),0,VLOOKUP(L384,[1]Choix14!$M$2:$N$14,2,FALSE)&amp;LEFT(O384,4)&amp;RIGHT(LEFT(O384,LEN(O384)-1),2)))*1</f>
        <v>0</v>
      </c>
      <c r="C384" s="1"/>
      <c r="D384" s="1"/>
      <c r="I384" t="s">
        <v>248</v>
      </c>
      <c r="Q384" s="2">
        <f t="shared" si="7"/>
        <v>0</v>
      </c>
      <c r="R384" s="2">
        <f t="shared" si="7"/>
        <v>0</v>
      </c>
    </row>
    <row r="385" spans="1:18" x14ac:dyDescent="0.25">
      <c r="A385" s="1">
        <f>(IF(ISERROR(VLOOKUP(G385,[1]Choix14!$M$2:$N$14,2,FALSE)&amp;LEFT(J385,4)&amp;RIGHT(LEFT(J385,LEN(J385)-1),2)),0,VLOOKUP(G385,[1]Choix14!$M$2:$N$14,2,FALSE)&amp;LEFT(J385,4)&amp;RIGHT(LEFT(J385,LEN(J385)-1),2)))*1</f>
        <v>0</v>
      </c>
      <c r="B385" s="1">
        <f>(IF(ISERROR(VLOOKUP(L385,[1]Choix14!$M$2:$N$14,2,FALSE)&amp;LEFT(O385,4)&amp;RIGHT(LEFT(O385,LEN(O385)-1),2)),0,VLOOKUP(L385,[1]Choix14!$M$2:$N$14,2,FALSE)&amp;LEFT(O385,4)&amp;RIGHT(LEFT(O385,LEN(O385)-1),2)))*1</f>
        <v>0</v>
      </c>
      <c r="C385" s="1"/>
      <c r="D385" s="1"/>
      <c r="I385" t="s">
        <v>249</v>
      </c>
      <c r="Q385" s="2">
        <f t="shared" si="7"/>
        <v>0</v>
      </c>
      <c r="R385" s="2">
        <f t="shared" si="7"/>
        <v>0</v>
      </c>
    </row>
    <row r="386" spans="1:18" x14ac:dyDescent="0.25">
      <c r="A386" s="1">
        <f>(IF(ISERROR(VLOOKUP(G386,[1]Choix14!$M$2:$N$14,2,FALSE)&amp;LEFT(J386,4)&amp;RIGHT(LEFT(J386,LEN(J386)-1),2)),0,VLOOKUP(G386,[1]Choix14!$M$2:$N$14,2,FALSE)&amp;LEFT(J386,4)&amp;RIGHT(LEFT(J386,LEN(J386)-1),2)))*1</f>
        <v>0</v>
      </c>
      <c r="B386" s="1">
        <f>(IF(ISERROR(VLOOKUP(L386,[1]Choix14!$M$2:$N$14,2,FALSE)&amp;LEFT(O386,4)&amp;RIGHT(LEFT(O386,LEN(O386)-1),2)),0,VLOOKUP(L386,[1]Choix14!$M$2:$N$14,2,FALSE)&amp;LEFT(O386,4)&amp;RIGHT(LEFT(O386,LEN(O386)-1),2)))*1</f>
        <v>0</v>
      </c>
      <c r="C386" s="1"/>
      <c r="D386" s="1"/>
      <c r="I386" t="s">
        <v>250</v>
      </c>
      <c r="Q386" s="2">
        <f t="shared" si="7"/>
        <v>0</v>
      </c>
      <c r="R386" s="2">
        <f t="shared" si="7"/>
        <v>0</v>
      </c>
    </row>
    <row r="387" spans="1:18" x14ac:dyDescent="0.25">
      <c r="A387" s="1">
        <f>(IF(ISERROR(VLOOKUP(G387,[1]Choix14!$M$2:$N$14,2,FALSE)&amp;LEFT(J387,4)&amp;RIGHT(LEFT(J387,LEN(J387)-1),2)),0,VLOOKUP(G387,[1]Choix14!$M$2:$N$14,2,FALSE)&amp;LEFT(J387,4)&amp;RIGHT(LEFT(J387,LEN(J387)-1),2)))*1</f>
        <v>0</v>
      </c>
      <c r="B387" s="1">
        <f>(IF(ISERROR(VLOOKUP(L387,[1]Choix14!$M$2:$N$14,2,FALSE)&amp;LEFT(O387,4)&amp;RIGHT(LEFT(O387,LEN(O387)-1),2)),0,VLOOKUP(L387,[1]Choix14!$M$2:$N$14,2,FALSE)&amp;LEFT(O387,4)&amp;RIGHT(LEFT(O387,LEN(O387)-1),2)))*1</f>
        <v>0</v>
      </c>
      <c r="C387" s="1"/>
      <c r="D387" s="1"/>
      <c r="I387" t="s">
        <v>251</v>
      </c>
      <c r="Q387" s="2">
        <f t="shared" ref="Q387:R450" si="8">IF(A387&lt;1,0,COUNTIF($A:$B,A387))</f>
        <v>0</v>
      </c>
      <c r="R387" s="2">
        <f t="shared" si="8"/>
        <v>0</v>
      </c>
    </row>
    <row r="388" spans="1:18" x14ac:dyDescent="0.25">
      <c r="A388" s="1">
        <f>(IF(ISERROR(VLOOKUP(G388,[1]Choix14!$M$2:$N$14,2,FALSE)&amp;LEFT(J388,4)&amp;RIGHT(LEFT(J388,LEN(J388)-1),2)),0,VLOOKUP(G388,[1]Choix14!$M$2:$N$14,2,FALSE)&amp;LEFT(J388,4)&amp;RIGHT(LEFT(J388,LEN(J388)-1),2)))*1</f>
        <v>0</v>
      </c>
      <c r="B388" s="1">
        <f>(IF(ISERROR(VLOOKUP(L388,[1]Choix14!$M$2:$N$14,2,FALSE)&amp;LEFT(O388,4)&amp;RIGHT(LEFT(O388,LEN(O388)-1),2)),0,VLOOKUP(L388,[1]Choix14!$M$2:$N$14,2,FALSE)&amp;LEFT(O388,4)&amp;RIGHT(LEFT(O388,LEN(O388)-1),2)))*1</f>
        <v>0</v>
      </c>
      <c r="C388" s="1"/>
      <c r="D388" s="1"/>
      <c r="I388" t="s">
        <v>252</v>
      </c>
      <c r="Q388" s="2">
        <f t="shared" si="8"/>
        <v>0</v>
      </c>
      <c r="R388" s="2">
        <f t="shared" si="8"/>
        <v>0</v>
      </c>
    </row>
    <row r="389" spans="1:18" x14ac:dyDescent="0.25">
      <c r="A389" s="1">
        <f>(IF(ISERROR(VLOOKUP(G389,[1]Choix14!$M$2:$N$14,2,FALSE)&amp;LEFT(J389,4)&amp;RIGHT(LEFT(J389,LEN(J389)-1),2)),0,VLOOKUP(G389,[1]Choix14!$M$2:$N$14,2,FALSE)&amp;LEFT(J389,4)&amp;RIGHT(LEFT(J389,LEN(J389)-1),2)))*1</f>
        <v>0</v>
      </c>
      <c r="B389" s="1">
        <f>(IF(ISERROR(VLOOKUP(L389,[1]Choix14!$M$2:$N$14,2,FALSE)&amp;LEFT(O389,4)&amp;RIGHT(LEFT(O389,LEN(O389)-1),2)),0,VLOOKUP(L389,[1]Choix14!$M$2:$N$14,2,FALSE)&amp;LEFT(O389,4)&amp;RIGHT(LEFT(O389,LEN(O389)-1),2)))*1</f>
        <v>0</v>
      </c>
      <c r="C389" s="1"/>
      <c r="D389" s="1"/>
      <c r="I389" t="s">
        <v>253</v>
      </c>
      <c r="Q389" s="2">
        <f t="shared" si="8"/>
        <v>0</v>
      </c>
      <c r="R389" s="2">
        <f t="shared" si="8"/>
        <v>0</v>
      </c>
    </row>
    <row r="390" spans="1:18" x14ac:dyDescent="0.25">
      <c r="A390" s="1">
        <f>(IF(ISERROR(VLOOKUP(G390,[1]Choix14!$M$2:$N$14,2,FALSE)&amp;LEFT(J390,4)&amp;RIGHT(LEFT(J390,LEN(J390)-1),2)),0,VLOOKUP(G390,[1]Choix14!$M$2:$N$14,2,FALSE)&amp;LEFT(J390,4)&amp;RIGHT(LEFT(J390,LEN(J390)-1),2)))*1</f>
        <v>0</v>
      </c>
      <c r="B390" s="1">
        <f>(IF(ISERROR(VLOOKUP(L390,[1]Choix14!$M$2:$N$14,2,FALSE)&amp;LEFT(O390,4)&amp;RIGHT(LEFT(O390,LEN(O390)-1),2)),0,VLOOKUP(L390,[1]Choix14!$M$2:$N$14,2,FALSE)&amp;LEFT(O390,4)&amp;RIGHT(LEFT(O390,LEN(O390)-1),2)))*1</f>
        <v>0</v>
      </c>
      <c r="C390" s="1"/>
      <c r="D390" s="1"/>
      <c r="I390" t="s">
        <v>254</v>
      </c>
      <c r="Q390" s="2">
        <f t="shared" si="8"/>
        <v>0</v>
      </c>
      <c r="R390" s="2">
        <f t="shared" si="8"/>
        <v>0</v>
      </c>
    </row>
    <row r="391" spans="1:18" x14ac:dyDescent="0.25">
      <c r="A391" s="1">
        <f>(IF(ISERROR(VLOOKUP(G391,[1]Choix14!$M$2:$N$14,2,FALSE)&amp;LEFT(J391,4)&amp;RIGHT(LEFT(J391,LEN(J391)-1),2)),0,VLOOKUP(G391,[1]Choix14!$M$2:$N$14,2,FALSE)&amp;LEFT(J391,4)&amp;RIGHT(LEFT(J391,LEN(J391)-1),2)))*1</f>
        <v>0</v>
      </c>
      <c r="B391" s="1">
        <f>(IF(ISERROR(VLOOKUP(L391,[1]Choix14!$M$2:$N$14,2,FALSE)&amp;LEFT(O391,4)&amp;RIGHT(LEFT(O391,LEN(O391)-1),2)),0,VLOOKUP(L391,[1]Choix14!$M$2:$N$14,2,FALSE)&amp;LEFT(O391,4)&amp;RIGHT(LEFT(O391,LEN(O391)-1),2)))*1</f>
        <v>0</v>
      </c>
      <c r="C391" s="1"/>
      <c r="D391" s="1"/>
      <c r="I391" t="s">
        <v>255</v>
      </c>
      <c r="Q391" s="2">
        <f t="shared" si="8"/>
        <v>0</v>
      </c>
      <c r="R391" s="2">
        <f t="shared" si="8"/>
        <v>0</v>
      </c>
    </row>
    <row r="392" spans="1:18" x14ac:dyDescent="0.25">
      <c r="A392" s="1">
        <f>(IF(ISERROR(VLOOKUP(G392,[1]Choix14!$M$2:$N$14,2,FALSE)&amp;LEFT(J392,4)&amp;RIGHT(LEFT(J392,LEN(J392)-1),2)),0,VLOOKUP(G392,[1]Choix14!$M$2:$N$14,2,FALSE)&amp;LEFT(J392,4)&amp;RIGHT(LEFT(J392,LEN(J392)-1),2)))*1</f>
        <v>0</v>
      </c>
      <c r="B392" s="1">
        <f>(IF(ISERROR(VLOOKUP(L392,[1]Choix14!$M$2:$N$14,2,FALSE)&amp;LEFT(O392,4)&amp;RIGHT(LEFT(O392,LEN(O392)-1),2)),0,VLOOKUP(L392,[1]Choix14!$M$2:$N$14,2,FALSE)&amp;LEFT(O392,4)&amp;RIGHT(LEFT(O392,LEN(O392)-1),2)))*1</f>
        <v>0</v>
      </c>
      <c r="C392" s="1"/>
      <c r="D392" s="1"/>
      <c r="I392" t="s">
        <v>256</v>
      </c>
      <c r="Q392" s="2">
        <f t="shared" si="8"/>
        <v>0</v>
      </c>
      <c r="R392" s="2">
        <f t="shared" si="8"/>
        <v>0</v>
      </c>
    </row>
    <row r="393" spans="1:18" x14ac:dyDescent="0.25">
      <c r="A393" s="1">
        <f>(IF(ISERROR(VLOOKUP(G393,[1]Choix14!$M$2:$N$14,2,FALSE)&amp;LEFT(J393,4)&amp;RIGHT(LEFT(J393,LEN(J393)-1),2)),0,VLOOKUP(G393,[1]Choix14!$M$2:$N$14,2,FALSE)&amp;LEFT(J393,4)&amp;RIGHT(LEFT(J393,LEN(J393)-1),2)))*1</f>
        <v>0</v>
      </c>
      <c r="B393" s="1">
        <f>(IF(ISERROR(VLOOKUP(L393,[1]Choix14!$M$2:$N$14,2,FALSE)&amp;LEFT(O393,4)&amp;RIGHT(LEFT(O393,LEN(O393)-1),2)),0,VLOOKUP(L393,[1]Choix14!$M$2:$N$14,2,FALSE)&amp;LEFT(O393,4)&amp;RIGHT(LEFT(O393,LEN(O393)-1),2)))*1</f>
        <v>0</v>
      </c>
      <c r="C393" s="1"/>
      <c r="D393" s="1"/>
      <c r="I393" t="s">
        <v>257</v>
      </c>
      <c r="Q393" s="2">
        <f t="shared" si="8"/>
        <v>0</v>
      </c>
      <c r="R393" s="2">
        <f t="shared" si="8"/>
        <v>0</v>
      </c>
    </row>
    <row r="394" spans="1:18" x14ac:dyDescent="0.25">
      <c r="A394" s="1">
        <f>(IF(ISERROR(VLOOKUP(G394,[1]Choix14!$M$2:$N$14,2,FALSE)&amp;LEFT(J394,4)&amp;RIGHT(LEFT(J394,LEN(J394)-1),2)),0,VLOOKUP(G394,[1]Choix14!$M$2:$N$14,2,FALSE)&amp;LEFT(J394,4)&amp;RIGHT(LEFT(J394,LEN(J394)-1),2)))*1</f>
        <v>0</v>
      </c>
      <c r="B394" s="1">
        <f>(IF(ISERROR(VLOOKUP(L394,[1]Choix14!$M$2:$N$14,2,FALSE)&amp;LEFT(O394,4)&amp;RIGHT(LEFT(O394,LEN(O394)-1),2)),0,VLOOKUP(L394,[1]Choix14!$M$2:$N$14,2,FALSE)&amp;LEFT(O394,4)&amp;RIGHT(LEFT(O394,LEN(O394)-1),2)))*1</f>
        <v>0</v>
      </c>
      <c r="C394" s="1"/>
      <c r="D394" s="1"/>
      <c r="I394" t="s">
        <v>258</v>
      </c>
      <c r="Q394" s="2">
        <f t="shared" si="8"/>
        <v>0</v>
      </c>
      <c r="R394" s="2">
        <f t="shared" si="8"/>
        <v>0</v>
      </c>
    </row>
    <row r="395" spans="1:18" x14ac:dyDescent="0.25">
      <c r="A395" s="1">
        <f>(IF(ISERROR(VLOOKUP(G395,[1]Choix14!$M$2:$N$14,2,FALSE)&amp;LEFT(J395,4)&amp;RIGHT(LEFT(J395,LEN(J395)-1),2)),0,VLOOKUP(G395,[1]Choix14!$M$2:$N$14,2,FALSE)&amp;LEFT(J395,4)&amp;RIGHT(LEFT(J395,LEN(J395)-1),2)))*1</f>
        <v>0</v>
      </c>
      <c r="B395" s="1">
        <f>(IF(ISERROR(VLOOKUP(L395,[1]Choix14!$M$2:$N$14,2,FALSE)&amp;LEFT(O395,4)&amp;RIGHT(LEFT(O395,LEN(O395)-1),2)),0,VLOOKUP(L395,[1]Choix14!$M$2:$N$14,2,FALSE)&amp;LEFT(O395,4)&amp;RIGHT(LEFT(O395,LEN(O395)-1),2)))*1</f>
        <v>0</v>
      </c>
      <c r="C395" s="1"/>
      <c r="D395" s="1"/>
      <c r="I395" t="s">
        <v>259</v>
      </c>
      <c r="Q395" s="2">
        <f t="shared" si="8"/>
        <v>0</v>
      </c>
      <c r="R395" s="2">
        <f t="shared" si="8"/>
        <v>0</v>
      </c>
    </row>
    <row r="396" spans="1:18" x14ac:dyDescent="0.25">
      <c r="A396" s="1">
        <f>(IF(ISERROR(VLOOKUP(G396,[1]Choix14!$M$2:$N$14,2,FALSE)&amp;LEFT(J396,4)&amp;RIGHT(LEFT(J396,LEN(J396)-1),2)),0,VLOOKUP(G396,[1]Choix14!$M$2:$N$14,2,FALSE)&amp;LEFT(J396,4)&amp;RIGHT(LEFT(J396,LEN(J396)-1),2)))*1</f>
        <v>0</v>
      </c>
      <c r="B396" s="1">
        <f>(IF(ISERROR(VLOOKUP(L396,[1]Choix14!$M$2:$N$14,2,FALSE)&amp;LEFT(O396,4)&amp;RIGHT(LEFT(O396,LEN(O396)-1),2)),0,VLOOKUP(L396,[1]Choix14!$M$2:$N$14,2,FALSE)&amp;LEFT(O396,4)&amp;RIGHT(LEFT(O396,LEN(O396)-1),2)))*1</f>
        <v>0</v>
      </c>
      <c r="C396" s="1"/>
      <c r="D396" s="1"/>
      <c r="I396" t="s">
        <v>260</v>
      </c>
      <c r="Q396" s="2">
        <f t="shared" si="8"/>
        <v>0</v>
      </c>
      <c r="R396" s="2">
        <f t="shared" si="8"/>
        <v>0</v>
      </c>
    </row>
    <row r="397" spans="1:18" x14ac:dyDescent="0.25">
      <c r="A397" s="1">
        <f>(IF(ISERROR(VLOOKUP(G397,[1]Choix14!$M$2:$N$14,2,FALSE)&amp;LEFT(J397,4)&amp;RIGHT(LEFT(J397,LEN(J397)-1),2)),0,VLOOKUP(G397,[1]Choix14!$M$2:$N$14,2,FALSE)&amp;LEFT(J397,4)&amp;RIGHT(LEFT(J397,LEN(J397)-1),2)))*1</f>
        <v>0</v>
      </c>
      <c r="B397" s="1">
        <f>(IF(ISERROR(VLOOKUP(L397,[1]Choix14!$M$2:$N$14,2,FALSE)&amp;LEFT(O397,4)&amp;RIGHT(LEFT(O397,LEN(O397)-1),2)),0,VLOOKUP(L397,[1]Choix14!$M$2:$N$14,2,FALSE)&amp;LEFT(O397,4)&amp;RIGHT(LEFT(O397,LEN(O397)-1),2)))*1</f>
        <v>0</v>
      </c>
      <c r="C397" s="1"/>
      <c r="D397" s="1"/>
      <c r="I397" t="s">
        <v>261</v>
      </c>
      <c r="Q397" s="2">
        <f t="shared" si="8"/>
        <v>0</v>
      </c>
      <c r="R397" s="2">
        <f t="shared" si="8"/>
        <v>0</v>
      </c>
    </row>
    <row r="398" spans="1:18" x14ac:dyDescent="0.25">
      <c r="A398" s="1">
        <f>(IF(ISERROR(VLOOKUP(G398,[1]Choix14!$M$2:$N$14,2,FALSE)&amp;LEFT(J398,4)&amp;RIGHT(LEFT(J398,LEN(J398)-1),2)),0,VLOOKUP(G398,[1]Choix14!$M$2:$N$14,2,FALSE)&amp;LEFT(J398,4)&amp;RIGHT(LEFT(J398,LEN(J398)-1),2)))*1</f>
        <v>0</v>
      </c>
      <c r="B398" s="1">
        <f>(IF(ISERROR(VLOOKUP(L398,[1]Choix14!$M$2:$N$14,2,FALSE)&amp;LEFT(O398,4)&amp;RIGHT(LEFT(O398,LEN(O398)-1),2)),0,VLOOKUP(L398,[1]Choix14!$M$2:$N$14,2,FALSE)&amp;LEFT(O398,4)&amp;RIGHT(LEFT(O398,LEN(O398)-1),2)))*1</f>
        <v>0</v>
      </c>
      <c r="C398" s="1"/>
      <c r="D398" s="1"/>
      <c r="I398" t="s">
        <v>262</v>
      </c>
      <c r="Q398" s="2">
        <f t="shared" si="8"/>
        <v>0</v>
      </c>
      <c r="R398" s="2">
        <f t="shared" si="8"/>
        <v>0</v>
      </c>
    </row>
    <row r="399" spans="1:18" x14ac:dyDescent="0.25">
      <c r="A399" s="1">
        <f>(IF(ISERROR(VLOOKUP(G399,[1]Choix14!$M$2:$N$14,2,FALSE)&amp;LEFT(J399,4)&amp;RIGHT(LEFT(J399,LEN(J399)-1),2)),0,VLOOKUP(G399,[1]Choix14!$M$2:$N$14,2,FALSE)&amp;LEFT(J399,4)&amp;RIGHT(LEFT(J399,LEN(J399)-1),2)))*1</f>
        <v>0</v>
      </c>
      <c r="B399" s="1">
        <f>(IF(ISERROR(VLOOKUP(L399,[1]Choix14!$M$2:$N$14,2,FALSE)&amp;LEFT(O399,4)&amp;RIGHT(LEFT(O399,LEN(O399)-1),2)),0,VLOOKUP(L399,[1]Choix14!$M$2:$N$14,2,FALSE)&amp;LEFT(O399,4)&amp;RIGHT(LEFT(O399,LEN(O399)-1),2)))*1</f>
        <v>0</v>
      </c>
      <c r="C399" s="1"/>
      <c r="D399" s="1"/>
      <c r="I399" t="s">
        <v>263</v>
      </c>
      <c r="Q399" s="2">
        <f t="shared" si="8"/>
        <v>0</v>
      </c>
      <c r="R399" s="2">
        <f t="shared" si="8"/>
        <v>0</v>
      </c>
    </row>
    <row r="400" spans="1:18" x14ac:dyDescent="0.25">
      <c r="A400" s="1">
        <f>(IF(ISERROR(VLOOKUP(G400,[1]Choix14!$M$2:$N$14,2,FALSE)&amp;LEFT(J400,4)&amp;RIGHT(LEFT(J400,LEN(J400)-1),2)),0,VLOOKUP(G400,[1]Choix14!$M$2:$N$14,2,FALSE)&amp;LEFT(J400,4)&amp;RIGHT(LEFT(J400,LEN(J400)-1),2)))*1</f>
        <v>0</v>
      </c>
      <c r="B400" s="1">
        <f>(IF(ISERROR(VLOOKUP(L400,[1]Choix14!$M$2:$N$14,2,FALSE)&amp;LEFT(O400,4)&amp;RIGHT(LEFT(O400,LEN(O400)-1),2)),0,VLOOKUP(L400,[1]Choix14!$M$2:$N$14,2,FALSE)&amp;LEFT(O400,4)&amp;RIGHT(LEFT(O400,LEN(O400)-1),2)))*1</f>
        <v>0</v>
      </c>
      <c r="C400" s="1"/>
      <c r="D400" s="1"/>
      <c r="I400" t="s">
        <v>264</v>
      </c>
      <c r="Q400" s="2">
        <f t="shared" si="8"/>
        <v>0</v>
      </c>
      <c r="R400" s="2">
        <f t="shared" si="8"/>
        <v>0</v>
      </c>
    </row>
    <row r="401" spans="1:18" x14ac:dyDescent="0.25">
      <c r="A401" s="1">
        <f>(IF(ISERROR(VLOOKUP(G401,[1]Choix14!$M$2:$N$14,2,FALSE)&amp;LEFT(J401,4)&amp;RIGHT(LEFT(J401,LEN(J401)-1),2)),0,VLOOKUP(G401,[1]Choix14!$M$2:$N$14,2,FALSE)&amp;LEFT(J401,4)&amp;RIGHT(LEFT(J401,LEN(J401)-1),2)))*1</f>
        <v>0</v>
      </c>
      <c r="B401" s="1">
        <f>(IF(ISERROR(VLOOKUP(L401,[1]Choix14!$M$2:$N$14,2,FALSE)&amp;LEFT(O401,4)&amp;RIGHT(LEFT(O401,LEN(O401)-1),2)),0,VLOOKUP(L401,[1]Choix14!$M$2:$N$14,2,FALSE)&amp;LEFT(O401,4)&amp;RIGHT(LEFT(O401,LEN(O401)-1),2)))*1</f>
        <v>0</v>
      </c>
      <c r="C401" s="1"/>
      <c r="D401" s="1"/>
      <c r="I401" t="s">
        <v>265</v>
      </c>
      <c r="Q401" s="2">
        <f t="shared" si="8"/>
        <v>0</v>
      </c>
      <c r="R401" s="2">
        <f t="shared" si="8"/>
        <v>0</v>
      </c>
    </row>
    <row r="402" spans="1:18" x14ac:dyDescent="0.25">
      <c r="A402" s="1">
        <f>(IF(ISERROR(VLOOKUP(G402,[1]Choix14!$M$2:$N$14,2,FALSE)&amp;LEFT(J402,4)&amp;RIGHT(LEFT(J402,LEN(J402)-1),2)),0,VLOOKUP(G402,[1]Choix14!$M$2:$N$14,2,FALSE)&amp;LEFT(J402,4)&amp;RIGHT(LEFT(J402,LEN(J402)-1),2)))*1</f>
        <v>0</v>
      </c>
      <c r="B402" s="1">
        <f>(IF(ISERROR(VLOOKUP(L402,[1]Choix14!$M$2:$N$14,2,FALSE)&amp;LEFT(O402,4)&amp;RIGHT(LEFT(O402,LEN(O402)-1),2)),0,VLOOKUP(L402,[1]Choix14!$M$2:$N$14,2,FALSE)&amp;LEFT(O402,4)&amp;RIGHT(LEFT(O402,LEN(O402)-1),2)))*1</f>
        <v>0</v>
      </c>
      <c r="C402" s="1"/>
      <c r="D402" s="1"/>
      <c r="I402" t="s">
        <v>266</v>
      </c>
      <c r="Q402" s="2">
        <f t="shared" si="8"/>
        <v>0</v>
      </c>
      <c r="R402" s="2">
        <f t="shared" si="8"/>
        <v>0</v>
      </c>
    </row>
    <row r="403" spans="1:18" x14ac:dyDescent="0.25">
      <c r="A403" s="1">
        <f>(IF(ISERROR(VLOOKUP(G403,[1]Choix14!$M$2:$N$14,2,FALSE)&amp;LEFT(J403,4)&amp;RIGHT(LEFT(J403,LEN(J403)-1),2)),0,VLOOKUP(G403,[1]Choix14!$M$2:$N$14,2,FALSE)&amp;LEFT(J403,4)&amp;RIGHT(LEFT(J403,LEN(J403)-1),2)))*1</f>
        <v>0</v>
      </c>
      <c r="B403" s="1">
        <f>(IF(ISERROR(VLOOKUP(L403,[1]Choix14!$M$2:$N$14,2,FALSE)&amp;LEFT(O403,4)&amp;RIGHT(LEFT(O403,LEN(O403)-1),2)),0,VLOOKUP(L403,[1]Choix14!$M$2:$N$14,2,FALSE)&amp;LEFT(O403,4)&amp;RIGHT(LEFT(O403,LEN(O403)-1),2)))*1</f>
        <v>0</v>
      </c>
      <c r="C403" s="1"/>
      <c r="D403" s="1"/>
      <c r="I403" t="s">
        <v>267</v>
      </c>
      <c r="Q403" s="2">
        <f t="shared" si="8"/>
        <v>0</v>
      </c>
      <c r="R403" s="2">
        <f t="shared" si="8"/>
        <v>0</v>
      </c>
    </row>
    <row r="404" spans="1:18" x14ac:dyDescent="0.25">
      <c r="A404" s="1">
        <f>(IF(ISERROR(VLOOKUP(G404,[1]Choix14!$M$2:$N$14,2,FALSE)&amp;LEFT(J404,4)&amp;RIGHT(LEFT(J404,LEN(J404)-1),2)),0,VLOOKUP(G404,[1]Choix14!$M$2:$N$14,2,FALSE)&amp;LEFT(J404,4)&amp;RIGHT(LEFT(J404,LEN(J404)-1),2)))*1</f>
        <v>0</v>
      </c>
      <c r="B404" s="1">
        <f>(IF(ISERROR(VLOOKUP(L404,[1]Choix14!$M$2:$N$14,2,FALSE)&amp;LEFT(O404,4)&amp;RIGHT(LEFT(O404,LEN(O404)-1),2)),0,VLOOKUP(L404,[1]Choix14!$M$2:$N$14,2,FALSE)&amp;LEFT(O404,4)&amp;RIGHT(LEFT(O404,LEN(O404)-1),2)))*1</f>
        <v>0</v>
      </c>
      <c r="C404" s="1"/>
      <c r="D404" s="1"/>
      <c r="I404" t="s">
        <v>268</v>
      </c>
      <c r="Q404" s="2">
        <f t="shared" si="8"/>
        <v>0</v>
      </c>
      <c r="R404" s="2">
        <f t="shared" si="8"/>
        <v>0</v>
      </c>
    </row>
    <row r="405" spans="1:18" x14ac:dyDescent="0.25">
      <c r="A405" s="1">
        <f>(IF(ISERROR(VLOOKUP(G405,[1]Choix14!$M$2:$N$14,2,FALSE)&amp;LEFT(J405,4)&amp;RIGHT(LEFT(J405,LEN(J405)-1),2)),0,VLOOKUP(G405,[1]Choix14!$M$2:$N$14,2,FALSE)&amp;LEFT(J405,4)&amp;RIGHT(LEFT(J405,LEN(J405)-1),2)))*1</f>
        <v>0</v>
      </c>
      <c r="B405" s="1">
        <f>(IF(ISERROR(VLOOKUP(L405,[1]Choix14!$M$2:$N$14,2,FALSE)&amp;LEFT(O405,4)&amp;RIGHT(LEFT(O405,LEN(O405)-1),2)),0,VLOOKUP(L405,[1]Choix14!$M$2:$N$14,2,FALSE)&amp;LEFT(O405,4)&amp;RIGHT(LEFT(O405,LEN(O405)-1),2)))*1</f>
        <v>0</v>
      </c>
      <c r="C405" s="1"/>
      <c r="D405" s="1"/>
      <c r="I405" t="s">
        <v>269</v>
      </c>
      <c r="Q405" s="2">
        <f t="shared" si="8"/>
        <v>0</v>
      </c>
      <c r="R405" s="2">
        <f t="shared" si="8"/>
        <v>0</v>
      </c>
    </row>
    <row r="406" spans="1:18" x14ac:dyDescent="0.25">
      <c r="A406" s="1">
        <f>(IF(ISERROR(VLOOKUP(G406,[1]Choix14!$M$2:$N$14,2,FALSE)&amp;LEFT(J406,4)&amp;RIGHT(LEFT(J406,LEN(J406)-1),2)),0,VLOOKUP(G406,[1]Choix14!$M$2:$N$14,2,FALSE)&amp;LEFT(J406,4)&amp;RIGHT(LEFT(J406,LEN(J406)-1),2)))*1</f>
        <v>0</v>
      </c>
      <c r="B406" s="1">
        <f>(IF(ISERROR(VLOOKUP(L406,[1]Choix14!$M$2:$N$14,2,FALSE)&amp;LEFT(O406,4)&amp;RIGHT(LEFT(O406,LEN(O406)-1),2)),0,VLOOKUP(L406,[1]Choix14!$M$2:$N$14,2,FALSE)&amp;LEFT(O406,4)&amp;RIGHT(LEFT(O406,LEN(O406)-1),2)))*1</f>
        <v>0</v>
      </c>
      <c r="C406" s="1"/>
      <c r="D406" s="1"/>
      <c r="I406" t="s">
        <v>270</v>
      </c>
      <c r="Q406" s="2">
        <f t="shared" si="8"/>
        <v>0</v>
      </c>
      <c r="R406" s="2">
        <f t="shared" si="8"/>
        <v>0</v>
      </c>
    </row>
    <row r="407" spans="1:18" x14ac:dyDescent="0.25">
      <c r="A407" s="1">
        <f>(IF(ISERROR(VLOOKUP(G407,[1]Choix14!$M$2:$N$14,2,FALSE)&amp;LEFT(J407,4)&amp;RIGHT(LEFT(J407,LEN(J407)-1),2)),0,VLOOKUP(G407,[1]Choix14!$M$2:$N$14,2,FALSE)&amp;LEFT(J407,4)&amp;RIGHT(LEFT(J407,LEN(J407)-1),2)))*1</f>
        <v>0</v>
      </c>
      <c r="B407" s="1">
        <f>(IF(ISERROR(VLOOKUP(L407,[1]Choix14!$M$2:$N$14,2,FALSE)&amp;LEFT(O407,4)&amp;RIGHT(LEFT(O407,LEN(O407)-1),2)),0,VLOOKUP(L407,[1]Choix14!$M$2:$N$14,2,FALSE)&amp;LEFT(O407,4)&amp;RIGHT(LEFT(O407,LEN(O407)-1),2)))*1</f>
        <v>0</v>
      </c>
      <c r="C407" s="1"/>
      <c r="D407" s="1"/>
      <c r="I407" t="s">
        <v>271</v>
      </c>
      <c r="Q407" s="2">
        <f t="shared" si="8"/>
        <v>0</v>
      </c>
      <c r="R407" s="2">
        <f t="shared" si="8"/>
        <v>0</v>
      </c>
    </row>
    <row r="408" spans="1:18" x14ac:dyDescent="0.25">
      <c r="A408" s="1">
        <f>(IF(ISERROR(VLOOKUP(G408,[1]Choix14!$M$2:$N$14,2,FALSE)&amp;LEFT(J408,4)&amp;RIGHT(LEFT(J408,LEN(J408)-1),2)),0,VLOOKUP(G408,[1]Choix14!$M$2:$N$14,2,FALSE)&amp;LEFT(J408,4)&amp;RIGHT(LEFT(J408,LEN(J408)-1),2)))*1</f>
        <v>0</v>
      </c>
      <c r="B408" s="1">
        <f>(IF(ISERROR(VLOOKUP(L408,[1]Choix14!$M$2:$N$14,2,FALSE)&amp;LEFT(O408,4)&amp;RIGHT(LEFT(O408,LEN(O408)-1),2)),0,VLOOKUP(L408,[1]Choix14!$M$2:$N$14,2,FALSE)&amp;LEFT(O408,4)&amp;RIGHT(LEFT(O408,LEN(O408)-1),2)))*1</f>
        <v>0</v>
      </c>
      <c r="C408" s="1"/>
      <c r="D408" s="1"/>
      <c r="I408" t="s">
        <v>272</v>
      </c>
      <c r="Q408" s="2">
        <f t="shared" si="8"/>
        <v>0</v>
      </c>
      <c r="R408" s="2">
        <f t="shared" si="8"/>
        <v>0</v>
      </c>
    </row>
    <row r="409" spans="1:18" x14ac:dyDescent="0.25">
      <c r="A409" s="1">
        <f>(IF(ISERROR(VLOOKUP(G409,[1]Choix14!$M$2:$N$14,2,FALSE)&amp;LEFT(J409,4)&amp;RIGHT(LEFT(J409,LEN(J409)-1),2)),0,VLOOKUP(G409,[1]Choix14!$M$2:$N$14,2,FALSE)&amp;LEFT(J409,4)&amp;RIGHT(LEFT(J409,LEN(J409)-1),2)))*1</f>
        <v>0</v>
      </c>
      <c r="B409" s="1">
        <f>(IF(ISERROR(VLOOKUP(L409,[1]Choix14!$M$2:$N$14,2,FALSE)&amp;LEFT(O409,4)&amp;RIGHT(LEFT(O409,LEN(O409)-1),2)),0,VLOOKUP(L409,[1]Choix14!$M$2:$N$14,2,FALSE)&amp;LEFT(O409,4)&amp;RIGHT(LEFT(O409,LEN(O409)-1),2)))*1</f>
        <v>0</v>
      </c>
      <c r="C409" s="1"/>
      <c r="D409" s="1"/>
      <c r="I409" t="s">
        <v>273</v>
      </c>
      <c r="Q409" s="2">
        <f t="shared" si="8"/>
        <v>0</v>
      </c>
      <c r="R409" s="2">
        <f t="shared" si="8"/>
        <v>0</v>
      </c>
    </row>
    <row r="410" spans="1:18" x14ac:dyDescent="0.25">
      <c r="A410" s="1">
        <f>(IF(ISERROR(VLOOKUP(G410,[1]Choix14!$M$2:$N$14,2,FALSE)&amp;LEFT(J410,4)&amp;RIGHT(LEFT(J410,LEN(J410)-1),2)),0,VLOOKUP(G410,[1]Choix14!$M$2:$N$14,2,FALSE)&amp;LEFT(J410,4)&amp;RIGHT(LEFT(J410,LEN(J410)-1),2)))*1</f>
        <v>0</v>
      </c>
      <c r="B410" s="1">
        <f>(IF(ISERROR(VLOOKUP(L410,[1]Choix14!$M$2:$N$14,2,FALSE)&amp;LEFT(O410,4)&amp;RIGHT(LEFT(O410,LEN(O410)-1),2)),0,VLOOKUP(L410,[1]Choix14!$M$2:$N$14,2,FALSE)&amp;LEFT(O410,4)&amp;RIGHT(LEFT(O410,LEN(O410)-1),2)))*1</f>
        <v>0</v>
      </c>
      <c r="C410" s="1"/>
      <c r="D410" s="1"/>
      <c r="I410" t="s">
        <v>274</v>
      </c>
      <c r="Q410" s="2">
        <f t="shared" si="8"/>
        <v>0</v>
      </c>
      <c r="R410" s="2">
        <f t="shared" si="8"/>
        <v>0</v>
      </c>
    </row>
    <row r="411" spans="1:18" x14ac:dyDescent="0.25">
      <c r="A411" s="1">
        <f>(IF(ISERROR(VLOOKUP(G411,[1]Choix14!$M$2:$N$14,2,FALSE)&amp;LEFT(J411,4)&amp;RIGHT(LEFT(J411,LEN(J411)-1),2)),0,VLOOKUP(G411,[1]Choix14!$M$2:$N$14,2,FALSE)&amp;LEFT(J411,4)&amp;RIGHT(LEFT(J411,LEN(J411)-1),2)))*1</f>
        <v>0</v>
      </c>
      <c r="B411" s="1">
        <f>(IF(ISERROR(VLOOKUP(L411,[1]Choix14!$M$2:$N$14,2,FALSE)&amp;LEFT(O411,4)&amp;RIGHT(LEFT(O411,LEN(O411)-1),2)),0,VLOOKUP(L411,[1]Choix14!$M$2:$N$14,2,FALSE)&amp;LEFT(O411,4)&amp;RIGHT(LEFT(O411,LEN(O411)-1),2)))*1</f>
        <v>0</v>
      </c>
      <c r="C411" s="1"/>
      <c r="D411" s="1"/>
      <c r="I411" t="s">
        <v>275</v>
      </c>
      <c r="Q411" s="2">
        <f t="shared" si="8"/>
        <v>0</v>
      </c>
      <c r="R411" s="2">
        <f t="shared" si="8"/>
        <v>0</v>
      </c>
    </row>
    <row r="412" spans="1:18" x14ac:dyDescent="0.25">
      <c r="A412" s="1">
        <f>(IF(ISERROR(VLOOKUP(G412,[1]Choix14!$M$2:$N$14,2,FALSE)&amp;LEFT(J412,4)&amp;RIGHT(LEFT(J412,LEN(J412)-1),2)),0,VLOOKUP(G412,[1]Choix14!$M$2:$N$14,2,FALSE)&amp;LEFT(J412,4)&amp;RIGHT(LEFT(J412,LEN(J412)-1),2)))*1</f>
        <v>0</v>
      </c>
      <c r="B412" s="1">
        <f>(IF(ISERROR(VLOOKUP(L412,[1]Choix14!$M$2:$N$14,2,FALSE)&amp;LEFT(O412,4)&amp;RIGHT(LEFT(O412,LEN(O412)-1),2)),0,VLOOKUP(L412,[1]Choix14!$M$2:$N$14,2,FALSE)&amp;LEFT(O412,4)&amp;RIGHT(LEFT(O412,LEN(O412)-1),2)))*1</f>
        <v>0</v>
      </c>
      <c r="C412" s="1"/>
      <c r="D412" s="1"/>
      <c r="I412" t="s">
        <v>276</v>
      </c>
      <c r="Q412" s="2">
        <f t="shared" si="8"/>
        <v>0</v>
      </c>
      <c r="R412" s="2">
        <f t="shared" si="8"/>
        <v>0</v>
      </c>
    </row>
    <row r="413" spans="1:18" x14ac:dyDescent="0.25">
      <c r="A413" s="1">
        <f>(IF(ISERROR(VLOOKUP(G413,[1]Choix14!$M$2:$N$14,2,FALSE)&amp;LEFT(J413,4)&amp;RIGHT(LEFT(J413,LEN(J413)-1),2)),0,VLOOKUP(G413,[1]Choix14!$M$2:$N$14,2,FALSE)&amp;LEFT(J413,4)&amp;RIGHT(LEFT(J413,LEN(J413)-1),2)))*1</f>
        <v>0</v>
      </c>
      <c r="B413" s="1">
        <f>(IF(ISERROR(VLOOKUP(L413,[1]Choix14!$M$2:$N$14,2,FALSE)&amp;LEFT(O413,4)&amp;RIGHT(LEFT(O413,LEN(O413)-1),2)),0,VLOOKUP(L413,[1]Choix14!$M$2:$N$14,2,FALSE)&amp;LEFT(O413,4)&amp;RIGHT(LEFT(O413,LEN(O413)-1),2)))*1</f>
        <v>0</v>
      </c>
      <c r="C413" s="1"/>
      <c r="D413" s="1"/>
      <c r="I413" t="s">
        <v>277</v>
      </c>
      <c r="Q413" s="2">
        <f t="shared" si="8"/>
        <v>0</v>
      </c>
      <c r="R413" s="2">
        <f t="shared" si="8"/>
        <v>0</v>
      </c>
    </row>
    <row r="414" spans="1:18" x14ac:dyDescent="0.25">
      <c r="A414" s="1">
        <f>(IF(ISERROR(VLOOKUP(G414,[1]Choix14!$M$2:$N$14,2,FALSE)&amp;LEFT(J414,4)&amp;RIGHT(LEFT(J414,LEN(J414)-1),2)),0,VLOOKUP(G414,[1]Choix14!$M$2:$N$14,2,FALSE)&amp;LEFT(J414,4)&amp;RIGHT(LEFT(J414,LEN(J414)-1),2)))*1</f>
        <v>0</v>
      </c>
      <c r="B414" s="1">
        <f>(IF(ISERROR(VLOOKUP(L414,[1]Choix14!$M$2:$N$14,2,FALSE)&amp;LEFT(O414,4)&amp;RIGHT(LEFT(O414,LEN(O414)-1),2)),0,VLOOKUP(L414,[1]Choix14!$M$2:$N$14,2,FALSE)&amp;LEFT(O414,4)&amp;RIGHT(LEFT(O414,LEN(O414)-1),2)))*1</f>
        <v>0</v>
      </c>
      <c r="C414" s="1"/>
      <c r="D414" s="1"/>
      <c r="I414" t="s">
        <v>278</v>
      </c>
      <c r="Q414" s="2">
        <f t="shared" si="8"/>
        <v>0</v>
      </c>
      <c r="R414" s="2">
        <f t="shared" si="8"/>
        <v>0</v>
      </c>
    </row>
    <row r="415" spans="1:18" x14ac:dyDescent="0.25">
      <c r="A415" s="1">
        <f>(IF(ISERROR(VLOOKUP(G415,[1]Choix14!$M$2:$N$14,2,FALSE)&amp;LEFT(J415,4)&amp;RIGHT(LEFT(J415,LEN(J415)-1),2)),0,VLOOKUP(G415,[1]Choix14!$M$2:$N$14,2,FALSE)&amp;LEFT(J415,4)&amp;RIGHT(LEFT(J415,LEN(J415)-1),2)))*1</f>
        <v>0</v>
      </c>
      <c r="B415" s="1">
        <f>(IF(ISERROR(VLOOKUP(L415,[1]Choix14!$M$2:$N$14,2,FALSE)&amp;LEFT(O415,4)&amp;RIGHT(LEFT(O415,LEN(O415)-1),2)),0,VLOOKUP(L415,[1]Choix14!$M$2:$N$14,2,FALSE)&amp;LEFT(O415,4)&amp;RIGHT(LEFT(O415,LEN(O415)-1),2)))*1</f>
        <v>0</v>
      </c>
      <c r="C415" s="1"/>
      <c r="D415" s="1"/>
      <c r="I415" t="s">
        <v>279</v>
      </c>
      <c r="Q415" s="2">
        <f t="shared" si="8"/>
        <v>0</v>
      </c>
      <c r="R415" s="2">
        <f t="shared" si="8"/>
        <v>0</v>
      </c>
    </row>
    <row r="416" spans="1:18" x14ac:dyDescent="0.25">
      <c r="A416" s="1">
        <f>(IF(ISERROR(VLOOKUP(G416,[1]Choix14!$M$2:$N$14,2,FALSE)&amp;LEFT(J416,4)&amp;RIGHT(LEFT(J416,LEN(J416)-1),2)),0,VLOOKUP(G416,[1]Choix14!$M$2:$N$14,2,FALSE)&amp;LEFT(J416,4)&amp;RIGHT(LEFT(J416,LEN(J416)-1),2)))*1</f>
        <v>0</v>
      </c>
      <c r="B416" s="1">
        <f>(IF(ISERROR(VLOOKUP(L416,[1]Choix14!$M$2:$N$14,2,FALSE)&amp;LEFT(O416,4)&amp;RIGHT(LEFT(O416,LEN(O416)-1),2)),0,VLOOKUP(L416,[1]Choix14!$M$2:$N$14,2,FALSE)&amp;LEFT(O416,4)&amp;RIGHT(LEFT(O416,LEN(O416)-1),2)))*1</f>
        <v>0</v>
      </c>
      <c r="C416" s="1"/>
      <c r="D416" s="1"/>
      <c r="I416" t="s">
        <v>280</v>
      </c>
      <c r="Q416" s="2">
        <f t="shared" si="8"/>
        <v>0</v>
      </c>
      <c r="R416" s="2">
        <f t="shared" si="8"/>
        <v>0</v>
      </c>
    </row>
    <row r="417" spans="1:18" x14ac:dyDescent="0.25">
      <c r="A417" s="1">
        <f>(IF(ISERROR(VLOOKUP(G417,[1]Choix14!$M$2:$N$14,2,FALSE)&amp;LEFT(J417,4)&amp;RIGHT(LEFT(J417,LEN(J417)-1),2)),0,VLOOKUP(G417,[1]Choix14!$M$2:$N$14,2,FALSE)&amp;LEFT(J417,4)&amp;RIGHT(LEFT(J417,LEN(J417)-1),2)))*1</f>
        <v>0</v>
      </c>
      <c r="B417" s="1">
        <f>(IF(ISERROR(VLOOKUP(L417,[1]Choix14!$M$2:$N$14,2,FALSE)&amp;LEFT(O417,4)&amp;RIGHT(LEFT(O417,LEN(O417)-1),2)),0,VLOOKUP(L417,[1]Choix14!$M$2:$N$14,2,FALSE)&amp;LEFT(O417,4)&amp;RIGHT(LEFT(O417,LEN(O417)-1),2)))*1</f>
        <v>0</v>
      </c>
      <c r="C417" s="1"/>
      <c r="D417" s="1"/>
      <c r="I417" t="s">
        <v>281</v>
      </c>
      <c r="Q417" s="2">
        <f t="shared" si="8"/>
        <v>0</v>
      </c>
      <c r="R417" s="2">
        <f t="shared" si="8"/>
        <v>0</v>
      </c>
    </row>
    <row r="418" spans="1:18" x14ac:dyDescent="0.25">
      <c r="A418" s="1">
        <f>(IF(ISERROR(VLOOKUP(G418,[1]Choix14!$M$2:$N$14,2,FALSE)&amp;LEFT(J418,4)&amp;RIGHT(LEFT(J418,LEN(J418)-1),2)),0,VLOOKUP(G418,[1]Choix14!$M$2:$N$14,2,FALSE)&amp;LEFT(J418,4)&amp;RIGHT(LEFT(J418,LEN(J418)-1),2)))*1</f>
        <v>0</v>
      </c>
      <c r="B418" s="1">
        <f>(IF(ISERROR(VLOOKUP(L418,[1]Choix14!$M$2:$N$14,2,FALSE)&amp;LEFT(O418,4)&amp;RIGHT(LEFT(O418,LEN(O418)-1),2)),0,VLOOKUP(L418,[1]Choix14!$M$2:$N$14,2,FALSE)&amp;LEFT(O418,4)&amp;RIGHT(LEFT(O418,LEN(O418)-1),2)))*1</f>
        <v>0</v>
      </c>
      <c r="C418" s="1"/>
      <c r="D418" s="1"/>
      <c r="I418" t="s">
        <v>282</v>
      </c>
      <c r="Q418" s="2">
        <f t="shared" si="8"/>
        <v>0</v>
      </c>
      <c r="R418" s="2">
        <f t="shared" si="8"/>
        <v>0</v>
      </c>
    </row>
    <row r="419" spans="1:18" x14ac:dyDescent="0.25">
      <c r="A419" s="1">
        <f>(IF(ISERROR(VLOOKUP(G419,[1]Choix14!$M$2:$N$14,2,FALSE)&amp;LEFT(J419,4)&amp;RIGHT(LEFT(J419,LEN(J419)-1),2)),0,VLOOKUP(G419,[1]Choix14!$M$2:$N$14,2,FALSE)&amp;LEFT(J419,4)&amp;RIGHT(LEFT(J419,LEN(J419)-1),2)))*1</f>
        <v>0</v>
      </c>
      <c r="B419" s="1">
        <f>(IF(ISERROR(VLOOKUP(L419,[1]Choix14!$M$2:$N$14,2,FALSE)&amp;LEFT(O419,4)&amp;RIGHT(LEFT(O419,LEN(O419)-1),2)),0,VLOOKUP(L419,[1]Choix14!$M$2:$N$14,2,FALSE)&amp;LEFT(O419,4)&amp;RIGHT(LEFT(O419,LEN(O419)-1),2)))*1</f>
        <v>0</v>
      </c>
      <c r="C419" s="1"/>
      <c r="D419" s="1"/>
      <c r="I419" t="s">
        <v>283</v>
      </c>
      <c r="Q419" s="2">
        <f t="shared" si="8"/>
        <v>0</v>
      </c>
      <c r="R419" s="2">
        <f t="shared" si="8"/>
        <v>0</v>
      </c>
    </row>
    <row r="420" spans="1:18" x14ac:dyDescent="0.25">
      <c r="A420" s="1">
        <f>(IF(ISERROR(VLOOKUP(G420,[1]Choix14!$M$2:$N$14,2,FALSE)&amp;LEFT(J420,4)&amp;RIGHT(LEFT(J420,LEN(J420)-1),2)),0,VLOOKUP(G420,[1]Choix14!$M$2:$N$14,2,FALSE)&amp;LEFT(J420,4)&amp;RIGHT(LEFT(J420,LEN(J420)-1),2)))*1</f>
        <v>0</v>
      </c>
      <c r="B420" s="1">
        <f>(IF(ISERROR(VLOOKUP(L420,[1]Choix14!$M$2:$N$14,2,FALSE)&amp;LEFT(O420,4)&amp;RIGHT(LEFT(O420,LEN(O420)-1),2)),0,VLOOKUP(L420,[1]Choix14!$M$2:$N$14,2,FALSE)&amp;LEFT(O420,4)&amp;RIGHT(LEFT(O420,LEN(O420)-1),2)))*1</f>
        <v>0</v>
      </c>
      <c r="C420" s="1"/>
      <c r="D420" s="1"/>
      <c r="I420" t="s">
        <v>284</v>
      </c>
      <c r="Q420" s="2">
        <f t="shared" si="8"/>
        <v>0</v>
      </c>
      <c r="R420" s="2">
        <f t="shared" si="8"/>
        <v>0</v>
      </c>
    </row>
    <row r="421" spans="1:18" x14ac:dyDescent="0.25">
      <c r="A421" s="1">
        <f>(IF(ISERROR(VLOOKUP(G421,[1]Choix14!$M$2:$N$14,2,FALSE)&amp;LEFT(J421,4)&amp;RIGHT(LEFT(J421,LEN(J421)-1),2)),0,VLOOKUP(G421,[1]Choix14!$M$2:$N$14,2,FALSE)&amp;LEFT(J421,4)&amp;RIGHT(LEFT(J421,LEN(J421)-1),2)))*1</f>
        <v>0</v>
      </c>
      <c r="B421" s="1">
        <f>(IF(ISERROR(VLOOKUP(L421,[1]Choix14!$M$2:$N$14,2,FALSE)&amp;LEFT(O421,4)&amp;RIGHT(LEFT(O421,LEN(O421)-1),2)),0,VLOOKUP(L421,[1]Choix14!$M$2:$N$14,2,FALSE)&amp;LEFT(O421,4)&amp;RIGHT(LEFT(O421,LEN(O421)-1),2)))*1</f>
        <v>0</v>
      </c>
      <c r="C421" s="1"/>
      <c r="D421" s="1"/>
      <c r="I421" t="s">
        <v>285</v>
      </c>
      <c r="Q421" s="2">
        <f t="shared" si="8"/>
        <v>0</v>
      </c>
      <c r="R421" s="2">
        <f t="shared" si="8"/>
        <v>0</v>
      </c>
    </row>
    <row r="422" spans="1:18" x14ac:dyDescent="0.25">
      <c r="A422" s="1">
        <f>(IF(ISERROR(VLOOKUP(G422,[1]Choix14!$M$2:$N$14,2,FALSE)&amp;LEFT(J422,4)&amp;RIGHT(LEFT(J422,LEN(J422)-1),2)),0,VLOOKUP(G422,[1]Choix14!$M$2:$N$14,2,FALSE)&amp;LEFT(J422,4)&amp;RIGHT(LEFT(J422,LEN(J422)-1),2)))*1</f>
        <v>0</v>
      </c>
      <c r="B422" s="1">
        <f>(IF(ISERROR(VLOOKUP(L422,[1]Choix14!$M$2:$N$14,2,FALSE)&amp;LEFT(O422,4)&amp;RIGHT(LEFT(O422,LEN(O422)-1),2)),0,VLOOKUP(L422,[1]Choix14!$M$2:$N$14,2,FALSE)&amp;LEFT(O422,4)&amp;RIGHT(LEFT(O422,LEN(O422)-1),2)))*1</f>
        <v>0</v>
      </c>
      <c r="C422" s="1"/>
      <c r="D422" s="1"/>
      <c r="I422" t="s">
        <v>286</v>
      </c>
      <c r="Q422" s="2">
        <f t="shared" si="8"/>
        <v>0</v>
      </c>
      <c r="R422" s="2">
        <f t="shared" si="8"/>
        <v>0</v>
      </c>
    </row>
    <row r="423" spans="1:18" x14ac:dyDescent="0.25">
      <c r="A423" s="1">
        <f>(IF(ISERROR(VLOOKUP(G423,[1]Choix14!$M$2:$N$14,2,FALSE)&amp;LEFT(J423,4)&amp;RIGHT(LEFT(J423,LEN(J423)-1),2)),0,VLOOKUP(G423,[1]Choix14!$M$2:$N$14,2,FALSE)&amp;LEFT(J423,4)&amp;RIGHT(LEFT(J423,LEN(J423)-1),2)))*1</f>
        <v>0</v>
      </c>
      <c r="B423" s="1">
        <f>(IF(ISERROR(VLOOKUP(L423,[1]Choix14!$M$2:$N$14,2,FALSE)&amp;LEFT(O423,4)&amp;RIGHT(LEFT(O423,LEN(O423)-1),2)),0,VLOOKUP(L423,[1]Choix14!$M$2:$N$14,2,FALSE)&amp;LEFT(O423,4)&amp;RIGHT(LEFT(O423,LEN(O423)-1),2)))*1</f>
        <v>0</v>
      </c>
      <c r="C423" s="1"/>
      <c r="D423" s="1"/>
      <c r="I423" t="s">
        <v>287</v>
      </c>
      <c r="Q423" s="2">
        <f t="shared" si="8"/>
        <v>0</v>
      </c>
      <c r="R423" s="2">
        <f t="shared" si="8"/>
        <v>0</v>
      </c>
    </row>
    <row r="424" spans="1:18" x14ac:dyDescent="0.25">
      <c r="A424" s="1">
        <f>(IF(ISERROR(VLOOKUP(G424,[1]Choix14!$M$2:$N$14,2,FALSE)&amp;LEFT(J424,4)&amp;RIGHT(LEFT(J424,LEN(J424)-1),2)),0,VLOOKUP(G424,[1]Choix14!$M$2:$N$14,2,FALSE)&amp;LEFT(J424,4)&amp;RIGHT(LEFT(J424,LEN(J424)-1),2)))*1</f>
        <v>0</v>
      </c>
      <c r="B424" s="1">
        <f>(IF(ISERROR(VLOOKUP(L424,[1]Choix14!$M$2:$N$14,2,FALSE)&amp;LEFT(O424,4)&amp;RIGHT(LEFT(O424,LEN(O424)-1),2)),0,VLOOKUP(L424,[1]Choix14!$M$2:$N$14,2,FALSE)&amp;LEFT(O424,4)&amp;RIGHT(LEFT(O424,LEN(O424)-1),2)))*1</f>
        <v>0</v>
      </c>
      <c r="C424" s="1"/>
      <c r="D424" s="1"/>
      <c r="I424" t="s">
        <v>288</v>
      </c>
      <c r="Q424" s="2">
        <f t="shared" si="8"/>
        <v>0</v>
      </c>
      <c r="R424" s="2">
        <f t="shared" si="8"/>
        <v>0</v>
      </c>
    </row>
    <row r="425" spans="1:18" x14ac:dyDescent="0.25">
      <c r="A425" s="1">
        <f>(IF(ISERROR(VLOOKUP(G425,[1]Choix14!$M$2:$N$14,2,FALSE)&amp;LEFT(J425,4)&amp;RIGHT(LEFT(J425,LEN(J425)-1),2)),0,VLOOKUP(G425,[1]Choix14!$M$2:$N$14,2,FALSE)&amp;LEFT(J425,4)&amp;RIGHT(LEFT(J425,LEN(J425)-1),2)))*1</f>
        <v>0</v>
      </c>
      <c r="B425" s="1">
        <f>(IF(ISERROR(VLOOKUP(L425,[1]Choix14!$M$2:$N$14,2,FALSE)&amp;LEFT(O425,4)&amp;RIGHT(LEFT(O425,LEN(O425)-1),2)),0,VLOOKUP(L425,[1]Choix14!$M$2:$N$14,2,FALSE)&amp;LEFT(O425,4)&amp;RIGHT(LEFT(O425,LEN(O425)-1),2)))*1</f>
        <v>0</v>
      </c>
      <c r="C425" s="1"/>
      <c r="D425" s="1"/>
      <c r="I425" t="s">
        <v>289</v>
      </c>
      <c r="Q425" s="2">
        <f t="shared" si="8"/>
        <v>0</v>
      </c>
      <c r="R425" s="2">
        <f t="shared" si="8"/>
        <v>0</v>
      </c>
    </row>
    <row r="426" spans="1:18" x14ac:dyDescent="0.25">
      <c r="A426" s="1">
        <f>(IF(ISERROR(VLOOKUP(G426,[1]Choix14!$M$2:$N$14,2,FALSE)&amp;LEFT(J426,4)&amp;RIGHT(LEFT(J426,LEN(J426)-1),2)),0,VLOOKUP(G426,[1]Choix14!$M$2:$N$14,2,FALSE)&amp;LEFT(J426,4)&amp;RIGHT(LEFT(J426,LEN(J426)-1),2)))*1</f>
        <v>0</v>
      </c>
      <c r="B426" s="1">
        <f>(IF(ISERROR(VLOOKUP(L426,[1]Choix14!$M$2:$N$14,2,FALSE)&amp;LEFT(O426,4)&amp;RIGHT(LEFT(O426,LEN(O426)-1),2)),0,VLOOKUP(L426,[1]Choix14!$M$2:$N$14,2,FALSE)&amp;LEFT(O426,4)&amp;RIGHT(LEFT(O426,LEN(O426)-1),2)))*1</f>
        <v>0</v>
      </c>
      <c r="C426" s="1"/>
      <c r="D426" s="1"/>
      <c r="I426" t="s">
        <v>290</v>
      </c>
      <c r="Q426" s="2">
        <f t="shared" si="8"/>
        <v>0</v>
      </c>
      <c r="R426" s="2">
        <f t="shared" si="8"/>
        <v>0</v>
      </c>
    </row>
    <row r="427" spans="1:18" x14ac:dyDescent="0.25">
      <c r="A427" s="1">
        <f>(IF(ISERROR(VLOOKUP(G427,[1]Choix14!$M$2:$N$14,2,FALSE)&amp;LEFT(J427,4)&amp;RIGHT(LEFT(J427,LEN(J427)-1),2)),0,VLOOKUP(G427,[1]Choix14!$M$2:$N$14,2,FALSE)&amp;LEFT(J427,4)&amp;RIGHT(LEFT(J427,LEN(J427)-1),2)))*1</f>
        <v>0</v>
      </c>
      <c r="B427" s="1">
        <f>(IF(ISERROR(VLOOKUP(L427,[1]Choix14!$M$2:$N$14,2,FALSE)&amp;LEFT(O427,4)&amp;RIGHT(LEFT(O427,LEN(O427)-1),2)),0,VLOOKUP(L427,[1]Choix14!$M$2:$N$14,2,FALSE)&amp;LEFT(O427,4)&amp;RIGHT(LEFT(O427,LEN(O427)-1),2)))*1</f>
        <v>0</v>
      </c>
      <c r="C427" s="1"/>
      <c r="D427" s="1"/>
      <c r="I427" t="s">
        <v>291</v>
      </c>
      <c r="Q427" s="2">
        <f t="shared" si="8"/>
        <v>0</v>
      </c>
      <c r="R427" s="2">
        <f t="shared" si="8"/>
        <v>0</v>
      </c>
    </row>
    <row r="428" spans="1:18" x14ac:dyDescent="0.25">
      <c r="A428" s="1">
        <f>(IF(ISERROR(VLOOKUP(G428,[1]Choix14!$M$2:$N$14,2,FALSE)&amp;LEFT(J428,4)&amp;RIGHT(LEFT(J428,LEN(J428)-1),2)),0,VLOOKUP(G428,[1]Choix14!$M$2:$N$14,2,FALSE)&amp;LEFT(J428,4)&amp;RIGHT(LEFT(J428,LEN(J428)-1),2)))*1</f>
        <v>0</v>
      </c>
      <c r="B428" s="1">
        <f>(IF(ISERROR(VLOOKUP(L428,[1]Choix14!$M$2:$N$14,2,FALSE)&amp;LEFT(O428,4)&amp;RIGHT(LEFT(O428,LEN(O428)-1),2)),0,VLOOKUP(L428,[1]Choix14!$M$2:$N$14,2,FALSE)&amp;LEFT(O428,4)&amp;RIGHT(LEFT(O428,LEN(O428)-1),2)))*1</f>
        <v>0</v>
      </c>
      <c r="C428" s="1"/>
      <c r="D428" s="1"/>
      <c r="I428" t="s">
        <v>292</v>
      </c>
      <c r="Q428" s="2">
        <f t="shared" si="8"/>
        <v>0</v>
      </c>
      <c r="R428" s="2">
        <f t="shared" si="8"/>
        <v>0</v>
      </c>
    </row>
    <row r="429" spans="1:18" x14ac:dyDescent="0.25">
      <c r="A429" s="1">
        <f>(IF(ISERROR(VLOOKUP(G429,[1]Choix14!$M$2:$N$14,2,FALSE)&amp;LEFT(J429,4)&amp;RIGHT(LEFT(J429,LEN(J429)-1),2)),0,VLOOKUP(G429,[1]Choix14!$M$2:$N$14,2,FALSE)&amp;LEFT(J429,4)&amp;RIGHT(LEFT(J429,LEN(J429)-1),2)))*1</f>
        <v>0</v>
      </c>
      <c r="B429" s="1">
        <f>(IF(ISERROR(VLOOKUP(L429,[1]Choix14!$M$2:$N$14,2,FALSE)&amp;LEFT(O429,4)&amp;RIGHT(LEFT(O429,LEN(O429)-1),2)),0,VLOOKUP(L429,[1]Choix14!$M$2:$N$14,2,FALSE)&amp;LEFT(O429,4)&amp;RIGHT(LEFT(O429,LEN(O429)-1),2)))*1</f>
        <v>0</v>
      </c>
      <c r="C429" s="1"/>
      <c r="D429" s="1"/>
      <c r="I429" t="s">
        <v>293</v>
      </c>
      <c r="Q429" s="2">
        <f t="shared" si="8"/>
        <v>0</v>
      </c>
      <c r="R429" s="2">
        <f t="shared" si="8"/>
        <v>0</v>
      </c>
    </row>
    <row r="430" spans="1:18" x14ac:dyDescent="0.25">
      <c r="A430" s="1">
        <f>(IF(ISERROR(VLOOKUP(G430,[1]Choix14!$M$2:$N$14,2,FALSE)&amp;LEFT(J430,4)&amp;RIGHT(LEFT(J430,LEN(J430)-1),2)),0,VLOOKUP(G430,[1]Choix14!$M$2:$N$14,2,FALSE)&amp;LEFT(J430,4)&amp;RIGHT(LEFT(J430,LEN(J430)-1),2)))*1</f>
        <v>0</v>
      </c>
      <c r="B430" s="1">
        <f>(IF(ISERROR(VLOOKUP(L430,[1]Choix14!$M$2:$N$14,2,FALSE)&amp;LEFT(O430,4)&amp;RIGHT(LEFT(O430,LEN(O430)-1),2)),0,VLOOKUP(L430,[1]Choix14!$M$2:$N$14,2,FALSE)&amp;LEFT(O430,4)&amp;RIGHT(LEFT(O430,LEN(O430)-1),2)))*1</f>
        <v>0</v>
      </c>
      <c r="C430" s="1"/>
      <c r="D430" s="1"/>
      <c r="I430" t="s">
        <v>294</v>
      </c>
      <c r="Q430" s="2">
        <f t="shared" si="8"/>
        <v>0</v>
      </c>
      <c r="R430" s="2">
        <f t="shared" si="8"/>
        <v>0</v>
      </c>
    </row>
    <row r="431" spans="1:18" x14ac:dyDescent="0.25">
      <c r="A431" s="1">
        <f>(IF(ISERROR(VLOOKUP(G431,[1]Choix14!$M$2:$N$14,2,FALSE)&amp;LEFT(J431,4)&amp;RIGHT(LEFT(J431,LEN(J431)-1),2)),0,VLOOKUP(G431,[1]Choix14!$M$2:$N$14,2,FALSE)&amp;LEFT(J431,4)&amp;RIGHT(LEFT(J431,LEN(J431)-1),2)))*1</f>
        <v>0</v>
      </c>
      <c r="B431" s="1">
        <f>(IF(ISERROR(VLOOKUP(L431,[1]Choix14!$M$2:$N$14,2,FALSE)&amp;LEFT(O431,4)&amp;RIGHT(LEFT(O431,LEN(O431)-1),2)),0,VLOOKUP(L431,[1]Choix14!$M$2:$N$14,2,FALSE)&amp;LEFT(O431,4)&amp;RIGHT(LEFT(O431,LEN(O431)-1),2)))*1</f>
        <v>0</v>
      </c>
      <c r="C431" s="1"/>
      <c r="D431" s="1"/>
      <c r="I431" t="s">
        <v>295</v>
      </c>
      <c r="Q431" s="2">
        <f t="shared" si="8"/>
        <v>0</v>
      </c>
      <c r="R431" s="2">
        <f t="shared" si="8"/>
        <v>0</v>
      </c>
    </row>
    <row r="432" spans="1:18" x14ac:dyDescent="0.25">
      <c r="A432" s="1">
        <f>(IF(ISERROR(VLOOKUP(G432,[1]Choix14!$M$2:$N$14,2,FALSE)&amp;LEFT(J432,4)&amp;RIGHT(LEFT(J432,LEN(J432)-1),2)),0,VLOOKUP(G432,[1]Choix14!$M$2:$N$14,2,FALSE)&amp;LEFT(J432,4)&amp;RIGHT(LEFT(J432,LEN(J432)-1),2)))*1</f>
        <v>0</v>
      </c>
      <c r="B432" s="1">
        <f>(IF(ISERROR(VLOOKUP(L432,[1]Choix14!$M$2:$N$14,2,FALSE)&amp;LEFT(O432,4)&amp;RIGHT(LEFT(O432,LEN(O432)-1),2)),0,VLOOKUP(L432,[1]Choix14!$M$2:$N$14,2,FALSE)&amp;LEFT(O432,4)&amp;RIGHT(LEFT(O432,LEN(O432)-1),2)))*1</f>
        <v>0</v>
      </c>
      <c r="C432" s="1"/>
      <c r="D432" s="1"/>
      <c r="I432" t="s">
        <v>296</v>
      </c>
      <c r="Q432" s="2">
        <f t="shared" si="8"/>
        <v>0</v>
      </c>
      <c r="R432" s="2">
        <f t="shared" si="8"/>
        <v>0</v>
      </c>
    </row>
    <row r="433" spans="1:18" x14ac:dyDescent="0.25">
      <c r="A433" s="1">
        <f>(IF(ISERROR(VLOOKUP(G433,[1]Choix14!$M$2:$N$14,2,FALSE)&amp;LEFT(J433,4)&amp;RIGHT(LEFT(J433,LEN(J433)-1),2)),0,VLOOKUP(G433,[1]Choix14!$M$2:$N$14,2,FALSE)&amp;LEFT(J433,4)&amp;RIGHT(LEFT(J433,LEN(J433)-1),2)))*1</f>
        <v>0</v>
      </c>
      <c r="B433" s="1">
        <f>(IF(ISERROR(VLOOKUP(L433,[1]Choix14!$M$2:$N$14,2,FALSE)&amp;LEFT(O433,4)&amp;RIGHT(LEFT(O433,LEN(O433)-1),2)),0,VLOOKUP(L433,[1]Choix14!$M$2:$N$14,2,FALSE)&amp;LEFT(O433,4)&amp;RIGHT(LEFT(O433,LEN(O433)-1),2)))*1</f>
        <v>0</v>
      </c>
      <c r="C433" s="1"/>
      <c r="D433" s="1"/>
      <c r="I433" t="s">
        <v>297</v>
      </c>
      <c r="Q433" s="2">
        <f t="shared" si="8"/>
        <v>0</v>
      </c>
      <c r="R433" s="2">
        <f t="shared" si="8"/>
        <v>0</v>
      </c>
    </row>
    <row r="434" spans="1:18" x14ac:dyDescent="0.25">
      <c r="A434" s="1">
        <f>(IF(ISERROR(VLOOKUP(G434,[1]Choix14!$M$2:$N$14,2,FALSE)&amp;LEFT(J434,4)&amp;RIGHT(LEFT(J434,LEN(J434)-1),2)),0,VLOOKUP(G434,[1]Choix14!$M$2:$N$14,2,FALSE)&amp;LEFT(J434,4)&amp;RIGHT(LEFT(J434,LEN(J434)-1),2)))*1</f>
        <v>0</v>
      </c>
      <c r="B434" s="1">
        <f>(IF(ISERROR(VLOOKUP(L434,[1]Choix14!$M$2:$N$14,2,FALSE)&amp;LEFT(O434,4)&amp;RIGHT(LEFT(O434,LEN(O434)-1),2)),0,VLOOKUP(L434,[1]Choix14!$M$2:$N$14,2,FALSE)&amp;LEFT(O434,4)&amp;RIGHT(LEFT(O434,LEN(O434)-1),2)))*1</f>
        <v>0</v>
      </c>
      <c r="C434" s="1"/>
      <c r="D434" s="1"/>
      <c r="I434" t="s">
        <v>298</v>
      </c>
      <c r="Q434" s="2">
        <f t="shared" si="8"/>
        <v>0</v>
      </c>
      <c r="R434" s="2">
        <f t="shared" si="8"/>
        <v>0</v>
      </c>
    </row>
    <row r="435" spans="1:18" x14ac:dyDescent="0.25">
      <c r="A435" s="1">
        <f>(IF(ISERROR(VLOOKUP(G435,[1]Choix14!$M$2:$N$14,2,FALSE)&amp;LEFT(J435,4)&amp;RIGHT(LEFT(J435,LEN(J435)-1),2)),0,VLOOKUP(G435,[1]Choix14!$M$2:$N$14,2,FALSE)&amp;LEFT(J435,4)&amp;RIGHT(LEFT(J435,LEN(J435)-1),2)))*1</f>
        <v>0</v>
      </c>
      <c r="B435" s="1">
        <f>(IF(ISERROR(VLOOKUP(L435,[1]Choix14!$M$2:$N$14,2,FALSE)&amp;LEFT(O435,4)&amp;RIGHT(LEFT(O435,LEN(O435)-1),2)),0,VLOOKUP(L435,[1]Choix14!$M$2:$N$14,2,FALSE)&amp;LEFT(O435,4)&amp;RIGHT(LEFT(O435,LEN(O435)-1),2)))*1</f>
        <v>0</v>
      </c>
      <c r="C435" s="1"/>
      <c r="D435" s="1"/>
      <c r="I435" t="s">
        <v>299</v>
      </c>
      <c r="Q435" s="2">
        <f t="shared" si="8"/>
        <v>0</v>
      </c>
      <c r="R435" s="2">
        <f t="shared" si="8"/>
        <v>0</v>
      </c>
    </row>
    <row r="436" spans="1:18" x14ac:dyDescent="0.25">
      <c r="A436" s="1">
        <f>(IF(ISERROR(VLOOKUP(G436,[1]Choix14!$M$2:$N$14,2,FALSE)&amp;LEFT(J436,4)&amp;RIGHT(LEFT(J436,LEN(J436)-1),2)),0,VLOOKUP(G436,[1]Choix14!$M$2:$N$14,2,FALSE)&amp;LEFT(J436,4)&amp;RIGHT(LEFT(J436,LEN(J436)-1),2)))*1</f>
        <v>0</v>
      </c>
      <c r="B436" s="1">
        <f>(IF(ISERROR(VLOOKUP(L436,[1]Choix14!$M$2:$N$14,2,FALSE)&amp;LEFT(O436,4)&amp;RIGHT(LEFT(O436,LEN(O436)-1),2)),0,VLOOKUP(L436,[1]Choix14!$M$2:$N$14,2,FALSE)&amp;LEFT(O436,4)&amp;RIGHT(LEFT(O436,LEN(O436)-1),2)))*1</f>
        <v>0</v>
      </c>
      <c r="C436" s="1"/>
      <c r="D436" s="1"/>
      <c r="I436" t="s">
        <v>300</v>
      </c>
      <c r="Q436" s="2">
        <f t="shared" si="8"/>
        <v>0</v>
      </c>
      <c r="R436" s="2">
        <f t="shared" si="8"/>
        <v>0</v>
      </c>
    </row>
    <row r="437" spans="1:18" x14ac:dyDescent="0.25">
      <c r="A437" s="1">
        <f>(IF(ISERROR(VLOOKUP(G437,[1]Choix14!$M$2:$N$14,2,FALSE)&amp;LEFT(J437,4)&amp;RIGHT(LEFT(J437,LEN(J437)-1),2)),0,VLOOKUP(G437,[1]Choix14!$M$2:$N$14,2,FALSE)&amp;LEFT(J437,4)&amp;RIGHT(LEFT(J437,LEN(J437)-1),2)))*1</f>
        <v>0</v>
      </c>
      <c r="B437" s="1">
        <f>(IF(ISERROR(VLOOKUP(L437,[1]Choix14!$M$2:$N$14,2,FALSE)&amp;LEFT(O437,4)&amp;RIGHT(LEFT(O437,LEN(O437)-1),2)),0,VLOOKUP(L437,[1]Choix14!$M$2:$N$14,2,FALSE)&amp;LEFT(O437,4)&amp;RIGHT(LEFT(O437,LEN(O437)-1),2)))*1</f>
        <v>0</v>
      </c>
      <c r="C437" s="1"/>
      <c r="D437" s="1"/>
      <c r="I437" t="s">
        <v>301</v>
      </c>
      <c r="Q437" s="2">
        <f t="shared" si="8"/>
        <v>0</v>
      </c>
      <c r="R437" s="2">
        <f t="shared" si="8"/>
        <v>0</v>
      </c>
    </row>
    <row r="438" spans="1:18" x14ac:dyDescent="0.25">
      <c r="A438" s="1">
        <f>(IF(ISERROR(VLOOKUP(G438,[1]Choix14!$M$2:$N$14,2,FALSE)&amp;LEFT(J438,4)&amp;RIGHT(LEFT(J438,LEN(J438)-1),2)),0,VLOOKUP(G438,[1]Choix14!$M$2:$N$14,2,FALSE)&amp;LEFT(J438,4)&amp;RIGHT(LEFT(J438,LEN(J438)-1),2)))*1</f>
        <v>0</v>
      </c>
      <c r="B438" s="1">
        <f>(IF(ISERROR(VLOOKUP(L438,[1]Choix14!$M$2:$N$14,2,FALSE)&amp;LEFT(O438,4)&amp;RIGHT(LEFT(O438,LEN(O438)-1),2)),0,VLOOKUP(L438,[1]Choix14!$M$2:$N$14,2,FALSE)&amp;LEFT(O438,4)&amp;RIGHT(LEFT(O438,LEN(O438)-1),2)))*1</f>
        <v>0</v>
      </c>
      <c r="C438" s="1"/>
      <c r="D438" s="1"/>
      <c r="I438" t="s">
        <v>302</v>
      </c>
      <c r="Q438" s="2">
        <f t="shared" si="8"/>
        <v>0</v>
      </c>
      <c r="R438" s="2">
        <f t="shared" si="8"/>
        <v>0</v>
      </c>
    </row>
    <row r="439" spans="1:18" x14ac:dyDescent="0.25">
      <c r="A439" s="1">
        <f>(IF(ISERROR(VLOOKUP(G439,[1]Choix14!$M$2:$N$14,2,FALSE)&amp;LEFT(J439,4)&amp;RIGHT(LEFT(J439,LEN(J439)-1),2)),0,VLOOKUP(G439,[1]Choix14!$M$2:$N$14,2,FALSE)&amp;LEFT(J439,4)&amp;RIGHT(LEFT(J439,LEN(J439)-1),2)))*1</f>
        <v>0</v>
      </c>
      <c r="B439" s="1">
        <f>(IF(ISERROR(VLOOKUP(L439,[1]Choix14!$M$2:$N$14,2,FALSE)&amp;LEFT(O439,4)&amp;RIGHT(LEFT(O439,LEN(O439)-1),2)),0,VLOOKUP(L439,[1]Choix14!$M$2:$N$14,2,FALSE)&amp;LEFT(O439,4)&amp;RIGHT(LEFT(O439,LEN(O439)-1),2)))*1</f>
        <v>0</v>
      </c>
      <c r="C439" s="1"/>
      <c r="D439" s="1"/>
      <c r="I439" t="s">
        <v>303</v>
      </c>
      <c r="Q439" s="2">
        <f t="shared" si="8"/>
        <v>0</v>
      </c>
      <c r="R439" s="2">
        <f t="shared" si="8"/>
        <v>0</v>
      </c>
    </row>
    <row r="440" spans="1:18" x14ac:dyDescent="0.25">
      <c r="A440" s="1">
        <f>(IF(ISERROR(VLOOKUP(G440,[1]Choix14!$M$2:$N$14,2,FALSE)&amp;LEFT(J440,4)&amp;RIGHT(LEFT(J440,LEN(J440)-1),2)),0,VLOOKUP(G440,[1]Choix14!$M$2:$N$14,2,FALSE)&amp;LEFT(J440,4)&amp;RIGHT(LEFT(J440,LEN(J440)-1),2)))*1</f>
        <v>0</v>
      </c>
      <c r="B440" s="1">
        <f>(IF(ISERROR(VLOOKUP(L440,[1]Choix14!$M$2:$N$14,2,FALSE)&amp;LEFT(O440,4)&amp;RIGHT(LEFT(O440,LEN(O440)-1),2)),0,VLOOKUP(L440,[1]Choix14!$M$2:$N$14,2,FALSE)&amp;LEFT(O440,4)&amp;RIGHT(LEFT(O440,LEN(O440)-1),2)))*1</f>
        <v>0</v>
      </c>
      <c r="C440" s="1"/>
      <c r="D440" s="1"/>
      <c r="I440" t="s">
        <v>304</v>
      </c>
      <c r="Q440" s="2">
        <f t="shared" si="8"/>
        <v>0</v>
      </c>
      <c r="R440" s="2">
        <f t="shared" si="8"/>
        <v>0</v>
      </c>
    </row>
    <row r="441" spans="1:18" x14ac:dyDescent="0.25">
      <c r="A441" s="1">
        <f>(IF(ISERROR(VLOOKUP(G441,[1]Choix14!$M$2:$N$14,2,FALSE)&amp;LEFT(J441,4)&amp;RIGHT(LEFT(J441,LEN(J441)-1),2)),0,VLOOKUP(G441,[1]Choix14!$M$2:$N$14,2,FALSE)&amp;LEFT(J441,4)&amp;RIGHT(LEFT(J441,LEN(J441)-1),2)))*1</f>
        <v>0</v>
      </c>
      <c r="B441" s="1">
        <f>(IF(ISERROR(VLOOKUP(L441,[1]Choix14!$M$2:$N$14,2,FALSE)&amp;LEFT(O441,4)&amp;RIGHT(LEFT(O441,LEN(O441)-1),2)),0,VLOOKUP(L441,[1]Choix14!$M$2:$N$14,2,FALSE)&amp;LEFT(O441,4)&amp;RIGHT(LEFT(O441,LEN(O441)-1),2)))*1</f>
        <v>0</v>
      </c>
      <c r="C441" s="1"/>
      <c r="D441" s="1"/>
      <c r="I441" t="s">
        <v>305</v>
      </c>
      <c r="Q441" s="2">
        <f t="shared" si="8"/>
        <v>0</v>
      </c>
      <c r="R441" s="2">
        <f t="shared" si="8"/>
        <v>0</v>
      </c>
    </row>
    <row r="442" spans="1:18" x14ac:dyDescent="0.25">
      <c r="A442" s="1">
        <f>(IF(ISERROR(VLOOKUP(G442,[1]Choix14!$M$2:$N$14,2,FALSE)&amp;LEFT(J442,4)&amp;RIGHT(LEFT(J442,LEN(J442)-1),2)),0,VLOOKUP(G442,[1]Choix14!$M$2:$N$14,2,FALSE)&amp;LEFT(J442,4)&amp;RIGHT(LEFT(J442,LEN(J442)-1),2)))*1</f>
        <v>0</v>
      </c>
      <c r="B442" s="1">
        <f>(IF(ISERROR(VLOOKUP(L442,[1]Choix14!$M$2:$N$14,2,FALSE)&amp;LEFT(O442,4)&amp;RIGHT(LEFT(O442,LEN(O442)-1),2)),0,VLOOKUP(L442,[1]Choix14!$M$2:$N$14,2,FALSE)&amp;LEFT(O442,4)&amp;RIGHT(LEFT(O442,LEN(O442)-1),2)))*1</f>
        <v>0</v>
      </c>
      <c r="C442" s="1"/>
      <c r="D442" s="1"/>
      <c r="I442" t="s">
        <v>306</v>
      </c>
      <c r="Q442" s="2">
        <f t="shared" si="8"/>
        <v>0</v>
      </c>
      <c r="R442" s="2">
        <f t="shared" si="8"/>
        <v>0</v>
      </c>
    </row>
    <row r="443" spans="1:18" x14ac:dyDescent="0.25">
      <c r="A443" s="1">
        <f>(IF(ISERROR(VLOOKUP(G443,[1]Choix14!$M$2:$N$14,2,FALSE)&amp;LEFT(J443,4)&amp;RIGHT(LEFT(J443,LEN(J443)-1),2)),0,VLOOKUP(G443,[1]Choix14!$M$2:$N$14,2,FALSE)&amp;LEFT(J443,4)&amp;RIGHT(LEFT(J443,LEN(J443)-1),2)))*1</f>
        <v>0</v>
      </c>
      <c r="B443" s="1">
        <f>(IF(ISERROR(VLOOKUP(L443,[1]Choix14!$M$2:$N$14,2,FALSE)&amp;LEFT(O443,4)&amp;RIGHT(LEFT(O443,LEN(O443)-1),2)),0,VLOOKUP(L443,[1]Choix14!$M$2:$N$14,2,FALSE)&amp;LEFT(O443,4)&amp;RIGHT(LEFT(O443,LEN(O443)-1),2)))*1</f>
        <v>0</v>
      </c>
      <c r="C443" s="1"/>
      <c r="D443" s="1"/>
      <c r="I443" t="s">
        <v>307</v>
      </c>
      <c r="Q443" s="2">
        <f t="shared" si="8"/>
        <v>0</v>
      </c>
      <c r="R443" s="2">
        <f t="shared" si="8"/>
        <v>0</v>
      </c>
    </row>
    <row r="444" spans="1:18" x14ac:dyDescent="0.25">
      <c r="A444" s="1">
        <f>(IF(ISERROR(VLOOKUP(G444,[1]Choix14!$M$2:$N$14,2,FALSE)&amp;LEFT(J444,4)&amp;RIGHT(LEFT(J444,LEN(J444)-1),2)),0,VLOOKUP(G444,[1]Choix14!$M$2:$N$14,2,FALSE)&amp;LEFT(J444,4)&amp;RIGHT(LEFT(J444,LEN(J444)-1),2)))*1</f>
        <v>0</v>
      </c>
      <c r="B444" s="1">
        <f>(IF(ISERROR(VLOOKUP(L444,[1]Choix14!$M$2:$N$14,2,FALSE)&amp;LEFT(O444,4)&amp;RIGHT(LEFT(O444,LEN(O444)-1),2)),0,VLOOKUP(L444,[1]Choix14!$M$2:$N$14,2,FALSE)&amp;LEFT(O444,4)&amp;RIGHT(LEFT(O444,LEN(O444)-1),2)))*1</f>
        <v>0</v>
      </c>
      <c r="C444" s="1"/>
      <c r="D444" s="1"/>
      <c r="I444" t="s">
        <v>308</v>
      </c>
      <c r="Q444" s="2">
        <f t="shared" si="8"/>
        <v>0</v>
      </c>
      <c r="R444" s="2">
        <f t="shared" si="8"/>
        <v>0</v>
      </c>
    </row>
    <row r="445" spans="1:18" x14ac:dyDescent="0.25">
      <c r="A445" s="1">
        <f>(IF(ISERROR(VLOOKUP(G445,[1]Choix14!$M$2:$N$14,2,FALSE)&amp;LEFT(J445,4)&amp;RIGHT(LEFT(J445,LEN(J445)-1),2)),0,VLOOKUP(G445,[1]Choix14!$M$2:$N$14,2,FALSE)&amp;LEFT(J445,4)&amp;RIGHT(LEFT(J445,LEN(J445)-1),2)))*1</f>
        <v>0</v>
      </c>
      <c r="B445" s="1">
        <f>(IF(ISERROR(VLOOKUP(L445,[1]Choix14!$M$2:$N$14,2,FALSE)&amp;LEFT(O445,4)&amp;RIGHT(LEFT(O445,LEN(O445)-1),2)),0,VLOOKUP(L445,[1]Choix14!$M$2:$N$14,2,FALSE)&amp;LEFT(O445,4)&amp;RIGHT(LEFT(O445,LEN(O445)-1),2)))*1</f>
        <v>0</v>
      </c>
      <c r="C445" s="1"/>
      <c r="D445" s="1"/>
      <c r="I445" t="s">
        <v>309</v>
      </c>
      <c r="Q445" s="2">
        <f t="shared" si="8"/>
        <v>0</v>
      </c>
      <c r="R445" s="2">
        <f t="shared" si="8"/>
        <v>0</v>
      </c>
    </row>
    <row r="446" spans="1:18" x14ac:dyDescent="0.25">
      <c r="A446" s="1">
        <f>(IF(ISERROR(VLOOKUP(G446,[1]Choix14!$M$2:$N$14,2,FALSE)&amp;LEFT(J446,4)&amp;RIGHT(LEFT(J446,LEN(J446)-1),2)),0,VLOOKUP(G446,[1]Choix14!$M$2:$N$14,2,FALSE)&amp;LEFT(J446,4)&amp;RIGHT(LEFT(J446,LEN(J446)-1),2)))*1</f>
        <v>0</v>
      </c>
      <c r="B446" s="1">
        <f>(IF(ISERROR(VLOOKUP(L446,[1]Choix14!$M$2:$N$14,2,FALSE)&amp;LEFT(O446,4)&amp;RIGHT(LEFT(O446,LEN(O446)-1),2)),0,VLOOKUP(L446,[1]Choix14!$M$2:$N$14,2,FALSE)&amp;LEFT(O446,4)&amp;RIGHT(LEFT(O446,LEN(O446)-1),2)))*1</f>
        <v>0</v>
      </c>
      <c r="C446" s="1"/>
      <c r="D446" s="1"/>
      <c r="I446" t="s">
        <v>310</v>
      </c>
      <c r="Q446" s="2">
        <f t="shared" si="8"/>
        <v>0</v>
      </c>
      <c r="R446" s="2">
        <f t="shared" si="8"/>
        <v>0</v>
      </c>
    </row>
    <row r="447" spans="1:18" x14ac:dyDescent="0.25">
      <c r="A447" s="1">
        <f>(IF(ISERROR(VLOOKUP(G447,[1]Choix14!$M$2:$N$14,2,FALSE)&amp;LEFT(J447,4)&amp;RIGHT(LEFT(J447,LEN(J447)-1),2)),0,VLOOKUP(G447,[1]Choix14!$M$2:$N$14,2,FALSE)&amp;LEFT(J447,4)&amp;RIGHT(LEFT(J447,LEN(J447)-1),2)))*1</f>
        <v>0</v>
      </c>
      <c r="B447" s="1">
        <f>(IF(ISERROR(VLOOKUP(L447,[1]Choix14!$M$2:$N$14,2,FALSE)&amp;LEFT(O447,4)&amp;RIGHT(LEFT(O447,LEN(O447)-1),2)),0,VLOOKUP(L447,[1]Choix14!$M$2:$N$14,2,FALSE)&amp;LEFT(O447,4)&amp;RIGHT(LEFT(O447,LEN(O447)-1),2)))*1</f>
        <v>0</v>
      </c>
      <c r="C447" s="1"/>
      <c r="D447" s="1"/>
      <c r="I447" t="s">
        <v>311</v>
      </c>
      <c r="Q447" s="2">
        <f t="shared" si="8"/>
        <v>0</v>
      </c>
      <c r="R447" s="2">
        <f t="shared" si="8"/>
        <v>0</v>
      </c>
    </row>
    <row r="448" spans="1:18" x14ac:dyDescent="0.25">
      <c r="A448" s="1">
        <f>(IF(ISERROR(VLOOKUP(G448,[1]Choix14!$M$2:$N$14,2,FALSE)&amp;LEFT(J448,4)&amp;RIGHT(LEFT(J448,LEN(J448)-1),2)),0,VLOOKUP(G448,[1]Choix14!$M$2:$N$14,2,FALSE)&amp;LEFT(J448,4)&amp;RIGHT(LEFT(J448,LEN(J448)-1),2)))*1</f>
        <v>0</v>
      </c>
      <c r="B448" s="1">
        <f>(IF(ISERROR(VLOOKUP(L448,[1]Choix14!$M$2:$N$14,2,FALSE)&amp;LEFT(O448,4)&amp;RIGHT(LEFT(O448,LEN(O448)-1),2)),0,VLOOKUP(L448,[1]Choix14!$M$2:$N$14,2,FALSE)&amp;LEFT(O448,4)&amp;RIGHT(LEFT(O448,LEN(O448)-1),2)))*1</f>
        <v>0</v>
      </c>
      <c r="C448" s="1"/>
      <c r="D448" s="1"/>
      <c r="I448" t="s">
        <v>312</v>
      </c>
      <c r="Q448" s="2">
        <f t="shared" si="8"/>
        <v>0</v>
      </c>
      <c r="R448" s="2">
        <f t="shared" si="8"/>
        <v>0</v>
      </c>
    </row>
    <row r="449" spans="1:18" x14ac:dyDescent="0.25">
      <c r="A449" s="1">
        <f>(IF(ISERROR(VLOOKUP(G449,[1]Choix14!$M$2:$N$14,2,FALSE)&amp;LEFT(J449,4)&amp;RIGHT(LEFT(J449,LEN(J449)-1),2)),0,VLOOKUP(G449,[1]Choix14!$M$2:$N$14,2,FALSE)&amp;LEFT(J449,4)&amp;RIGHT(LEFT(J449,LEN(J449)-1),2)))*1</f>
        <v>0</v>
      </c>
      <c r="B449" s="1">
        <f>(IF(ISERROR(VLOOKUP(L449,[1]Choix14!$M$2:$N$14,2,FALSE)&amp;LEFT(O449,4)&amp;RIGHT(LEFT(O449,LEN(O449)-1),2)),0,VLOOKUP(L449,[1]Choix14!$M$2:$N$14,2,FALSE)&amp;LEFT(O449,4)&amp;RIGHT(LEFT(O449,LEN(O449)-1),2)))*1</f>
        <v>0</v>
      </c>
      <c r="C449" s="1"/>
      <c r="D449" s="1"/>
      <c r="I449" t="s">
        <v>313</v>
      </c>
      <c r="Q449" s="2">
        <f t="shared" si="8"/>
        <v>0</v>
      </c>
      <c r="R449" s="2">
        <f t="shared" si="8"/>
        <v>0</v>
      </c>
    </row>
    <row r="450" spans="1:18" x14ac:dyDescent="0.25">
      <c r="A450" s="1">
        <f>(IF(ISERROR(VLOOKUP(G450,[1]Choix14!$M$2:$N$14,2,FALSE)&amp;LEFT(J450,4)&amp;RIGHT(LEFT(J450,LEN(J450)-1),2)),0,VLOOKUP(G450,[1]Choix14!$M$2:$N$14,2,FALSE)&amp;LEFT(J450,4)&amp;RIGHT(LEFT(J450,LEN(J450)-1),2)))*1</f>
        <v>0</v>
      </c>
      <c r="B450" s="1">
        <f>(IF(ISERROR(VLOOKUP(L450,[1]Choix14!$M$2:$N$14,2,FALSE)&amp;LEFT(O450,4)&amp;RIGHT(LEFT(O450,LEN(O450)-1),2)),0,VLOOKUP(L450,[1]Choix14!$M$2:$N$14,2,FALSE)&amp;LEFT(O450,4)&amp;RIGHT(LEFT(O450,LEN(O450)-1),2)))*1</f>
        <v>0</v>
      </c>
      <c r="C450" s="1"/>
      <c r="D450" s="1"/>
      <c r="I450" t="s">
        <v>314</v>
      </c>
      <c r="Q450" s="2">
        <f t="shared" si="8"/>
        <v>0</v>
      </c>
      <c r="R450" s="2">
        <f t="shared" si="8"/>
        <v>0</v>
      </c>
    </row>
    <row r="451" spans="1:18" x14ac:dyDescent="0.25">
      <c r="A451" s="1">
        <f>(IF(ISERROR(VLOOKUP(G451,[1]Choix14!$M$2:$N$14,2,FALSE)&amp;LEFT(J451,4)&amp;RIGHT(LEFT(J451,LEN(J451)-1),2)),0,VLOOKUP(G451,[1]Choix14!$M$2:$N$14,2,FALSE)&amp;LEFT(J451,4)&amp;RIGHT(LEFT(J451,LEN(J451)-1),2)))*1</f>
        <v>0</v>
      </c>
      <c r="B451" s="1">
        <f>(IF(ISERROR(VLOOKUP(L451,[1]Choix14!$M$2:$N$14,2,FALSE)&amp;LEFT(O451,4)&amp;RIGHT(LEFT(O451,LEN(O451)-1),2)),0,VLOOKUP(L451,[1]Choix14!$M$2:$N$14,2,FALSE)&amp;LEFT(O451,4)&amp;RIGHT(LEFT(O451,LEN(O451)-1),2)))*1</f>
        <v>0</v>
      </c>
      <c r="C451" s="1"/>
      <c r="D451" s="1"/>
      <c r="I451" t="s">
        <v>315</v>
      </c>
      <c r="Q451" s="2">
        <f t="shared" ref="Q451:R514" si="9">IF(A451&lt;1,0,COUNTIF($A:$B,A451))</f>
        <v>0</v>
      </c>
      <c r="R451" s="2">
        <f t="shared" si="9"/>
        <v>0</v>
      </c>
    </row>
    <row r="452" spans="1:18" x14ac:dyDescent="0.25">
      <c r="A452" s="1">
        <f>(IF(ISERROR(VLOOKUP(G452,[1]Choix14!$M$2:$N$14,2,FALSE)&amp;LEFT(J452,4)&amp;RIGHT(LEFT(J452,LEN(J452)-1),2)),0,VLOOKUP(G452,[1]Choix14!$M$2:$N$14,2,FALSE)&amp;LEFT(J452,4)&amp;RIGHT(LEFT(J452,LEN(J452)-1),2)))*1</f>
        <v>0</v>
      </c>
      <c r="B452" s="1">
        <f>(IF(ISERROR(VLOOKUP(L452,[1]Choix14!$M$2:$N$14,2,FALSE)&amp;LEFT(O452,4)&amp;RIGHT(LEFT(O452,LEN(O452)-1),2)),0,VLOOKUP(L452,[1]Choix14!$M$2:$N$14,2,FALSE)&amp;LEFT(O452,4)&amp;RIGHT(LEFT(O452,LEN(O452)-1),2)))*1</f>
        <v>0</v>
      </c>
      <c r="C452" s="1"/>
      <c r="D452" s="1"/>
      <c r="I452" t="s">
        <v>316</v>
      </c>
      <c r="Q452" s="2">
        <f t="shared" si="9"/>
        <v>0</v>
      </c>
      <c r="R452" s="2">
        <f t="shared" si="9"/>
        <v>0</v>
      </c>
    </row>
    <row r="453" spans="1:18" x14ac:dyDescent="0.25">
      <c r="A453" s="1">
        <f>(IF(ISERROR(VLOOKUP(G453,[1]Choix14!$M$2:$N$14,2,FALSE)&amp;LEFT(J453,4)&amp;RIGHT(LEFT(J453,LEN(J453)-1),2)),0,VLOOKUP(G453,[1]Choix14!$M$2:$N$14,2,FALSE)&amp;LEFT(J453,4)&amp;RIGHT(LEFT(J453,LEN(J453)-1),2)))*1</f>
        <v>0</v>
      </c>
      <c r="B453" s="1">
        <f>(IF(ISERROR(VLOOKUP(L453,[1]Choix14!$M$2:$N$14,2,FALSE)&amp;LEFT(O453,4)&amp;RIGHT(LEFT(O453,LEN(O453)-1),2)),0,VLOOKUP(L453,[1]Choix14!$M$2:$N$14,2,FALSE)&amp;LEFT(O453,4)&amp;RIGHT(LEFT(O453,LEN(O453)-1),2)))*1</f>
        <v>0</v>
      </c>
      <c r="C453" s="1"/>
      <c r="D453" s="1"/>
      <c r="I453" t="s">
        <v>317</v>
      </c>
      <c r="Q453" s="2">
        <f t="shared" si="9"/>
        <v>0</v>
      </c>
      <c r="R453" s="2">
        <f t="shared" si="9"/>
        <v>0</v>
      </c>
    </row>
    <row r="454" spans="1:18" x14ac:dyDescent="0.25">
      <c r="A454" s="1">
        <f>(IF(ISERROR(VLOOKUP(G454,[1]Choix14!$M$2:$N$14,2,FALSE)&amp;LEFT(J454,4)&amp;RIGHT(LEFT(J454,LEN(J454)-1),2)),0,VLOOKUP(G454,[1]Choix14!$M$2:$N$14,2,FALSE)&amp;LEFT(J454,4)&amp;RIGHT(LEFT(J454,LEN(J454)-1),2)))*1</f>
        <v>0</v>
      </c>
      <c r="B454" s="1">
        <f>(IF(ISERROR(VLOOKUP(L454,[1]Choix14!$M$2:$N$14,2,FALSE)&amp;LEFT(O454,4)&amp;RIGHT(LEFT(O454,LEN(O454)-1),2)),0,VLOOKUP(L454,[1]Choix14!$M$2:$N$14,2,FALSE)&amp;LEFT(O454,4)&amp;RIGHT(LEFT(O454,LEN(O454)-1),2)))*1</f>
        <v>0</v>
      </c>
      <c r="C454" s="1"/>
      <c r="D454" s="1"/>
      <c r="I454" t="s">
        <v>318</v>
      </c>
      <c r="Q454" s="2">
        <f t="shared" si="9"/>
        <v>0</v>
      </c>
      <c r="R454" s="2">
        <f t="shared" si="9"/>
        <v>0</v>
      </c>
    </row>
    <row r="455" spans="1:18" x14ac:dyDescent="0.25">
      <c r="A455" s="1">
        <f>(IF(ISERROR(VLOOKUP(G455,[1]Choix14!$M$2:$N$14,2,FALSE)&amp;LEFT(J455,4)&amp;RIGHT(LEFT(J455,LEN(J455)-1),2)),0,VLOOKUP(G455,[1]Choix14!$M$2:$N$14,2,FALSE)&amp;LEFT(J455,4)&amp;RIGHT(LEFT(J455,LEN(J455)-1),2)))*1</f>
        <v>0</v>
      </c>
      <c r="B455" s="1">
        <f>(IF(ISERROR(VLOOKUP(L455,[1]Choix14!$M$2:$N$14,2,FALSE)&amp;LEFT(O455,4)&amp;RIGHT(LEFT(O455,LEN(O455)-1),2)),0,VLOOKUP(L455,[1]Choix14!$M$2:$N$14,2,FALSE)&amp;LEFT(O455,4)&amp;RIGHT(LEFT(O455,LEN(O455)-1),2)))*1</f>
        <v>0</v>
      </c>
      <c r="C455" s="1"/>
      <c r="D455" s="1"/>
      <c r="I455" t="s">
        <v>319</v>
      </c>
      <c r="Q455" s="2">
        <f t="shared" si="9"/>
        <v>0</v>
      </c>
      <c r="R455" s="2">
        <f t="shared" si="9"/>
        <v>0</v>
      </c>
    </row>
    <row r="456" spans="1:18" x14ac:dyDescent="0.25">
      <c r="A456" s="1">
        <f>(IF(ISERROR(VLOOKUP(G456,[1]Choix14!$M$2:$N$14,2,FALSE)&amp;LEFT(J456,4)&amp;RIGHT(LEFT(J456,LEN(J456)-1),2)),0,VLOOKUP(G456,[1]Choix14!$M$2:$N$14,2,FALSE)&amp;LEFT(J456,4)&amp;RIGHT(LEFT(J456,LEN(J456)-1),2)))*1</f>
        <v>0</v>
      </c>
      <c r="B456" s="1">
        <f>(IF(ISERROR(VLOOKUP(L456,[1]Choix14!$M$2:$N$14,2,FALSE)&amp;LEFT(O456,4)&amp;RIGHT(LEFT(O456,LEN(O456)-1),2)),0,VLOOKUP(L456,[1]Choix14!$M$2:$N$14,2,FALSE)&amp;LEFT(O456,4)&amp;RIGHT(LEFT(O456,LEN(O456)-1),2)))*1</f>
        <v>0</v>
      </c>
      <c r="C456" s="1"/>
      <c r="D456" s="1"/>
      <c r="I456" t="s">
        <v>320</v>
      </c>
      <c r="Q456" s="2">
        <f t="shared" si="9"/>
        <v>0</v>
      </c>
      <c r="R456" s="2">
        <f t="shared" si="9"/>
        <v>0</v>
      </c>
    </row>
    <row r="457" spans="1:18" x14ac:dyDescent="0.25">
      <c r="A457" s="1">
        <f>(IF(ISERROR(VLOOKUP(G457,[1]Choix14!$M$2:$N$14,2,FALSE)&amp;LEFT(J457,4)&amp;RIGHT(LEFT(J457,LEN(J457)-1),2)),0,VLOOKUP(G457,[1]Choix14!$M$2:$N$14,2,FALSE)&amp;LEFT(J457,4)&amp;RIGHT(LEFT(J457,LEN(J457)-1),2)))*1</f>
        <v>0</v>
      </c>
      <c r="B457" s="1">
        <f>(IF(ISERROR(VLOOKUP(L457,[1]Choix14!$M$2:$N$14,2,FALSE)&amp;LEFT(O457,4)&amp;RIGHT(LEFT(O457,LEN(O457)-1),2)),0,VLOOKUP(L457,[1]Choix14!$M$2:$N$14,2,FALSE)&amp;LEFT(O457,4)&amp;RIGHT(LEFT(O457,LEN(O457)-1),2)))*1</f>
        <v>0</v>
      </c>
      <c r="C457" s="1"/>
      <c r="D457" s="1"/>
      <c r="I457" t="s">
        <v>321</v>
      </c>
      <c r="Q457" s="2">
        <f t="shared" si="9"/>
        <v>0</v>
      </c>
      <c r="R457" s="2">
        <f t="shared" si="9"/>
        <v>0</v>
      </c>
    </row>
    <row r="458" spans="1:18" x14ac:dyDescent="0.25">
      <c r="A458" s="1">
        <f>(IF(ISERROR(VLOOKUP(G458,[1]Choix14!$M$2:$N$14,2,FALSE)&amp;LEFT(J458,4)&amp;RIGHT(LEFT(J458,LEN(J458)-1),2)),0,VLOOKUP(G458,[1]Choix14!$M$2:$N$14,2,FALSE)&amp;LEFT(J458,4)&amp;RIGHT(LEFT(J458,LEN(J458)-1),2)))*1</f>
        <v>0</v>
      </c>
      <c r="B458" s="1">
        <f>(IF(ISERROR(VLOOKUP(L458,[1]Choix14!$M$2:$N$14,2,FALSE)&amp;LEFT(O458,4)&amp;RIGHT(LEFT(O458,LEN(O458)-1),2)),0,VLOOKUP(L458,[1]Choix14!$M$2:$N$14,2,FALSE)&amp;LEFT(O458,4)&amp;RIGHT(LEFT(O458,LEN(O458)-1),2)))*1</f>
        <v>0</v>
      </c>
      <c r="C458" s="1"/>
      <c r="D458" s="1"/>
      <c r="I458" t="s">
        <v>322</v>
      </c>
      <c r="Q458" s="2">
        <f t="shared" si="9"/>
        <v>0</v>
      </c>
      <c r="R458" s="2">
        <f t="shared" si="9"/>
        <v>0</v>
      </c>
    </row>
    <row r="459" spans="1:18" x14ac:dyDescent="0.25">
      <c r="A459" s="1">
        <f>(IF(ISERROR(VLOOKUP(G459,[1]Choix14!$M$2:$N$14,2,FALSE)&amp;LEFT(J459,4)&amp;RIGHT(LEFT(J459,LEN(J459)-1),2)),0,VLOOKUP(G459,[1]Choix14!$M$2:$N$14,2,FALSE)&amp;LEFT(J459,4)&amp;RIGHT(LEFT(J459,LEN(J459)-1),2)))*1</f>
        <v>0</v>
      </c>
      <c r="B459" s="1">
        <f>(IF(ISERROR(VLOOKUP(L459,[1]Choix14!$M$2:$N$14,2,FALSE)&amp;LEFT(O459,4)&amp;RIGHT(LEFT(O459,LEN(O459)-1),2)),0,VLOOKUP(L459,[1]Choix14!$M$2:$N$14,2,FALSE)&amp;LEFT(O459,4)&amp;RIGHT(LEFT(O459,LEN(O459)-1),2)))*1</f>
        <v>0</v>
      </c>
      <c r="C459" s="1"/>
      <c r="D459" s="1"/>
      <c r="I459" t="s">
        <v>323</v>
      </c>
      <c r="Q459" s="2">
        <f t="shared" si="9"/>
        <v>0</v>
      </c>
      <c r="R459" s="2">
        <f t="shared" si="9"/>
        <v>0</v>
      </c>
    </row>
    <row r="460" spans="1:18" x14ac:dyDescent="0.25">
      <c r="A460" s="1">
        <f>(IF(ISERROR(VLOOKUP(G460,[1]Choix14!$M$2:$N$14,2,FALSE)&amp;LEFT(J460,4)&amp;RIGHT(LEFT(J460,LEN(J460)-1),2)),0,VLOOKUP(G460,[1]Choix14!$M$2:$N$14,2,FALSE)&amp;LEFT(J460,4)&amp;RIGHT(LEFT(J460,LEN(J460)-1),2)))*1</f>
        <v>0</v>
      </c>
      <c r="B460" s="1">
        <f>(IF(ISERROR(VLOOKUP(L460,[1]Choix14!$M$2:$N$14,2,FALSE)&amp;LEFT(O460,4)&amp;RIGHT(LEFT(O460,LEN(O460)-1),2)),0,VLOOKUP(L460,[1]Choix14!$M$2:$N$14,2,FALSE)&amp;LEFT(O460,4)&amp;RIGHT(LEFT(O460,LEN(O460)-1),2)))*1</f>
        <v>0</v>
      </c>
      <c r="C460" s="1"/>
      <c r="D460" s="1"/>
      <c r="I460" t="s">
        <v>324</v>
      </c>
      <c r="Q460" s="2">
        <f t="shared" si="9"/>
        <v>0</v>
      </c>
      <c r="R460" s="2">
        <f t="shared" si="9"/>
        <v>0</v>
      </c>
    </row>
    <row r="461" spans="1:18" x14ac:dyDescent="0.25">
      <c r="A461" s="1">
        <f>(IF(ISERROR(VLOOKUP(G461,[1]Choix14!$M$2:$N$14,2,FALSE)&amp;LEFT(J461,4)&amp;RIGHT(LEFT(J461,LEN(J461)-1),2)),0,VLOOKUP(G461,[1]Choix14!$M$2:$N$14,2,FALSE)&amp;LEFT(J461,4)&amp;RIGHT(LEFT(J461,LEN(J461)-1),2)))*1</f>
        <v>0</v>
      </c>
      <c r="B461" s="1">
        <f>(IF(ISERROR(VLOOKUP(L461,[1]Choix14!$M$2:$N$14,2,FALSE)&amp;LEFT(O461,4)&amp;RIGHT(LEFT(O461,LEN(O461)-1),2)),0,VLOOKUP(L461,[1]Choix14!$M$2:$N$14,2,FALSE)&amp;LEFT(O461,4)&amp;RIGHT(LEFT(O461,LEN(O461)-1),2)))*1</f>
        <v>0</v>
      </c>
      <c r="C461" s="1"/>
      <c r="D461" s="1"/>
      <c r="I461" t="s">
        <v>325</v>
      </c>
      <c r="Q461" s="2">
        <f t="shared" si="9"/>
        <v>0</v>
      </c>
      <c r="R461" s="2">
        <f t="shared" si="9"/>
        <v>0</v>
      </c>
    </row>
    <row r="462" spans="1:18" x14ac:dyDescent="0.25">
      <c r="A462" s="1">
        <f>(IF(ISERROR(VLOOKUP(G462,[1]Choix14!$M$2:$N$14,2,FALSE)&amp;LEFT(J462,4)&amp;RIGHT(LEFT(J462,LEN(J462)-1),2)),0,VLOOKUP(G462,[1]Choix14!$M$2:$N$14,2,FALSE)&amp;LEFT(J462,4)&amp;RIGHT(LEFT(J462,LEN(J462)-1),2)))*1</f>
        <v>0</v>
      </c>
      <c r="B462" s="1">
        <f>(IF(ISERROR(VLOOKUP(L462,[1]Choix14!$M$2:$N$14,2,FALSE)&amp;LEFT(O462,4)&amp;RIGHT(LEFT(O462,LEN(O462)-1),2)),0,VLOOKUP(L462,[1]Choix14!$M$2:$N$14,2,FALSE)&amp;LEFT(O462,4)&amp;RIGHT(LEFT(O462,LEN(O462)-1),2)))*1</f>
        <v>0</v>
      </c>
      <c r="C462" s="1"/>
      <c r="D462" s="1"/>
      <c r="I462" t="s">
        <v>326</v>
      </c>
      <c r="Q462" s="2">
        <f t="shared" si="9"/>
        <v>0</v>
      </c>
      <c r="R462" s="2">
        <f t="shared" si="9"/>
        <v>0</v>
      </c>
    </row>
    <row r="463" spans="1:18" x14ac:dyDescent="0.25">
      <c r="A463" s="1">
        <f>(IF(ISERROR(VLOOKUP(G463,[1]Choix14!$M$2:$N$14,2,FALSE)&amp;LEFT(J463,4)&amp;RIGHT(LEFT(J463,LEN(J463)-1),2)),0,VLOOKUP(G463,[1]Choix14!$M$2:$N$14,2,FALSE)&amp;LEFT(J463,4)&amp;RIGHT(LEFT(J463,LEN(J463)-1),2)))*1</f>
        <v>0</v>
      </c>
      <c r="B463" s="1">
        <f>(IF(ISERROR(VLOOKUP(L463,[1]Choix14!$M$2:$N$14,2,FALSE)&amp;LEFT(O463,4)&amp;RIGHT(LEFT(O463,LEN(O463)-1),2)),0,VLOOKUP(L463,[1]Choix14!$M$2:$N$14,2,FALSE)&amp;LEFT(O463,4)&amp;RIGHT(LEFT(O463,LEN(O463)-1),2)))*1</f>
        <v>0</v>
      </c>
      <c r="C463" s="1"/>
      <c r="D463" s="1"/>
      <c r="I463" t="s">
        <v>327</v>
      </c>
      <c r="Q463" s="2">
        <f t="shared" si="9"/>
        <v>0</v>
      </c>
      <c r="R463" s="2">
        <f t="shared" si="9"/>
        <v>0</v>
      </c>
    </row>
    <row r="464" spans="1:18" x14ac:dyDescent="0.25">
      <c r="A464" s="1">
        <f>(IF(ISERROR(VLOOKUP(G464,[1]Choix14!$M$2:$N$14,2,FALSE)&amp;LEFT(J464,4)&amp;RIGHT(LEFT(J464,LEN(J464)-1),2)),0,VLOOKUP(G464,[1]Choix14!$M$2:$N$14,2,FALSE)&amp;LEFT(J464,4)&amp;RIGHT(LEFT(J464,LEN(J464)-1),2)))*1</f>
        <v>0</v>
      </c>
      <c r="B464" s="1">
        <f>(IF(ISERROR(VLOOKUP(L464,[1]Choix14!$M$2:$N$14,2,FALSE)&amp;LEFT(O464,4)&amp;RIGHT(LEFT(O464,LEN(O464)-1),2)),0,VLOOKUP(L464,[1]Choix14!$M$2:$N$14,2,FALSE)&amp;LEFT(O464,4)&amp;RIGHT(LEFT(O464,LEN(O464)-1),2)))*1</f>
        <v>0</v>
      </c>
      <c r="C464" s="1"/>
      <c r="D464" s="1"/>
      <c r="I464" t="s">
        <v>328</v>
      </c>
      <c r="Q464" s="2">
        <f t="shared" si="9"/>
        <v>0</v>
      </c>
      <c r="R464" s="2">
        <f t="shared" si="9"/>
        <v>0</v>
      </c>
    </row>
    <row r="465" spans="1:18" x14ac:dyDescent="0.25">
      <c r="A465" s="1">
        <f>(IF(ISERROR(VLOOKUP(G465,[1]Choix14!$M$2:$N$14,2,FALSE)&amp;LEFT(J465,4)&amp;RIGHT(LEFT(J465,LEN(J465)-1),2)),0,VLOOKUP(G465,[1]Choix14!$M$2:$N$14,2,FALSE)&amp;LEFT(J465,4)&amp;RIGHT(LEFT(J465,LEN(J465)-1),2)))*1</f>
        <v>0</v>
      </c>
      <c r="B465" s="1">
        <f>(IF(ISERROR(VLOOKUP(L465,[1]Choix14!$M$2:$N$14,2,FALSE)&amp;LEFT(O465,4)&amp;RIGHT(LEFT(O465,LEN(O465)-1),2)),0,VLOOKUP(L465,[1]Choix14!$M$2:$N$14,2,FALSE)&amp;LEFT(O465,4)&amp;RIGHT(LEFT(O465,LEN(O465)-1),2)))*1</f>
        <v>0</v>
      </c>
      <c r="C465" s="1"/>
      <c r="D465" s="1"/>
      <c r="I465" t="s">
        <v>329</v>
      </c>
      <c r="Q465" s="2">
        <f t="shared" si="9"/>
        <v>0</v>
      </c>
      <c r="R465" s="2">
        <f t="shared" si="9"/>
        <v>0</v>
      </c>
    </row>
    <row r="466" spans="1:18" x14ac:dyDescent="0.25">
      <c r="A466" s="1">
        <f>(IF(ISERROR(VLOOKUP(G466,[1]Choix14!$M$2:$N$14,2,FALSE)&amp;LEFT(J466,4)&amp;RIGHT(LEFT(J466,LEN(J466)-1),2)),0,VLOOKUP(G466,[1]Choix14!$M$2:$N$14,2,FALSE)&amp;LEFT(J466,4)&amp;RIGHT(LEFT(J466,LEN(J466)-1),2)))*1</f>
        <v>0</v>
      </c>
      <c r="B466" s="1">
        <f>(IF(ISERROR(VLOOKUP(L466,[1]Choix14!$M$2:$N$14,2,FALSE)&amp;LEFT(O466,4)&amp;RIGHT(LEFT(O466,LEN(O466)-1),2)),0,VLOOKUP(L466,[1]Choix14!$M$2:$N$14,2,FALSE)&amp;LEFT(O466,4)&amp;RIGHT(LEFT(O466,LEN(O466)-1),2)))*1</f>
        <v>0</v>
      </c>
      <c r="C466" s="1"/>
      <c r="D466" s="1"/>
      <c r="I466" t="s">
        <v>330</v>
      </c>
      <c r="Q466" s="2">
        <f t="shared" si="9"/>
        <v>0</v>
      </c>
      <c r="R466" s="2">
        <f t="shared" si="9"/>
        <v>0</v>
      </c>
    </row>
    <row r="467" spans="1:18" x14ac:dyDescent="0.25">
      <c r="A467" s="1">
        <f>(IF(ISERROR(VLOOKUP(G467,[1]Choix14!$M$2:$N$14,2,FALSE)&amp;LEFT(J467,4)&amp;RIGHT(LEFT(J467,LEN(J467)-1),2)),0,VLOOKUP(G467,[1]Choix14!$M$2:$N$14,2,FALSE)&amp;LEFT(J467,4)&amp;RIGHT(LEFT(J467,LEN(J467)-1),2)))*1</f>
        <v>0</v>
      </c>
      <c r="B467" s="1">
        <f>(IF(ISERROR(VLOOKUP(L467,[1]Choix14!$M$2:$N$14,2,FALSE)&amp;LEFT(O467,4)&amp;RIGHT(LEFT(O467,LEN(O467)-1),2)),0,VLOOKUP(L467,[1]Choix14!$M$2:$N$14,2,FALSE)&amp;LEFT(O467,4)&amp;RIGHT(LEFT(O467,LEN(O467)-1),2)))*1</f>
        <v>0</v>
      </c>
      <c r="C467" s="1"/>
      <c r="D467" s="1"/>
      <c r="I467" t="s">
        <v>331</v>
      </c>
      <c r="Q467" s="2">
        <f t="shared" si="9"/>
        <v>0</v>
      </c>
      <c r="R467" s="2">
        <f t="shared" si="9"/>
        <v>0</v>
      </c>
    </row>
    <row r="468" spans="1:18" x14ac:dyDescent="0.25">
      <c r="A468" s="1">
        <f>(IF(ISERROR(VLOOKUP(G468,[1]Choix14!$M$2:$N$14,2,FALSE)&amp;LEFT(J468,4)&amp;RIGHT(LEFT(J468,LEN(J468)-1),2)),0,VLOOKUP(G468,[1]Choix14!$M$2:$N$14,2,FALSE)&amp;LEFT(J468,4)&amp;RIGHT(LEFT(J468,LEN(J468)-1),2)))*1</f>
        <v>0</v>
      </c>
      <c r="B468" s="1">
        <f>(IF(ISERROR(VLOOKUP(L468,[1]Choix14!$M$2:$N$14,2,FALSE)&amp;LEFT(O468,4)&amp;RIGHT(LEFT(O468,LEN(O468)-1),2)),0,VLOOKUP(L468,[1]Choix14!$M$2:$N$14,2,FALSE)&amp;LEFT(O468,4)&amp;RIGHT(LEFT(O468,LEN(O468)-1),2)))*1</f>
        <v>0</v>
      </c>
      <c r="C468" s="1"/>
      <c r="D468" s="1"/>
      <c r="I468" t="s">
        <v>332</v>
      </c>
      <c r="Q468" s="2">
        <f t="shared" si="9"/>
        <v>0</v>
      </c>
      <c r="R468" s="2">
        <f t="shared" si="9"/>
        <v>0</v>
      </c>
    </row>
    <row r="469" spans="1:18" x14ac:dyDescent="0.25">
      <c r="A469" s="1">
        <f>(IF(ISERROR(VLOOKUP(G469,[1]Choix14!$M$2:$N$14,2,FALSE)&amp;LEFT(J469,4)&amp;RIGHT(LEFT(J469,LEN(J469)-1),2)),0,VLOOKUP(G469,[1]Choix14!$M$2:$N$14,2,FALSE)&amp;LEFT(J469,4)&amp;RIGHT(LEFT(J469,LEN(J469)-1),2)))*1</f>
        <v>0</v>
      </c>
      <c r="B469" s="1">
        <f>(IF(ISERROR(VLOOKUP(L469,[1]Choix14!$M$2:$N$14,2,FALSE)&amp;LEFT(O469,4)&amp;RIGHT(LEFT(O469,LEN(O469)-1),2)),0,VLOOKUP(L469,[1]Choix14!$M$2:$N$14,2,FALSE)&amp;LEFT(O469,4)&amp;RIGHT(LEFT(O469,LEN(O469)-1),2)))*1</f>
        <v>0</v>
      </c>
      <c r="C469" s="1"/>
      <c r="D469" s="1"/>
      <c r="I469" t="s">
        <v>333</v>
      </c>
      <c r="Q469" s="2">
        <f t="shared" si="9"/>
        <v>0</v>
      </c>
      <c r="R469" s="2">
        <f t="shared" si="9"/>
        <v>0</v>
      </c>
    </row>
    <row r="470" spans="1:18" x14ac:dyDescent="0.25">
      <c r="A470" s="1">
        <f>(IF(ISERROR(VLOOKUP(G470,[1]Choix14!$M$2:$N$14,2,FALSE)&amp;LEFT(J470,4)&amp;RIGHT(LEFT(J470,LEN(J470)-1),2)),0,VLOOKUP(G470,[1]Choix14!$M$2:$N$14,2,FALSE)&amp;LEFT(J470,4)&amp;RIGHT(LEFT(J470,LEN(J470)-1),2)))*1</f>
        <v>0</v>
      </c>
      <c r="B470" s="1">
        <f>(IF(ISERROR(VLOOKUP(L470,[1]Choix14!$M$2:$N$14,2,FALSE)&amp;LEFT(O470,4)&amp;RIGHT(LEFT(O470,LEN(O470)-1),2)),0,VLOOKUP(L470,[1]Choix14!$M$2:$N$14,2,FALSE)&amp;LEFT(O470,4)&amp;RIGHT(LEFT(O470,LEN(O470)-1),2)))*1</f>
        <v>0</v>
      </c>
      <c r="C470" s="1"/>
      <c r="D470" s="1"/>
      <c r="I470" t="s">
        <v>334</v>
      </c>
      <c r="Q470" s="2">
        <f t="shared" si="9"/>
        <v>0</v>
      </c>
      <c r="R470" s="2">
        <f t="shared" si="9"/>
        <v>0</v>
      </c>
    </row>
    <row r="471" spans="1:18" x14ac:dyDescent="0.25">
      <c r="A471" s="1">
        <f>(IF(ISERROR(VLOOKUP(G471,[1]Choix14!$M$2:$N$14,2,FALSE)&amp;LEFT(J471,4)&amp;RIGHT(LEFT(J471,LEN(J471)-1),2)),0,VLOOKUP(G471,[1]Choix14!$M$2:$N$14,2,FALSE)&amp;LEFT(J471,4)&amp;RIGHT(LEFT(J471,LEN(J471)-1),2)))*1</f>
        <v>0</v>
      </c>
      <c r="B471" s="1">
        <f>(IF(ISERROR(VLOOKUP(L471,[1]Choix14!$M$2:$N$14,2,FALSE)&amp;LEFT(O471,4)&amp;RIGHT(LEFT(O471,LEN(O471)-1),2)),0,VLOOKUP(L471,[1]Choix14!$M$2:$N$14,2,FALSE)&amp;LEFT(O471,4)&amp;RIGHT(LEFT(O471,LEN(O471)-1),2)))*1</f>
        <v>0</v>
      </c>
      <c r="C471" s="1"/>
      <c r="D471" s="1"/>
      <c r="I471" t="s">
        <v>335</v>
      </c>
      <c r="Q471" s="2">
        <f t="shared" si="9"/>
        <v>0</v>
      </c>
      <c r="R471" s="2">
        <f t="shared" si="9"/>
        <v>0</v>
      </c>
    </row>
    <row r="472" spans="1:18" x14ac:dyDescent="0.25">
      <c r="A472" s="1">
        <f>(IF(ISERROR(VLOOKUP(G472,[1]Choix14!$M$2:$N$14,2,FALSE)&amp;LEFT(J472,4)&amp;RIGHT(LEFT(J472,LEN(J472)-1),2)),0,VLOOKUP(G472,[1]Choix14!$M$2:$N$14,2,FALSE)&amp;LEFT(J472,4)&amp;RIGHT(LEFT(J472,LEN(J472)-1),2)))*1</f>
        <v>0</v>
      </c>
      <c r="B472" s="1">
        <f>(IF(ISERROR(VLOOKUP(L472,[1]Choix14!$M$2:$N$14,2,FALSE)&amp;LEFT(O472,4)&amp;RIGHT(LEFT(O472,LEN(O472)-1),2)),0,VLOOKUP(L472,[1]Choix14!$M$2:$N$14,2,FALSE)&amp;LEFT(O472,4)&amp;RIGHT(LEFT(O472,LEN(O472)-1),2)))*1</f>
        <v>0</v>
      </c>
      <c r="C472" s="1"/>
      <c r="D472" s="1"/>
      <c r="I472" t="s">
        <v>336</v>
      </c>
      <c r="Q472" s="2">
        <f t="shared" si="9"/>
        <v>0</v>
      </c>
      <c r="R472" s="2">
        <f t="shared" si="9"/>
        <v>0</v>
      </c>
    </row>
    <row r="473" spans="1:18" x14ac:dyDescent="0.25">
      <c r="A473" s="1">
        <f>(IF(ISERROR(VLOOKUP(G473,[1]Choix14!$M$2:$N$14,2,FALSE)&amp;LEFT(J473,4)&amp;RIGHT(LEFT(J473,LEN(J473)-1),2)),0,VLOOKUP(G473,[1]Choix14!$M$2:$N$14,2,FALSE)&amp;LEFT(J473,4)&amp;RIGHT(LEFT(J473,LEN(J473)-1),2)))*1</f>
        <v>0</v>
      </c>
      <c r="B473" s="1">
        <f>(IF(ISERROR(VLOOKUP(L473,[1]Choix14!$M$2:$N$14,2,FALSE)&amp;LEFT(O473,4)&amp;RIGHT(LEFT(O473,LEN(O473)-1),2)),0,VLOOKUP(L473,[1]Choix14!$M$2:$N$14,2,FALSE)&amp;LEFT(O473,4)&amp;RIGHT(LEFT(O473,LEN(O473)-1),2)))*1</f>
        <v>0</v>
      </c>
      <c r="C473" s="1"/>
      <c r="D473" s="1"/>
      <c r="I473" t="s">
        <v>337</v>
      </c>
      <c r="Q473" s="2">
        <f t="shared" si="9"/>
        <v>0</v>
      </c>
      <c r="R473" s="2">
        <f t="shared" si="9"/>
        <v>0</v>
      </c>
    </row>
    <row r="474" spans="1:18" x14ac:dyDescent="0.25">
      <c r="A474" s="1">
        <f>(IF(ISERROR(VLOOKUP(G474,[1]Choix14!$M$2:$N$14,2,FALSE)&amp;LEFT(J474,4)&amp;RIGHT(LEFT(J474,LEN(J474)-1),2)),0,VLOOKUP(G474,[1]Choix14!$M$2:$N$14,2,FALSE)&amp;LEFT(J474,4)&amp;RIGHT(LEFT(J474,LEN(J474)-1),2)))*1</f>
        <v>0</v>
      </c>
      <c r="B474" s="1">
        <f>(IF(ISERROR(VLOOKUP(L474,[1]Choix14!$M$2:$N$14,2,FALSE)&amp;LEFT(O474,4)&amp;RIGHT(LEFT(O474,LEN(O474)-1),2)),0,VLOOKUP(L474,[1]Choix14!$M$2:$N$14,2,FALSE)&amp;LEFT(O474,4)&amp;RIGHT(LEFT(O474,LEN(O474)-1),2)))*1</f>
        <v>0</v>
      </c>
      <c r="C474" s="1"/>
      <c r="D474" s="1"/>
      <c r="I474" t="s">
        <v>338</v>
      </c>
      <c r="Q474" s="2">
        <f t="shared" si="9"/>
        <v>0</v>
      </c>
      <c r="R474" s="2">
        <f t="shared" si="9"/>
        <v>0</v>
      </c>
    </row>
    <row r="475" spans="1:18" x14ac:dyDescent="0.25">
      <c r="A475" s="1">
        <f>(IF(ISERROR(VLOOKUP(G475,[1]Choix14!$M$2:$N$14,2,FALSE)&amp;LEFT(J475,4)&amp;RIGHT(LEFT(J475,LEN(J475)-1),2)),0,VLOOKUP(G475,[1]Choix14!$M$2:$N$14,2,FALSE)&amp;LEFT(J475,4)&amp;RIGHT(LEFT(J475,LEN(J475)-1),2)))*1</f>
        <v>0</v>
      </c>
      <c r="B475" s="1">
        <f>(IF(ISERROR(VLOOKUP(L475,[1]Choix14!$M$2:$N$14,2,FALSE)&amp;LEFT(O475,4)&amp;RIGHT(LEFT(O475,LEN(O475)-1),2)),0,VLOOKUP(L475,[1]Choix14!$M$2:$N$14,2,FALSE)&amp;LEFT(O475,4)&amp;RIGHT(LEFT(O475,LEN(O475)-1),2)))*1</f>
        <v>0</v>
      </c>
      <c r="C475" s="1"/>
      <c r="D475" s="1"/>
      <c r="I475" t="s">
        <v>339</v>
      </c>
      <c r="Q475" s="2">
        <f t="shared" si="9"/>
        <v>0</v>
      </c>
      <c r="R475" s="2">
        <f t="shared" si="9"/>
        <v>0</v>
      </c>
    </row>
    <row r="476" spans="1:18" x14ac:dyDescent="0.25">
      <c r="A476" s="1">
        <f>(IF(ISERROR(VLOOKUP(G476,[1]Choix14!$M$2:$N$14,2,FALSE)&amp;LEFT(J476,4)&amp;RIGHT(LEFT(J476,LEN(J476)-1),2)),0,VLOOKUP(G476,[1]Choix14!$M$2:$N$14,2,FALSE)&amp;LEFT(J476,4)&amp;RIGHT(LEFT(J476,LEN(J476)-1),2)))*1</f>
        <v>0</v>
      </c>
      <c r="B476" s="1">
        <f>(IF(ISERROR(VLOOKUP(L476,[1]Choix14!$M$2:$N$14,2,FALSE)&amp;LEFT(O476,4)&amp;RIGHT(LEFT(O476,LEN(O476)-1),2)),0,VLOOKUP(L476,[1]Choix14!$M$2:$N$14,2,FALSE)&amp;LEFT(O476,4)&amp;RIGHT(LEFT(O476,LEN(O476)-1),2)))*1</f>
        <v>0</v>
      </c>
      <c r="C476" s="1"/>
      <c r="D476" s="1"/>
      <c r="I476" t="s">
        <v>340</v>
      </c>
      <c r="Q476" s="2">
        <f t="shared" si="9"/>
        <v>0</v>
      </c>
      <c r="R476" s="2">
        <f t="shared" si="9"/>
        <v>0</v>
      </c>
    </row>
    <row r="477" spans="1:18" x14ac:dyDescent="0.25">
      <c r="A477" s="1">
        <f>(IF(ISERROR(VLOOKUP(G477,[1]Choix14!$M$2:$N$14,2,FALSE)&amp;LEFT(J477,4)&amp;RIGHT(LEFT(J477,LEN(J477)-1),2)),0,VLOOKUP(G477,[1]Choix14!$M$2:$N$14,2,FALSE)&amp;LEFT(J477,4)&amp;RIGHT(LEFT(J477,LEN(J477)-1),2)))*1</f>
        <v>0</v>
      </c>
      <c r="B477" s="1">
        <f>(IF(ISERROR(VLOOKUP(L477,[1]Choix14!$M$2:$N$14,2,FALSE)&amp;LEFT(O477,4)&amp;RIGHT(LEFT(O477,LEN(O477)-1),2)),0,VLOOKUP(L477,[1]Choix14!$M$2:$N$14,2,FALSE)&amp;LEFT(O477,4)&amp;RIGHT(LEFT(O477,LEN(O477)-1),2)))*1</f>
        <v>0</v>
      </c>
      <c r="C477" s="1"/>
      <c r="D477" s="1"/>
      <c r="I477" t="s">
        <v>341</v>
      </c>
      <c r="Q477" s="2">
        <f t="shared" si="9"/>
        <v>0</v>
      </c>
      <c r="R477" s="2">
        <f t="shared" si="9"/>
        <v>0</v>
      </c>
    </row>
    <row r="478" spans="1:18" x14ac:dyDescent="0.25">
      <c r="A478" s="1">
        <f>(IF(ISERROR(VLOOKUP(G478,[1]Choix14!$M$2:$N$14,2,FALSE)&amp;LEFT(J478,4)&amp;RIGHT(LEFT(J478,LEN(J478)-1),2)),0,VLOOKUP(G478,[1]Choix14!$M$2:$N$14,2,FALSE)&amp;LEFT(J478,4)&amp;RIGHT(LEFT(J478,LEN(J478)-1),2)))*1</f>
        <v>0</v>
      </c>
      <c r="B478" s="1">
        <f>(IF(ISERROR(VLOOKUP(L478,[1]Choix14!$M$2:$N$14,2,FALSE)&amp;LEFT(O478,4)&amp;RIGHT(LEFT(O478,LEN(O478)-1),2)),0,VLOOKUP(L478,[1]Choix14!$M$2:$N$14,2,FALSE)&amp;LEFT(O478,4)&amp;RIGHT(LEFT(O478,LEN(O478)-1),2)))*1</f>
        <v>0</v>
      </c>
      <c r="C478" s="1"/>
      <c r="D478" s="1"/>
      <c r="I478" t="s">
        <v>342</v>
      </c>
      <c r="Q478" s="2">
        <f t="shared" si="9"/>
        <v>0</v>
      </c>
      <c r="R478" s="2">
        <f t="shared" si="9"/>
        <v>0</v>
      </c>
    </row>
    <row r="479" spans="1:18" x14ac:dyDescent="0.25">
      <c r="A479" s="1">
        <f>(IF(ISERROR(VLOOKUP(G479,[1]Choix14!$M$2:$N$14,2,FALSE)&amp;LEFT(J479,4)&amp;RIGHT(LEFT(J479,LEN(J479)-1),2)),0,VLOOKUP(G479,[1]Choix14!$M$2:$N$14,2,FALSE)&amp;LEFT(J479,4)&amp;RIGHT(LEFT(J479,LEN(J479)-1),2)))*1</f>
        <v>0</v>
      </c>
      <c r="B479" s="1">
        <f>(IF(ISERROR(VLOOKUP(L479,[1]Choix14!$M$2:$N$14,2,FALSE)&amp;LEFT(O479,4)&amp;RIGHT(LEFT(O479,LEN(O479)-1),2)),0,VLOOKUP(L479,[1]Choix14!$M$2:$N$14,2,FALSE)&amp;LEFT(O479,4)&amp;RIGHT(LEFT(O479,LEN(O479)-1),2)))*1</f>
        <v>0</v>
      </c>
      <c r="C479" s="1"/>
      <c r="D479" s="1"/>
      <c r="I479" t="s">
        <v>343</v>
      </c>
      <c r="Q479" s="2">
        <f t="shared" si="9"/>
        <v>0</v>
      </c>
      <c r="R479" s="2">
        <f t="shared" si="9"/>
        <v>0</v>
      </c>
    </row>
    <row r="480" spans="1:18" x14ac:dyDescent="0.25">
      <c r="A480" s="1">
        <f>(IF(ISERROR(VLOOKUP(G480,[1]Choix14!$M$2:$N$14,2,FALSE)&amp;LEFT(J480,4)&amp;RIGHT(LEFT(J480,LEN(J480)-1),2)),0,VLOOKUP(G480,[1]Choix14!$M$2:$N$14,2,FALSE)&amp;LEFT(J480,4)&amp;RIGHT(LEFT(J480,LEN(J480)-1),2)))*1</f>
        <v>0</v>
      </c>
      <c r="B480" s="1">
        <f>(IF(ISERROR(VLOOKUP(L480,[1]Choix14!$M$2:$N$14,2,FALSE)&amp;LEFT(O480,4)&amp;RIGHT(LEFT(O480,LEN(O480)-1),2)),0,VLOOKUP(L480,[1]Choix14!$M$2:$N$14,2,FALSE)&amp;LEFT(O480,4)&amp;RIGHT(LEFT(O480,LEN(O480)-1),2)))*1</f>
        <v>0</v>
      </c>
      <c r="C480" s="1"/>
      <c r="D480" s="1"/>
      <c r="I480" t="s">
        <v>344</v>
      </c>
      <c r="Q480" s="2">
        <f t="shared" si="9"/>
        <v>0</v>
      </c>
      <c r="R480" s="2">
        <f t="shared" si="9"/>
        <v>0</v>
      </c>
    </row>
    <row r="481" spans="1:18" x14ac:dyDescent="0.25">
      <c r="A481" s="1">
        <f>(IF(ISERROR(VLOOKUP(G481,[1]Choix14!$M$2:$N$14,2,FALSE)&amp;LEFT(J481,4)&amp;RIGHT(LEFT(J481,LEN(J481)-1),2)),0,VLOOKUP(G481,[1]Choix14!$M$2:$N$14,2,FALSE)&amp;LEFT(J481,4)&amp;RIGHT(LEFT(J481,LEN(J481)-1),2)))*1</f>
        <v>0</v>
      </c>
      <c r="B481" s="1">
        <f>(IF(ISERROR(VLOOKUP(L481,[1]Choix14!$M$2:$N$14,2,FALSE)&amp;LEFT(O481,4)&amp;RIGHT(LEFT(O481,LEN(O481)-1),2)),0,VLOOKUP(L481,[1]Choix14!$M$2:$N$14,2,FALSE)&amp;LEFT(O481,4)&amp;RIGHT(LEFT(O481,LEN(O481)-1),2)))*1</f>
        <v>0</v>
      </c>
      <c r="C481" s="1"/>
      <c r="D481" s="1"/>
      <c r="I481" t="s">
        <v>345</v>
      </c>
      <c r="Q481" s="2">
        <f t="shared" si="9"/>
        <v>0</v>
      </c>
      <c r="R481" s="2">
        <f t="shared" si="9"/>
        <v>0</v>
      </c>
    </row>
    <row r="482" spans="1:18" x14ac:dyDescent="0.25">
      <c r="A482" s="1">
        <f>(IF(ISERROR(VLOOKUP(G482,[1]Choix14!$M$2:$N$14,2,FALSE)&amp;LEFT(J482,4)&amp;RIGHT(LEFT(J482,LEN(J482)-1),2)),0,VLOOKUP(G482,[1]Choix14!$M$2:$N$14,2,FALSE)&amp;LEFT(J482,4)&amp;RIGHT(LEFT(J482,LEN(J482)-1),2)))*1</f>
        <v>0</v>
      </c>
      <c r="B482" s="1">
        <f>(IF(ISERROR(VLOOKUP(L482,[1]Choix14!$M$2:$N$14,2,FALSE)&amp;LEFT(O482,4)&amp;RIGHT(LEFT(O482,LEN(O482)-1),2)),0,VLOOKUP(L482,[1]Choix14!$M$2:$N$14,2,FALSE)&amp;LEFT(O482,4)&amp;RIGHT(LEFT(O482,LEN(O482)-1),2)))*1</f>
        <v>0</v>
      </c>
      <c r="C482" s="1"/>
      <c r="D482" s="1"/>
      <c r="I482" t="s">
        <v>346</v>
      </c>
      <c r="Q482" s="2">
        <f t="shared" si="9"/>
        <v>0</v>
      </c>
      <c r="R482" s="2">
        <f t="shared" si="9"/>
        <v>0</v>
      </c>
    </row>
    <row r="483" spans="1:18" x14ac:dyDescent="0.25">
      <c r="A483" s="1">
        <f>(IF(ISERROR(VLOOKUP(G483,[1]Choix14!$M$2:$N$14,2,FALSE)&amp;LEFT(J483,4)&amp;RIGHT(LEFT(J483,LEN(J483)-1),2)),0,VLOOKUP(G483,[1]Choix14!$M$2:$N$14,2,FALSE)&amp;LEFT(J483,4)&amp;RIGHT(LEFT(J483,LEN(J483)-1),2)))*1</f>
        <v>0</v>
      </c>
      <c r="B483" s="1">
        <f>(IF(ISERROR(VLOOKUP(L483,[1]Choix14!$M$2:$N$14,2,FALSE)&amp;LEFT(O483,4)&amp;RIGHT(LEFT(O483,LEN(O483)-1),2)),0,VLOOKUP(L483,[1]Choix14!$M$2:$N$14,2,FALSE)&amp;LEFT(O483,4)&amp;RIGHT(LEFT(O483,LEN(O483)-1),2)))*1</f>
        <v>0</v>
      </c>
      <c r="C483" s="1"/>
      <c r="D483" s="1"/>
      <c r="I483" t="s">
        <v>347</v>
      </c>
      <c r="Q483" s="2">
        <f t="shared" si="9"/>
        <v>0</v>
      </c>
      <c r="R483" s="2">
        <f t="shared" si="9"/>
        <v>0</v>
      </c>
    </row>
    <row r="484" spans="1:18" x14ac:dyDescent="0.25">
      <c r="A484" s="1">
        <f>(IF(ISERROR(VLOOKUP(G484,[1]Choix14!$M$2:$N$14,2,FALSE)&amp;LEFT(J484,4)&amp;RIGHT(LEFT(J484,LEN(J484)-1),2)),0,VLOOKUP(G484,[1]Choix14!$M$2:$N$14,2,FALSE)&amp;LEFT(J484,4)&amp;RIGHT(LEFT(J484,LEN(J484)-1),2)))*1</f>
        <v>0</v>
      </c>
      <c r="B484" s="1">
        <f>(IF(ISERROR(VLOOKUP(L484,[1]Choix14!$M$2:$N$14,2,FALSE)&amp;LEFT(O484,4)&amp;RIGHT(LEFT(O484,LEN(O484)-1),2)),0,VLOOKUP(L484,[1]Choix14!$M$2:$N$14,2,FALSE)&amp;LEFT(O484,4)&amp;RIGHT(LEFT(O484,LEN(O484)-1),2)))*1</f>
        <v>0</v>
      </c>
      <c r="C484" s="1"/>
      <c r="D484" s="1"/>
      <c r="I484" t="s">
        <v>348</v>
      </c>
      <c r="Q484" s="2">
        <f t="shared" si="9"/>
        <v>0</v>
      </c>
      <c r="R484" s="2">
        <f t="shared" si="9"/>
        <v>0</v>
      </c>
    </row>
    <row r="485" spans="1:18" x14ac:dyDescent="0.25">
      <c r="A485" s="1">
        <f>(IF(ISERROR(VLOOKUP(G485,[1]Choix14!$M$2:$N$14,2,FALSE)&amp;LEFT(J485,4)&amp;RIGHT(LEFT(J485,LEN(J485)-1),2)),0,VLOOKUP(G485,[1]Choix14!$M$2:$N$14,2,FALSE)&amp;LEFT(J485,4)&amp;RIGHT(LEFT(J485,LEN(J485)-1),2)))*1</f>
        <v>0</v>
      </c>
      <c r="B485" s="1">
        <f>(IF(ISERROR(VLOOKUP(L485,[1]Choix14!$M$2:$N$14,2,FALSE)&amp;LEFT(O485,4)&amp;RIGHT(LEFT(O485,LEN(O485)-1),2)),0,VLOOKUP(L485,[1]Choix14!$M$2:$N$14,2,FALSE)&amp;LEFT(O485,4)&amp;RIGHT(LEFT(O485,LEN(O485)-1),2)))*1</f>
        <v>0</v>
      </c>
      <c r="C485" s="1"/>
      <c r="D485" s="1"/>
      <c r="I485" t="s">
        <v>349</v>
      </c>
      <c r="Q485" s="2">
        <f t="shared" si="9"/>
        <v>0</v>
      </c>
      <c r="R485" s="2">
        <f t="shared" si="9"/>
        <v>0</v>
      </c>
    </row>
    <row r="486" spans="1:18" x14ac:dyDescent="0.25">
      <c r="A486" s="1">
        <f>(IF(ISERROR(VLOOKUP(G486,[1]Choix14!$M$2:$N$14,2,FALSE)&amp;LEFT(J486,4)&amp;RIGHT(LEFT(J486,LEN(J486)-1),2)),0,VLOOKUP(G486,[1]Choix14!$M$2:$N$14,2,FALSE)&amp;LEFT(J486,4)&amp;RIGHT(LEFT(J486,LEN(J486)-1),2)))*1</f>
        <v>0</v>
      </c>
      <c r="B486" s="1">
        <f>(IF(ISERROR(VLOOKUP(L486,[1]Choix14!$M$2:$N$14,2,FALSE)&amp;LEFT(O486,4)&amp;RIGHT(LEFT(O486,LEN(O486)-1),2)),0,VLOOKUP(L486,[1]Choix14!$M$2:$N$14,2,FALSE)&amp;LEFT(O486,4)&amp;RIGHT(LEFT(O486,LEN(O486)-1),2)))*1</f>
        <v>0</v>
      </c>
      <c r="C486" s="1"/>
      <c r="D486" s="1"/>
      <c r="I486" t="s">
        <v>350</v>
      </c>
      <c r="Q486" s="2">
        <f t="shared" si="9"/>
        <v>0</v>
      </c>
      <c r="R486" s="2">
        <f t="shared" si="9"/>
        <v>0</v>
      </c>
    </row>
    <row r="487" spans="1:18" x14ac:dyDescent="0.25">
      <c r="A487" s="1">
        <f>(IF(ISERROR(VLOOKUP(G487,[1]Choix14!$M$2:$N$14,2,FALSE)&amp;LEFT(J487,4)&amp;RIGHT(LEFT(J487,LEN(J487)-1),2)),0,VLOOKUP(G487,[1]Choix14!$M$2:$N$14,2,FALSE)&amp;LEFT(J487,4)&amp;RIGHT(LEFT(J487,LEN(J487)-1),2)))*1</f>
        <v>0</v>
      </c>
      <c r="B487" s="1">
        <f>(IF(ISERROR(VLOOKUP(L487,[1]Choix14!$M$2:$N$14,2,FALSE)&amp;LEFT(O487,4)&amp;RIGHT(LEFT(O487,LEN(O487)-1),2)),0,VLOOKUP(L487,[1]Choix14!$M$2:$N$14,2,FALSE)&amp;LEFT(O487,4)&amp;RIGHT(LEFT(O487,LEN(O487)-1),2)))*1</f>
        <v>0</v>
      </c>
      <c r="C487" s="1"/>
      <c r="D487" s="1"/>
      <c r="I487" t="s">
        <v>351</v>
      </c>
      <c r="Q487" s="2">
        <f t="shared" si="9"/>
        <v>0</v>
      </c>
      <c r="R487" s="2">
        <f t="shared" si="9"/>
        <v>0</v>
      </c>
    </row>
    <row r="488" spans="1:18" x14ac:dyDescent="0.25">
      <c r="A488" s="1">
        <f>(IF(ISERROR(VLOOKUP(G488,[1]Choix14!$M$2:$N$14,2,FALSE)&amp;LEFT(J488,4)&amp;RIGHT(LEFT(J488,LEN(J488)-1),2)),0,VLOOKUP(G488,[1]Choix14!$M$2:$N$14,2,FALSE)&amp;LEFT(J488,4)&amp;RIGHT(LEFT(J488,LEN(J488)-1),2)))*1</f>
        <v>0</v>
      </c>
      <c r="B488" s="1">
        <f>(IF(ISERROR(VLOOKUP(L488,[1]Choix14!$M$2:$N$14,2,FALSE)&amp;LEFT(O488,4)&amp;RIGHT(LEFT(O488,LEN(O488)-1),2)),0,VLOOKUP(L488,[1]Choix14!$M$2:$N$14,2,FALSE)&amp;LEFT(O488,4)&amp;RIGHT(LEFT(O488,LEN(O488)-1),2)))*1</f>
        <v>0</v>
      </c>
      <c r="C488" s="1"/>
      <c r="D488" s="1"/>
      <c r="I488" t="s">
        <v>352</v>
      </c>
      <c r="Q488" s="2">
        <f t="shared" si="9"/>
        <v>0</v>
      </c>
      <c r="R488" s="2">
        <f t="shared" si="9"/>
        <v>0</v>
      </c>
    </row>
    <row r="489" spans="1:18" x14ac:dyDescent="0.25">
      <c r="A489" s="1">
        <f>(IF(ISERROR(VLOOKUP(G489,[1]Choix14!$M$2:$N$14,2,FALSE)&amp;LEFT(J489,4)&amp;RIGHT(LEFT(J489,LEN(J489)-1),2)),0,VLOOKUP(G489,[1]Choix14!$M$2:$N$14,2,FALSE)&amp;LEFT(J489,4)&amp;RIGHT(LEFT(J489,LEN(J489)-1),2)))*1</f>
        <v>0</v>
      </c>
      <c r="B489" s="1">
        <f>(IF(ISERROR(VLOOKUP(L489,[1]Choix14!$M$2:$N$14,2,FALSE)&amp;LEFT(O489,4)&amp;RIGHT(LEFT(O489,LEN(O489)-1),2)),0,VLOOKUP(L489,[1]Choix14!$M$2:$N$14,2,FALSE)&amp;LEFT(O489,4)&amp;RIGHT(LEFT(O489,LEN(O489)-1),2)))*1</f>
        <v>0</v>
      </c>
      <c r="C489" s="1"/>
      <c r="D489" s="1"/>
      <c r="I489" t="s">
        <v>353</v>
      </c>
      <c r="Q489" s="2">
        <f t="shared" si="9"/>
        <v>0</v>
      </c>
      <c r="R489" s="2">
        <f t="shared" si="9"/>
        <v>0</v>
      </c>
    </row>
    <row r="490" spans="1:18" x14ac:dyDescent="0.25">
      <c r="A490" s="1">
        <f>(IF(ISERROR(VLOOKUP(G490,[1]Choix14!$M$2:$N$14,2,FALSE)&amp;LEFT(J490,4)&amp;RIGHT(LEFT(J490,LEN(J490)-1),2)),0,VLOOKUP(G490,[1]Choix14!$M$2:$N$14,2,FALSE)&amp;LEFT(J490,4)&amp;RIGHT(LEFT(J490,LEN(J490)-1),2)))*1</f>
        <v>0</v>
      </c>
      <c r="B490" s="1">
        <f>(IF(ISERROR(VLOOKUP(L490,[1]Choix14!$M$2:$N$14,2,FALSE)&amp;LEFT(O490,4)&amp;RIGHT(LEFT(O490,LEN(O490)-1),2)),0,VLOOKUP(L490,[1]Choix14!$M$2:$N$14,2,FALSE)&amp;LEFT(O490,4)&amp;RIGHT(LEFT(O490,LEN(O490)-1),2)))*1</f>
        <v>0</v>
      </c>
      <c r="C490" s="1"/>
      <c r="D490" s="1"/>
      <c r="I490" t="s">
        <v>354</v>
      </c>
      <c r="Q490" s="2">
        <f t="shared" si="9"/>
        <v>0</v>
      </c>
      <c r="R490" s="2">
        <f t="shared" si="9"/>
        <v>0</v>
      </c>
    </row>
    <row r="491" spans="1:18" x14ac:dyDescent="0.25">
      <c r="A491" s="1">
        <f>(IF(ISERROR(VLOOKUP(G491,[1]Choix14!$M$2:$N$14,2,FALSE)&amp;LEFT(J491,4)&amp;RIGHT(LEFT(J491,LEN(J491)-1),2)),0,VLOOKUP(G491,[1]Choix14!$M$2:$N$14,2,FALSE)&amp;LEFT(J491,4)&amp;RIGHT(LEFT(J491,LEN(J491)-1),2)))*1</f>
        <v>0</v>
      </c>
      <c r="B491" s="1">
        <f>(IF(ISERROR(VLOOKUP(L491,[1]Choix14!$M$2:$N$14,2,FALSE)&amp;LEFT(O491,4)&amp;RIGHT(LEFT(O491,LEN(O491)-1),2)),0,VLOOKUP(L491,[1]Choix14!$M$2:$N$14,2,FALSE)&amp;LEFT(O491,4)&amp;RIGHT(LEFT(O491,LEN(O491)-1),2)))*1</f>
        <v>0</v>
      </c>
      <c r="C491" s="1"/>
      <c r="D491" s="1"/>
      <c r="I491" t="s">
        <v>355</v>
      </c>
      <c r="Q491" s="2">
        <f t="shared" si="9"/>
        <v>0</v>
      </c>
      <c r="R491" s="2">
        <f t="shared" si="9"/>
        <v>0</v>
      </c>
    </row>
    <row r="492" spans="1:18" x14ac:dyDescent="0.25">
      <c r="A492" s="1">
        <f>(IF(ISERROR(VLOOKUP(G492,[1]Choix14!$M$2:$N$14,2,FALSE)&amp;LEFT(J492,4)&amp;RIGHT(LEFT(J492,LEN(J492)-1),2)),0,VLOOKUP(G492,[1]Choix14!$M$2:$N$14,2,FALSE)&amp;LEFT(J492,4)&amp;RIGHT(LEFT(J492,LEN(J492)-1),2)))*1</f>
        <v>0</v>
      </c>
      <c r="B492" s="1">
        <f>(IF(ISERROR(VLOOKUP(L492,[1]Choix14!$M$2:$N$14,2,FALSE)&amp;LEFT(O492,4)&amp;RIGHT(LEFT(O492,LEN(O492)-1),2)),0,VLOOKUP(L492,[1]Choix14!$M$2:$N$14,2,FALSE)&amp;LEFT(O492,4)&amp;RIGHT(LEFT(O492,LEN(O492)-1),2)))*1</f>
        <v>0</v>
      </c>
      <c r="C492" s="1"/>
      <c r="D492" s="1"/>
      <c r="I492" t="s">
        <v>356</v>
      </c>
      <c r="Q492" s="2">
        <f t="shared" si="9"/>
        <v>0</v>
      </c>
      <c r="R492" s="2">
        <f t="shared" si="9"/>
        <v>0</v>
      </c>
    </row>
    <row r="493" spans="1:18" x14ac:dyDescent="0.25">
      <c r="A493" s="1">
        <f>(IF(ISERROR(VLOOKUP(G493,[1]Choix14!$M$2:$N$14,2,FALSE)&amp;LEFT(J493,4)&amp;RIGHT(LEFT(J493,LEN(J493)-1),2)),0,VLOOKUP(G493,[1]Choix14!$M$2:$N$14,2,FALSE)&amp;LEFT(J493,4)&amp;RIGHT(LEFT(J493,LEN(J493)-1),2)))*1</f>
        <v>0</v>
      </c>
      <c r="B493" s="1">
        <f>(IF(ISERROR(VLOOKUP(L493,[1]Choix14!$M$2:$N$14,2,FALSE)&amp;LEFT(O493,4)&amp;RIGHT(LEFT(O493,LEN(O493)-1),2)),0,VLOOKUP(L493,[1]Choix14!$M$2:$N$14,2,FALSE)&amp;LEFT(O493,4)&amp;RIGHT(LEFT(O493,LEN(O493)-1),2)))*1</f>
        <v>0</v>
      </c>
      <c r="C493" s="1"/>
      <c r="D493" s="1"/>
      <c r="I493" t="s">
        <v>357</v>
      </c>
      <c r="Q493" s="2">
        <f t="shared" si="9"/>
        <v>0</v>
      </c>
      <c r="R493" s="2">
        <f t="shared" si="9"/>
        <v>0</v>
      </c>
    </row>
    <row r="494" spans="1:18" x14ac:dyDescent="0.25">
      <c r="A494" s="1">
        <f>(IF(ISERROR(VLOOKUP(G494,[1]Choix14!$M$2:$N$14,2,FALSE)&amp;LEFT(J494,4)&amp;RIGHT(LEFT(J494,LEN(J494)-1),2)),0,VLOOKUP(G494,[1]Choix14!$M$2:$N$14,2,FALSE)&amp;LEFT(J494,4)&amp;RIGHT(LEFT(J494,LEN(J494)-1),2)))*1</f>
        <v>0</v>
      </c>
      <c r="B494" s="1">
        <f>(IF(ISERROR(VLOOKUP(L494,[1]Choix14!$M$2:$N$14,2,FALSE)&amp;LEFT(O494,4)&amp;RIGHT(LEFT(O494,LEN(O494)-1),2)),0,VLOOKUP(L494,[1]Choix14!$M$2:$N$14,2,FALSE)&amp;LEFT(O494,4)&amp;RIGHT(LEFT(O494,LEN(O494)-1),2)))*1</f>
        <v>0</v>
      </c>
      <c r="C494" s="1"/>
      <c r="D494" s="1"/>
      <c r="I494" t="s">
        <v>358</v>
      </c>
      <c r="Q494" s="2">
        <f t="shared" si="9"/>
        <v>0</v>
      </c>
      <c r="R494" s="2">
        <f t="shared" si="9"/>
        <v>0</v>
      </c>
    </row>
    <row r="495" spans="1:18" x14ac:dyDescent="0.25">
      <c r="A495" s="1">
        <f>(IF(ISERROR(VLOOKUP(G495,[1]Choix14!$M$2:$N$14,2,FALSE)&amp;LEFT(J495,4)&amp;RIGHT(LEFT(J495,LEN(J495)-1),2)),0,VLOOKUP(G495,[1]Choix14!$M$2:$N$14,2,FALSE)&amp;LEFT(J495,4)&amp;RIGHT(LEFT(J495,LEN(J495)-1),2)))*1</f>
        <v>0</v>
      </c>
      <c r="B495" s="1">
        <f>(IF(ISERROR(VLOOKUP(L495,[1]Choix14!$M$2:$N$14,2,FALSE)&amp;LEFT(O495,4)&amp;RIGHT(LEFT(O495,LEN(O495)-1),2)),0,VLOOKUP(L495,[1]Choix14!$M$2:$N$14,2,FALSE)&amp;LEFT(O495,4)&amp;RIGHT(LEFT(O495,LEN(O495)-1),2)))*1</f>
        <v>0</v>
      </c>
      <c r="C495" s="1"/>
      <c r="D495" s="1"/>
      <c r="I495" t="s">
        <v>359</v>
      </c>
      <c r="Q495" s="2">
        <f t="shared" si="9"/>
        <v>0</v>
      </c>
      <c r="R495" s="2">
        <f t="shared" si="9"/>
        <v>0</v>
      </c>
    </row>
    <row r="496" spans="1:18" x14ac:dyDescent="0.25">
      <c r="A496" s="1">
        <f>(IF(ISERROR(VLOOKUP(G496,[1]Choix14!$M$2:$N$14,2,FALSE)&amp;LEFT(J496,4)&amp;RIGHT(LEFT(J496,LEN(J496)-1),2)),0,VLOOKUP(G496,[1]Choix14!$M$2:$N$14,2,FALSE)&amp;LEFT(J496,4)&amp;RIGHT(LEFT(J496,LEN(J496)-1),2)))*1</f>
        <v>0</v>
      </c>
      <c r="B496" s="1">
        <f>(IF(ISERROR(VLOOKUP(L496,[1]Choix14!$M$2:$N$14,2,FALSE)&amp;LEFT(O496,4)&amp;RIGHT(LEFT(O496,LEN(O496)-1),2)),0,VLOOKUP(L496,[1]Choix14!$M$2:$N$14,2,FALSE)&amp;LEFT(O496,4)&amp;RIGHT(LEFT(O496,LEN(O496)-1),2)))*1</f>
        <v>0</v>
      </c>
      <c r="C496" s="1"/>
      <c r="D496" s="1"/>
      <c r="I496" t="s">
        <v>360</v>
      </c>
      <c r="Q496" s="2">
        <f t="shared" si="9"/>
        <v>0</v>
      </c>
      <c r="R496" s="2">
        <f t="shared" si="9"/>
        <v>0</v>
      </c>
    </row>
    <row r="497" spans="1:18" x14ac:dyDescent="0.25">
      <c r="A497" s="1">
        <f>(IF(ISERROR(VLOOKUP(G497,[1]Choix14!$M$2:$N$14,2,FALSE)&amp;LEFT(J497,4)&amp;RIGHT(LEFT(J497,LEN(J497)-1),2)),0,VLOOKUP(G497,[1]Choix14!$M$2:$N$14,2,FALSE)&amp;LEFT(J497,4)&amp;RIGHT(LEFT(J497,LEN(J497)-1),2)))*1</f>
        <v>0</v>
      </c>
      <c r="B497" s="1">
        <f>(IF(ISERROR(VLOOKUP(L497,[1]Choix14!$M$2:$N$14,2,FALSE)&amp;LEFT(O497,4)&amp;RIGHT(LEFT(O497,LEN(O497)-1),2)),0,VLOOKUP(L497,[1]Choix14!$M$2:$N$14,2,FALSE)&amp;LEFT(O497,4)&amp;RIGHT(LEFT(O497,LEN(O497)-1),2)))*1</f>
        <v>0</v>
      </c>
      <c r="C497" s="1"/>
      <c r="D497" s="1"/>
      <c r="I497" t="s">
        <v>361</v>
      </c>
      <c r="Q497" s="2">
        <f t="shared" si="9"/>
        <v>0</v>
      </c>
      <c r="R497" s="2">
        <f t="shared" si="9"/>
        <v>0</v>
      </c>
    </row>
    <row r="498" spans="1:18" x14ac:dyDescent="0.25">
      <c r="A498" s="1">
        <f>(IF(ISERROR(VLOOKUP(G498,[1]Choix14!$M$2:$N$14,2,FALSE)&amp;LEFT(J498,4)&amp;RIGHT(LEFT(J498,LEN(J498)-1),2)),0,VLOOKUP(G498,[1]Choix14!$M$2:$N$14,2,FALSE)&amp;LEFT(J498,4)&amp;RIGHT(LEFT(J498,LEN(J498)-1),2)))*1</f>
        <v>0</v>
      </c>
      <c r="B498" s="1">
        <f>(IF(ISERROR(VLOOKUP(L498,[1]Choix14!$M$2:$N$14,2,FALSE)&amp;LEFT(O498,4)&amp;RIGHT(LEFT(O498,LEN(O498)-1),2)),0,VLOOKUP(L498,[1]Choix14!$M$2:$N$14,2,FALSE)&amp;LEFT(O498,4)&amp;RIGHT(LEFT(O498,LEN(O498)-1),2)))*1</f>
        <v>0</v>
      </c>
      <c r="C498" s="1"/>
      <c r="D498" s="1"/>
      <c r="I498" t="s">
        <v>362</v>
      </c>
      <c r="Q498" s="2">
        <f t="shared" si="9"/>
        <v>0</v>
      </c>
      <c r="R498" s="2">
        <f t="shared" si="9"/>
        <v>0</v>
      </c>
    </row>
    <row r="499" spans="1:18" x14ac:dyDescent="0.25">
      <c r="A499" s="1">
        <f>(IF(ISERROR(VLOOKUP(G499,[1]Choix14!$M$2:$N$14,2,FALSE)&amp;LEFT(J499,4)&amp;RIGHT(LEFT(J499,LEN(J499)-1),2)),0,VLOOKUP(G499,[1]Choix14!$M$2:$N$14,2,FALSE)&amp;LEFT(J499,4)&amp;RIGHT(LEFT(J499,LEN(J499)-1),2)))*1</f>
        <v>0</v>
      </c>
      <c r="B499" s="1">
        <f>(IF(ISERROR(VLOOKUP(L499,[1]Choix14!$M$2:$N$14,2,FALSE)&amp;LEFT(O499,4)&amp;RIGHT(LEFT(O499,LEN(O499)-1),2)),0,VLOOKUP(L499,[1]Choix14!$M$2:$N$14,2,FALSE)&amp;LEFT(O499,4)&amp;RIGHT(LEFT(O499,LEN(O499)-1),2)))*1</f>
        <v>0</v>
      </c>
      <c r="C499" s="1"/>
      <c r="D499" s="1"/>
      <c r="I499" t="s">
        <v>363</v>
      </c>
      <c r="Q499" s="2">
        <f t="shared" si="9"/>
        <v>0</v>
      </c>
      <c r="R499" s="2">
        <f t="shared" si="9"/>
        <v>0</v>
      </c>
    </row>
    <row r="500" spans="1:18" x14ac:dyDescent="0.25">
      <c r="A500" s="1">
        <f>(IF(ISERROR(VLOOKUP(G500,[1]Choix14!$M$2:$N$14,2,FALSE)&amp;LEFT(J500,4)&amp;RIGHT(LEFT(J500,LEN(J500)-1),2)),0,VLOOKUP(G500,[1]Choix14!$M$2:$N$14,2,FALSE)&amp;LEFT(J500,4)&amp;RIGHT(LEFT(J500,LEN(J500)-1),2)))*1</f>
        <v>0</v>
      </c>
      <c r="B500" s="1">
        <f>(IF(ISERROR(VLOOKUP(L500,[1]Choix14!$M$2:$N$14,2,FALSE)&amp;LEFT(O500,4)&amp;RIGHT(LEFT(O500,LEN(O500)-1),2)),0,VLOOKUP(L500,[1]Choix14!$M$2:$N$14,2,FALSE)&amp;LEFT(O500,4)&amp;RIGHT(LEFT(O500,LEN(O500)-1),2)))*1</f>
        <v>0</v>
      </c>
      <c r="C500" s="1"/>
      <c r="D500" s="1"/>
      <c r="I500" t="s">
        <v>364</v>
      </c>
      <c r="Q500" s="2">
        <f t="shared" si="9"/>
        <v>0</v>
      </c>
      <c r="R500" s="2">
        <f t="shared" si="9"/>
        <v>0</v>
      </c>
    </row>
    <row r="501" spans="1:18" x14ac:dyDescent="0.25">
      <c r="A501" s="1">
        <f>(IF(ISERROR(VLOOKUP(G501,[1]Choix14!$M$2:$N$14,2,FALSE)&amp;LEFT(J501,4)&amp;RIGHT(LEFT(J501,LEN(J501)-1),2)),0,VLOOKUP(G501,[1]Choix14!$M$2:$N$14,2,FALSE)&amp;LEFT(J501,4)&amp;RIGHT(LEFT(J501,LEN(J501)-1),2)))*1</f>
        <v>0</v>
      </c>
      <c r="B501" s="1">
        <f>(IF(ISERROR(VLOOKUP(L501,[1]Choix14!$M$2:$N$14,2,FALSE)&amp;LEFT(O501,4)&amp;RIGHT(LEFT(O501,LEN(O501)-1),2)),0,VLOOKUP(L501,[1]Choix14!$M$2:$N$14,2,FALSE)&amp;LEFT(O501,4)&amp;RIGHT(LEFT(O501,LEN(O501)-1),2)))*1</f>
        <v>0</v>
      </c>
      <c r="C501" s="1"/>
      <c r="D501" s="1"/>
      <c r="I501" t="s">
        <v>365</v>
      </c>
      <c r="Q501" s="2">
        <f t="shared" si="9"/>
        <v>0</v>
      </c>
      <c r="R501" s="2">
        <f t="shared" si="9"/>
        <v>0</v>
      </c>
    </row>
    <row r="502" spans="1:18" x14ac:dyDescent="0.25">
      <c r="A502" s="1">
        <f>(IF(ISERROR(VLOOKUP(G502,[1]Choix14!$M$2:$N$14,2,FALSE)&amp;LEFT(J502,4)&amp;RIGHT(LEFT(J502,LEN(J502)-1),2)),0,VLOOKUP(G502,[1]Choix14!$M$2:$N$14,2,FALSE)&amp;LEFT(J502,4)&amp;RIGHT(LEFT(J502,LEN(J502)-1),2)))*1</f>
        <v>0</v>
      </c>
      <c r="B502" s="1">
        <f>(IF(ISERROR(VLOOKUP(L502,[1]Choix14!$M$2:$N$14,2,FALSE)&amp;LEFT(O502,4)&amp;RIGHT(LEFT(O502,LEN(O502)-1),2)),0,VLOOKUP(L502,[1]Choix14!$M$2:$N$14,2,FALSE)&amp;LEFT(O502,4)&amp;RIGHT(LEFT(O502,LEN(O502)-1),2)))*1</f>
        <v>0</v>
      </c>
      <c r="C502" s="1"/>
      <c r="D502" s="1"/>
      <c r="I502" t="s">
        <v>366</v>
      </c>
      <c r="Q502" s="2">
        <f t="shared" si="9"/>
        <v>0</v>
      </c>
      <c r="R502" s="2">
        <f t="shared" si="9"/>
        <v>0</v>
      </c>
    </row>
    <row r="503" spans="1:18" x14ac:dyDescent="0.25">
      <c r="A503" s="1">
        <f>(IF(ISERROR(VLOOKUP(G503,[1]Choix14!$M$2:$N$14,2,FALSE)&amp;LEFT(J503,4)&amp;RIGHT(LEFT(J503,LEN(J503)-1),2)),0,VLOOKUP(G503,[1]Choix14!$M$2:$N$14,2,FALSE)&amp;LEFT(J503,4)&amp;RIGHT(LEFT(J503,LEN(J503)-1),2)))*1</f>
        <v>0</v>
      </c>
      <c r="B503" s="1">
        <f>(IF(ISERROR(VLOOKUP(L503,[1]Choix14!$M$2:$N$14,2,FALSE)&amp;LEFT(O503,4)&amp;RIGHT(LEFT(O503,LEN(O503)-1),2)),0,VLOOKUP(L503,[1]Choix14!$M$2:$N$14,2,FALSE)&amp;LEFT(O503,4)&amp;RIGHT(LEFT(O503,LEN(O503)-1),2)))*1</f>
        <v>0</v>
      </c>
      <c r="C503" s="1"/>
      <c r="D503" s="1"/>
      <c r="I503" t="s">
        <v>367</v>
      </c>
      <c r="Q503" s="2">
        <f t="shared" si="9"/>
        <v>0</v>
      </c>
      <c r="R503" s="2">
        <f t="shared" si="9"/>
        <v>0</v>
      </c>
    </row>
    <row r="504" spans="1:18" x14ac:dyDescent="0.25">
      <c r="A504" s="1">
        <f>(IF(ISERROR(VLOOKUP(G504,[1]Choix14!$M$2:$N$14,2,FALSE)&amp;LEFT(J504,4)&amp;RIGHT(LEFT(J504,LEN(J504)-1),2)),0,VLOOKUP(G504,[1]Choix14!$M$2:$N$14,2,FALSE)&amp;LEFT(J504,4)&amp;RIGHT(LEFT(J504,LEN(J504)-1),2)))*1</f>
        <v>0</v>
      </c>
      <c r="B504" s="1">
        <f>(IF(ISERROR(VLOOKUP(L504,[1]Choix14!$M$2:$N$14,2,FALSE)&amp;LEFT(O504,4)&amp;RIGHT(LEFT(O504,LEN(O504)-1),2)),0,VLOOKUP(L504,[1]Choix14!$M$2:$N$14,2,FALSE)&amp;LEFT(O504,4)&amp;RIGHT(LEFT(O504,LEN(O504)-1),2)))*1</f>
        <v>0</v>
      </c>
      <c r="C504" s="1"/>
      <c r="D504" s="1"/>
      <c r="I504" t="s">
        <v>368</v>
      </c>
      <c r="Q504" s="2">
        <f t="shared" si="9"/>
        <v>0</v>
      </c>
      <c r="R504" s="2">
        <f t="shared" si="9"/>
        <v>0</v>
      </c>
    </row>
    <row r="505" spans="1:18" x14ac:dyDescent="0.25">
      <c r="A505" s="1">
        <f>(IF(ISERROR(VLOOKUP(G505,[1]Choix14!$M$2:$N$14,2,FALSE)&amp;LEFT(J505,4)&amp;RIGHT(LEFT(J505,LEN(J505)-1),2)),0,VLOOKUP(G505,[1]Choix14!$M$2:$N$14,2,FALSE)&amp;LEFT(J505,4)&amp;RIGHT(LEFT(J505,LEN(J505)-1),2)))*1</f>
        <v>0</v>
      </c>
      <c r="B505" s="1">
        <f>(IF(ISERROR(VLOOKUP(L505,[1]Choix14!$M$2:$N$14,2,FALSE)&amp;LEFT(O505,4)&amp;RIGHT(LEFT(O505,LEN(O505)-1),2)),0,VLOOKUP(L505,[1]Choix14!$M$2:$N$14,2,FALSE)&amp;LEFT(O505,4)&amp;RIGHT(LEFT(O505,LEN(O505)-1),2)))*1</f>
        <v>0</v>
      </c>
      <c r="C505" s="1"/>
      <c r="D505" s="1"/>
      <c r="I505" t="s">
        <v>369</v>
      </c>
      <c r="Q505" s="2">
        <f t="shared" si="9"/>
        <v>0</v>
      </c>
      <c r="R505" s="2">
        <f t="shared" si="9"/>
        <v>0</v>
      </c>
    </row>
    <row r="506" spans="1:18" x14ac:dyDescent="0.25">
      <c r="A506" s="1">
        <f>(IF(ISERROR(VLOOKUP(G506,[1]Choix14!$M$2:$N$14,2,FALSE)&amp;LEFT(J506,4)&amp;RIGHT(LEFT(J506,LEN(J506)-1),2)),0,VLOOKUP(G506,[1]Choix14!$M$2:$N$14,2,FALSE)&amp;LEFT(J506,4)&amp;RIGHT(LEFT(J506,LEN(J506)-1),2)))*1</f>
        <v>0</v>
      </c>
      <c r="B506" s="1">
        <f>(IF(ISERROR(VLOOKUP(L506,[1]Choix14!$M$2:$N$14,2,FALSE)&amp;LEFT(O506,4)&amp;RIGHT(LEFT(O506,LEN(O506)-1),2)),0,VLOOKUP(L506,[1]Choix14!$M$2:$N$14,2,FALSE)&amp;LEFT(O506,4)&amp;RIGHT(LEFT(O506,LEN(O506)-1),2)))*1</f>
        <v>0</v>
      </c>
      <c r="C506" s="1"/>
      <c r="D506" s="1"/>
      <c r="I506" t="s">
        <v>370</v>
      </c>
      <c r="Q506" s="2">
        <f t="shared" si="9"/>
        <v>0</v>
      </c>
      <c r="R506" s="2">
        <f t="shared" si="9"/>
        <v>0</v>
      </c>
    </row>
    <row r="507" spans="1:18" x14ac:dyDescent="0.25">
      <c r="A507" s="1">
        <f>(IF(ISERROR(VLOOKUP(G507,[1]Choix14!$M$2:$N$14,2,FALSE)&amp;LEFT(J507,4)&amp;RIGHT(LEFT(J507,LEN(J507)-1),2)),0,VLOOKUP(G507,[1]Choix14!$M$2:$N$14,2,FALSE)&amp;LEFT(J507,4)&amp;RIGHT(LEFT(J507,LEN(J507)-1),2)))*1</f>
        <v>0</v>
      </c>
      <c r="B507" s="1">
        <f>(IF(ISERROR(VLOOKUP(L507,[1]Choix14!$M$2:$N$14,2,FALSE)&amp;LEFT(O507,4)&amp;RIGHT(LEFT(O507,LEN(O507)-1),2)),0,VLOOKUP(L507,[1]Choix14!$M$2:$N$14,2,FALSE)&amp;LEFT(O507,4)&amp;RIGHT(LEFT(O507,LEN(O507)-1),2)))*1</f>
        <v>0</v>
      </c>
      <c r="C507" s="1"/>
      <c r="D507" s="1"/>
      <c r="I507" t="s">
        <v>371</v>
      </c>
      <c r="Q507" s="2">
        <f t="shared" si="9"/>
        <v>0</v>
      </c>
      <c r="R507" s="2">
        <f t="shared" si="9"/>
        <v>0</v>
      </c>
    </row>
    <row r="508" spans="1:18" x14ac:dyDescent="0.25">
      <c r="A508" s="1">
        <f>(IF(ISERROR(VLOOKUP(G508,[1]Choix14!$M$2:$N$14,2,FALSE)&amp;LEFT(J508,4)&amp;RIGHT(LEFT(J508,LEN(J508)-1),2)),0,VLOOKUP(G508,[1]Choix14!$M$2:$N$14,2,FALSE)&amp;LEFT(J508,4)&amp;RIGHT(LEFT(J508,LEN(J508)-1),2)))*1</f>
        <v>0</v>
      </c>
      <c r="B508" s="1">
        <f>(IF(ISERROR(VLOOKUP(L508,[1]Choix14!$M$2:$N$14,2,FALSE)&amp;LEFT(O508,4)&amp;RIGHT(LEFT(O508,LEN(O508)-1),2)),0,VLOOKUP(L508,[1]Choix14!$M$2:$N$14,2,FALSE)&amp;LEFT(O508,4)&amp;RIGHT(LEFT(O508,LEN(O508)-1),2)))*1</f>
        <v>0</v>
      </c>
      <c r="C508" s="1"/>
      <c r="D508" s="1"/>
      <c r="I508" t="s">
        <v>372</v>
      </c>
      <c r="Q508" s="2">
        <f t="shared" si="9"/>
        <v>0</v>
      </c>
      <c r="R508" s="2">
        <f t="shared" si="9"/>
        <v>0</v>
      </c>
    </row>
    <row r="509" spans="1:18" x14ac:dyDescent="0.25">
      <c r="A509" s="1">
        <f>(IF(ISERROR(VLOOKUP(G509,[1]Choix14!$M$2:$N$14,2,FALSE)&amp;LEFT(J509,4)&amp;RIGHT(LEFT(J509,LEN(J509)-1),2)),0,VLOOKUP(G509,[1]Choix14!$M$2:$N$14,2,FALSE)&amp;LEFT(J509,4)&amp;RIGHT(LEFT(J509,LEN(J509)-1),2)))*1</f>
        <v>0</v>
      </c>
      <c r="B509" s="1">
        <f>(IF(ISERROR(VLOOKUP(L509,[1]Choix14!$M$2:$N$14,2,FALSE)&amp;LEFT(O509,4)&amp;RIGHT(LEFT(O509,LEN(O509)-1),2)),0,VLOOKUP(L509,[1]Choix14!$M$2:$N$14,2,FALSE)&amp;LEFT(O509,4)&amp;RIGHT(LEFT(O509,LEN(O509)-1),2)))*1</f>
        <v>0</v>
      </c>
      <c r="C509" s="1"/>
      <c r="D509" s="1"/>
      <c r="I509" t="s">
        <v>373</v>
      </c>
      <c r="Q509" s="2">
        <f t="shared" si="9"/>
        <v>0</v>
      </c>
      <c r="R509" s="2">
        <f t="shared" si="9"/>
        <v>0</v>
      </c>
    </row>
    <row r="510" spans="1:18" x14ac:dyDescent="0.25">
      <c r="A510" s="1">
        <f>(IF(ISERROR(VLOOKUP(G510,[1]Choix14!$M$2:$N$14,2,FALSE)&amp;LEFT(J510,4)&amp;RIGHT(LEFT(J510,LEN(J510)-1),2)),0,VLOOKUP(G510,[1]Choix14!$M$2:$N$14,2,FALSE)&amp;LEFT(J510,4)&amp;RIGHT(LEFT(J510,LEN(J510)-1),2)))*1</f>
        <v>0</v>
      </c>
      <c r="B510" s="1">
        <f>(IF(ISERROR(VLOOKUP(L510,[1]Choix14!$M$2:$N$14,2,FALSE)&amp;LEFT(O510,4)&amp;RIGHT(LEFT(O510,LEN(O510)-1),2)),0,VLOOKUP(L510,[1]Choix14!$M$2:$N$14,2,FALSE)&amp;LEFT(O510,4)&amp;RIGHT(LEFT(O510,LEN(O510)-1),2)))*1</f>
        <v>0</v>
      </c>
      <c r="C510" s="1"/>
      <c r="D510" s="1"/>
      <c r="I510" t="s">
        <v>374</v>
      </c>
      <c r="Q510" s="2">
        <f t="shared" si="9"/>
        <v>0</v>
      </c>
      <c r="R510" s="2">
        <f t="shared" si="9"/>
        <v>0</v>
      </c>
    </row>
    <row r="511" spans="1:18" x14ac:dyDescent="0.25">
      <c r="A511" s="1">
        <f>(IF(ISERROR(VLOOKUP(G511,[1]Choix14!$M$2:$N$14,2,FALSE)&amp;LEFT(J511,4)&amp;RIGHT(LEFT(J511,LEN(J511)-1),2)),0,VLOOKUP(G511,[1]Choix14!$M$2:$N$14,2,FALSE)&amp;LEFT(J511,4)&amp;RIGHT(LEFT(J511,LEN(J511)-1),2)))*1</f>
        <v>0</v>
      </c>
      <c r="B511" s="1">
        <f>(IF(ISERROR(VLOOKUP(L511,[1]Choix14!$M$2:$N$14,2,FALSE)&amp;LEFT(O511,4)&amp;RIGHT(LEFT(O511,LEN(O511)-1),2)),0,VLOOKUP(L511,[1]Choix14!$M$2:$N$14,2,FALSE)&amp;LEFT(O511,4)&amp;RIGHT(LEFT(O511,LEN(O511)-1),2)))*1</f>
        <v>0</v>
      </c>
      <c r="C511" s="1"/>
      <c r="D511" s="1"/>
      <c r="I511" t="s">
        <v>375</v>
      </c>
      <c r="Q511" s="2">
        <f t="shared" si="9"/>
        <v>0</v>
      </c>
      <c r="R511" s="2">
        <f t="shared" si="9"/>
        <v>0</v>
      </c>
    </row>
    <row r="512" spans="1:18" x14ac:dyDescent="0.25">
      <c r="A512" s="1">
        <f>(IF(ISERROR(VLOOKUP(G512,[1]Choix14!$M$2:$N$14,2,FALSE)&amp;LEFT(J512,4)&amp;RIGHT(LEFT(J512,LEN(J512)-1),2)),0,VLOOKUP(G512,[1]Choix14!$M$2:$N$14,2,FALSE)&amp;LEFT(J512,4)&amp;RIGHT(LEFT(J512,LEN(J512)-1),2)))*1</f>
        <v>0</v>
      </c>
      <c r="B512" s="1">
        <f>(IF(ISERROR(VLOOKUP(L512,[1]Choix14!$M$2:$N$14,2,FALSE)&amp;LEFT(O512,4)&amp;RIGHT(LEFT(O512,LEN(O512)-1),2)),0,VLOOKUP(L512,[1]Choix14!$M$2:$N$14,2,FALSE)&amp;LEFT(O512,4)&amp;RIGHT(LEFT(O512,LEN(O512)-1),2)))*1</f>
        <v>0</v>
      </c>
      <c r="C512" s="1"/>
      <c r="D512" s="1"/>
      <c r="I512" t="s">
        <v>376</v>
      </c>
      <c r="Q512" s="2">
        <f t="shared" si="9"/>
        <v>0</v>
      </c>
      <c r="R512" s="2">
        <f t="shared" si="9"/>
        <v>0</v>
      </c>
    </row>
    <row r="513" spans="1:18" x14ac:dyDescent="0.25">
      <c r="A513" s="1">
        <f>(IF(ISERROR(VLOOKUP(G513,[1]Choix14!$M$2:$N$14,2,FALSE)&amp;LEFT(J513,4)&amp;RIGHT(LEFT(J513,LEN(J513)-1),2)),0,VLOOKUP(G513,[1]Choix14!$M$2:$N$14,2,FALSE)&amp;LEFT(J513,4)&amp;RIGHT(LEFT(J513,LEN(J513)-1),2)))*1</f>
        <v>0</v>
      </c>
      <c r="B513" s="1">
        <f>(IF(ISERROR(VLOOKUP(L513,[1]Choix14!$M$2:$N$14,2,FALSE)&amp;LEFT(O513,4)&amp;RIGHT(LEFT(O513,LEN(O513)-1),2)),0,VLOOKUP(L513,[1]Choix14!$M$2:$N$14,2,FALSE)&amp;LEFT(O513,4)&amp;RIGHT(LEFT(O513,LEN(O513)-1),2)))*1</f>
        <v>0</v>
      </c>
      <c r="C513" s="1"/>
      <c r="D513" s="1"/>
      <c r="I513" t="s">
        <v>377</v>
      </c>
      <c r="Q513" s="2">
        <f t="shared" si="9"/>
        <v>0</v>
      </c>
      <c r="R513" s="2">
        <f t="shared" si="9"/>
        <v>0</v>
      </c>
    </row>
    <row r="514" spans="1:18" x14ac:dyDescent="0.25">
      <c r="A514" s="1">
        <f>(IF(ISERROR(VLOOKUP(G514,[1]Choix14!$M$2:$N$14,2,FALSE)&amp;LEFT(J514,4)&amp;RIGHT(LEFT(J514,LEN(J514)-1),2)),0,VLOOKUP(G514,[1]Choix14!$M$2:$N$14,2,FALSE)&amp;LEFT(J514,4)&amp;RIGHT(LEFT(J514,LEN(J514)-1),2)))*1</f>
        <v>0</v>
      </c>
      <c r="B514" s="1">
        <f>(IF(ISERROR(VLOOKUP(L514,[1]Choix14!$M$2:$N$14,2,FALSE)&amp;LEFT(O514,4)&amp;RIGHT(LEFT(O514,LEN(O514)-1),2)),0,VLOOKUP(L514,[1]Choix14!$M$2:$N$14,2,FALSE)&amp;LEFT(O514,4)&amp;RIGHT(LEFT(O514,LEN(O514)-1),2)))*1</f>
        <v>0</v>
      </c>
      <c r="C514" s="1"/>
      <c r="D514" s="1"/>
      <c r="I514" t="s">
        <v>378</v>
      </c>
      <c r="Q514" s="2">
        <f t="shared" si="9"/>
        <v>0</v>
      </c>
      <c r="R514" s="2">
        <f t="shared" si="9"/>
        <v>0</v>
      </c>
    </row>
    <row r="515" spans="1:18" x14ac:dyDescent="0.25">
      <c r="A515" s="1">
        <f>(IF(ISERROR(VLOOKUP(G515,[1]Choix14!$M$2:$N$14,2,FALSE)&amp;LEFT(J515,4)&amp;RIGHT(LEFT(J515,LEN(J515)-1),2)),0,VLOOKUP(G515,[1]Choix14!$M$2:$N$14,2,FALSE)&amp;LEFT(J515,4)&amp;RIGHT(LEFT(J515,LEN(J515)-1),2)))*1</f>
        <v>0</v>
      </c>
      <c r="B515" s="1">
        <f>(IF(ISERROR(VLOOKUP(L515,[1]Choix14!$M$2:$N$14,2,FALSE)&amp;LEFT(O515,4)&amp;RIGHT(LEFT(O515,LEN(O515)-1),2)),0,VLOOKUP(L515,[1]Choix14!$M$2:$N$14,2,FALSE)&amp;LEFT(O515,4)&amp;RIGHT(LEFT(O515,LEN(O515)-1),2)))*1</f>
        <v>0</v>
      </c>
      <c r="C515" s="1"/>
      <c r="D515" s="1"/>
      <c r="I515" t="s">
        <v>379</v>
      </c>
      <c r="Q515" s="2">
        <f t="shared" ref="Q515:R578" si="10">IF(A515&lt;1,0,COUNTIF($A:$B,A515))</f>
        <v>0</v>
      </c>
      <c r="R515" s="2">
        <f t="shared" si="10"/>
        <v>0</v>
      </c>
    </row>
    <row r="516" spans="1:18" x14ac:dyDescent="0.25">
      <c r="A516" s="1">
        <f>(IF(ISERROR(VLOOKUP(G516,[1]Choix14!$M$2:$N$14,2,FALSE)&amp;LEFT(J516,4)&amp;RIGHT(LEFT(J516,LEN(J516)-1),2)),0,VLOOKUP(G516,[1]Choix14!$M$2:$N$14,2,FALSE)&amp;LEFT(J516,4)&amp;RIGHT(LEFT(J516,LEN(J516)-1),2)))*1</f>
        <v>0</v>
      </c>
      <c r="B516" s="1">
        <f>(IF(ISERROR(VLOOKUP(L516,[1]Choix14!$M$2:$N$14,2,FALSE)&amp;LEFT(O516,4)&amp;RIGHT(LEFT(O516,LEN(O516)-1),2)),0,VLOOKUP(L516,[1]Choix14!$M$2:$N$14,2,FALSE)&amp;LEFT(O516,4)&amp;RIGHT(LEFT(O516,LEN(O516)-1),2)))*1</f>
        <v>0</v>
      </c>
      <c r="C516" s="1"/>
      <c r="D516" s="1"/>
      <c r="I516" t="s">
        <v>380</v>
      </c>
      <c r="Q516" s="2">
        <f t="shared" si="10"/>
        <v>0</v>
      </c>
      <c r="R516" s="2">
        <f t="shared" si="10"/>
        <v>0</v>
      </c>
    </row>
    <row r="517" spans="1:18" x14ac:dyDescent="0.25">
      <c r="A517" s="1">
        <f>(IF(ISERROR(VLOOKUP(G517,[1]Choix14!$M$2:$N$14,2,FALSE)&amp;LEFT(J517,4)&amp;RIGHT(LEFT(J517,LEN(J517)-1),2)),0,VLOOKUP(G517,[1]Choix14!$M$2:$N$14,2,FALSE)&amp;LEFT(J517,4)&amp;RIGHT(LEFT(J517,LEN(J517)-1),2)))*1</f>
        <v>0</v>
      </c>
      <c r="B517" s="1">
        <f>(IF(ISERROR(VLOOKUP(L517,[1]Choix14!$M$2:$N$14,2,FALSE)&amp;LEFT(O517,4)&amp;RIGHT(LEFT(O517,LEN(O517)-1),2)),0,VLOOKUP(L517,[1]Choix14!$M$2:$N$14,2,FALSE)&amp;LEFT(O517,4)&amp;RIGHT(LEFT(O517,LEN(O517)-1),2)))*1</f>
        <v>0</v>
      </c>
      <c r="C517" s="1"/>
      <c r="D517" s="1"/>
      <c r="I517" t="s">
        <v>381</v>
      </c>
      <c r="Q517" s="2">
        <f t="shared" si="10"/>
        <v>0</v>
      </c>
      <c r="R517" s="2">
        <f t="shared" si="10"/>
        <v>0</v>
      </c>
    </row>
    <row r="518" spans="1:18" x14ac:dyDescent="0.25">
      <c r="A518" s="1">
        <f>(IF(ISERROR(VLOOKUP(G518,[1]Choix14!$M$2:$N$14,2,FALSE)&amp;LEFT(J518,4)&amp;RIGHT(LEFT(J518,LEN(J518)-1),2)),0,VLOOKUP(G518,[1]Choix14!$M$2:$N$14,2,FALSE)&amp;LEFT(J518,4)&amp;RIGHT(LEFT(J518,LEN(J518)-1),2)))*1</f>
        <v>0</v>
      </c>
      <c r="B518" s="1">
        <f>(IF(ISERROR(VLOOKUP(L518,[1]Choix14!$M$2:$N$14,2,FALSE)&amp;LEFT(O518,4)&amp;RIGHT(LEFT(O518,LEN(O518)-1),2)),0,VLOOKUP(L518,[1]Choix14!$M$2:$N$14,2,FALSE)&amp;LEFT(O518,4)&amp;RIGHT(LEFT(O518,LEN(O518)-1),2)))*1</f>
        <v>0</v>
      </c>
      <c r="C518" s="1"/>
      <c r="D518" s="1"/>
      <c r="I518" t="s">
        <v>382</v>
      </c>
      <c r="Q518" s="2">
        <f t="shared" si="10"/>
        <v>0</v>
      </c>
      <c r="R518" s="2">
        <f t="shared" si="10"/>
        <v>0</v>
      </c>
    </row>
    <row r="519" spans="1:18" x14ac:dyDescent="0.25">
      <c r="A519" s="1">
        <f>(IF(ISERROR(VLOOKUP(G519,[1]Choix14!$M$2:$N$14,2,FALSE)&amp;LEFT(J519,4)&amp;RIGHT(LEFT(J519,LEN(J519)-1),2)),0,VLOOKUP(G519,[1]Choix14!$M$2:$N$14,2,FALSE)&amp;LEFT(J519,4)&amp;RIGHT(LEFT(J519,LEN(J519)-1),2)))*1</f>
        <v>0</v>
      </c>
      <c r="B519" s="1">
        <f>(IF(ISERROR(VLOOKUP(L519,[1]Choix14!$M$2:$N$14,2,FALSE)&amp;LEFT(O519,4)&amp;RIGHT(LEFT(O519,LEN(O519)-1),2)),0,VLOOKUP(L519,[1]Choix14!$M$2:$N$14,2,FALSE)&amp;LEFT(O519,4)&amp;RIGHT(LEFT(O519,LEN(O519)-1),2)))*1</f>
        <v>0</v>
      </c>
      <c r="C519" s="1"/>
      <c r="D519" s="1"/>
      <c r="I519" t="s">
        <v>383</v>
      </c>
      <c r="Q519" s="2">
        <f t="shared" si="10"/>
        <v>0</v>
      </c>
      <c r="R519" s="2">
        <f t="shared" si="10"/>
        <v>0</v>
      </c>
    </row>
    <row r="520" spans="1:18" x14ac:dyDescent="0.25">
      <c r="A520" s="1">
        <f>(IF(ISERROR(VLOOKUP(G520,[1]Choix14!$M$2:$N$14,2,FALSE)&amp;LEFT(J520,4)&amp;RIGHT(LEFT(J520,LEN(J520)-1),2)),0,VLOOKUP(G520,[1]Choix14!$M$2:$N$14,2,FALSE)&amp;LEFT(J520,4)&amp;RIGHT(LEFT(J520,LEN(J520)-1),2)))*1</f>
        <v>0</v>
      </c>
      <c r="B520" s="1">
        <f>(IF(ISERROR(VLOOKUP(L520,[1]Choix14!$M$2:$N$14,2,FALSE)&amp;LEFT(O520,4)&amp;RIGHT(LEFT(O520,LEN(O520)-1),2)),0,VLOOKUP(L520,[1]Choix14!$M$2:$N$14,2,FALSE)&amp;LEFT(O520,4)&amp;RIGHT(LEFT(O520,LEN(O520)-1),2)))*1</f>
        <v>0</v>
      </c>
      <c r="C520" s="1"/>
      <c r="D520" s="1"/>
      <c r="I520" t="s">
        <v>384</v>
      </c>
      <c r="Q520" s="2">
        <f t="shared" si="10"/>
        <v>0</v>
      </c>
      <c r="R520" s="2">
        <f t="shared" si="10"/>
        <v>0</v>
      </c>
    </row>
    <row r="521" spans="1:18" x14ac:dyDescent="0.25">
      <c r="A521" s="1">
        <f>(IF(ISERROR(VLOOKUP(G521,[1]Choix14!$M$2:$N$14,2,FALSE)&amp;LEFT(J521,4)&amp;RIGHT(LEFT(J521,LEN(J521)-1),2)),0,VLOOKUP(G521,[1]Choix14!$M$2:$N$14,2,FALSE)&amp;LEFT(J521,4)&amp;RIGHT(LEFT(J521,LEN(J521)-1),2)))*1</f>
        <v>0</v>
      </c>
      <c r="B521" s="1">
        <f>(IF(ISERROR(VLOOKUP(L521,[1]Choix14!$M$2:$N$14,2,FALSE)&amp;LEFT(O521,4)&amp;RIGHT(LEFT(O521,LEN(O521)-1),2)),0,VLOOKUP(L521,[1]Choix14!$M$2:$N$14,2,FALSE)&amp;LEFT(O521,4)&amp;RIGHT(LEFT(O521,LEN(O521)-1),2)))*1</f>
        <v>0</v>
      </c>
      <c r="C521" s="1"/>
      <c r="D521" s="1"/>
      <c r="I521" t="s">
        <v>385</v>
      </c>
      <c r="Q521" s="2">
        <f t="shared" si="10"/>
        <v>0</v>
      </c>
      <c r="R521" s="2">
        <f t="shared" si="10"/>
        <v>0</v>
      </c>
    </row>
    <row r="522" spans="1:18" x14ac:dyDescent="0.25">
      <c r="A522" s="1">
        <f>(IF(ISERROR(VLOOKUP(G522,[1]Choix14!$M$2:$N$14,2,FALSE)&amp;LEFT(J522,4)&amp;RIGHT(LEFT(J522,LEN(J522)-1),2)),0,VLOOKUP(G522,[1]Choix14!$M$2:$N$14,2,FALSE)&amp;LEFT(J522,4)&amp;RIGHT(LEFT(J522,LEN(J522)-1),2)))*1</f>
        <v>0</v>
      </c>
      <c r="B522" s="1">
        <f>(IF(ISERROR(VLOOKUP(L522,[1]Choix14!$M$2:$N$14,2,FALSE)&amp;LEFT(O522,4)&amp;RIGHT(LEFT(O522,LEN(O522)-1),2)),0,VLOOKUP(L522,[1]Choix14!$M$2:$N$14,2,FALSE)&amp;LEFT(O522,4)&amp;RIGHT(LEFT(O522,LEN(O522)-1),2)))*1</f>
        <v>0</v>
      </c>
      <c r="C522" s="1"/>
      <c r="D522" s="1"/>
      <c r="I522" t="s">
        <v>386</v>
      </c>
      <c r="Q522" s="2">
        <f t="shared" si="10"/>
        <v>0</v>
      </c>
      <c r="R522" s="2">
        <f t="shared" si="10"/>
        <v>0</v>
      </c>
    </row>
    <row r="523" spans="1:18" x14ac:dyDescent="0.25">
      <c r="A523" s="1">
        <f>(IF(ISERROR(VLOOKUP(G523,[1]Choix14!$M$2:$N$14,2,FALSE)&amp;LEFT(J523,4)&amp;RIGHT(LEFT(J523,LEN(J523)-1),2)),0,VLOOKUP(G523,[1]Choix14!$M$2:$N$14,2,FALSE)&amp;LEFT(J523,4)&amp;RIGHT(LEFT(J523,LEN(J523)-1),2)))*1</f>
        <v>0</v>
      </c>
      <c r="B523" s="1">
        <f>(IF(ISERROR(VLOOKUP(L523,[1]Choix14!$M$2:$N$14,2,FALSE)&amp;LEFT(O523,4)&amp;RIGHT(LEFT(O523,LEN(O523)-1),2)),0,VLOOKUP(L523,[1]Choix14!$M$2:$N$14,2,FALSE)&amp;LEFT(O523,4)&amp;RIGHT(LEFT(O523,LEN(O523)-1),2)))*1</f>
        <v>0</v>
      </c>
      <c r="C523" s="1"/>
      <c r="D523" s="1"/>
      <c r="I523" t="s">
        <v>387</v>
      </c>
      <c r="Q523" s="2">
        <f t="shared" si="10"/>
        <v>0</v>
      </c>
      <c r="R523" s="2">
        <f t="shared" si="10"/>
        <v>0</v>
      </c>
    </row>
    <row r="524" spans="1:18" x14ac:dyDescent="0.25">
      <c r="A524" s="1">
        <f>(IF(ISERROR(VLOOKUP(G524,[1]Choix14!$M$2:$N$14,2,FALSE)&amp;LEFT(J524,4)&amp;RIGHT(LEFT(J524,LEN(J524)-1),2)),0,VLOOKUP(G524,[1]Choix14!$M$2:$N$14,2,FALSE)&amp;LEFT(J524,4)&amp;RIGHT(LEFT(J524,LEN(J524)-1),2)))*1</f>
        <v>0</v>
      </c>
      <c r="B524" s="1">
        <f>(IF(ISERROR(VLOOKUP(L524,[1]Choix14!$M$2:$N$14,2,FALSE)&amp;LEFT(O524,4)&amp;RIGHT(LEFT(O524,LEN(O524)-1),2)),0,VLOOKUP(L524,[1]Choix14!$M$2:$N$14,2,FALSE)&amp;LEFT(O524,4)&amp;RIGHT(LEFT(O524,LEN(O524)-1),2)))*1</f>
        <v>0</v>
      </c>
      <c r="C524" s="1"/>
      <c r="D524" s="1"/>
      <c r="I524" t="s">
        <v>388</v>
      </c>
      <c r="Q524" s="2">
        <f t="shared" si="10"/>
        <v>0</v>
      </c>
      <c r="R524" s="2">
        <f t="shared" si="10"/>
        <v>0</v>
      </c>
    </row>
    <row r="525" spans="1:18" x14ac:dyDescent="0.25">
      <c r="A525" s="1">
        <f>(IF(ISERROR(VLOOKUP(G525,[1]Choix14!$M$2:$N$14,2,FALSE)&amp;LEFT(J525,4)&amp;RIGHT(LEFT(J525,LEN(J525)-1),2)),0,VLOOKUP(G525,[1]Choix14!$M$2:$N$14,2,FALSE)&amp;LEFT(J525,4)&amp;RIGHT(LEFT(J525,LEN(J525)-1),2)))*1</f>
        <v>0</v>
      </c>
      <c r="B525" s="1">
        <f>(IF(ISERROR(VLOOKUP(L525,[1]Choix14!$M$2:$N$14,2,FALSE)&amp;LEFT(O525,4)&amp;RIGHT(LEFT(O525,LEN(O525)-1),2)),0,VLOOKUP(L525,[1]Choix14!$M$2:$N$14,2,FALSE)&amp;LEFT(O525,4)&amp;RIGHT(LEFT(O525,LEN(O525)-1),2)))*1</f>
        <v>0</v>
      </c>
      <c r="C525" s="1"/>
      <c r="D525" s="1"/>
      <c r="I525" t="s">
        <v>389</v>
      </c>
      <c r="Q525" s="2">
        <f t="shared" si="10"/>
        <v>0</v>
      </c>
      <c r="R525" s="2">
        <f t="shared" si="10"/>
        <v>0</v>
      </c>
    </row>
    <row r="526" spans="1:18" x14ac:dyDescent="0.25">
      <c r="A526" s="1">
        <f>(IF(ISERROR(VLOOKUP(G526,[1]Choix14!$M$2:$N$14,2,FALSE)&amp;LEFT(J526,4)&amp;RIGHT(LEFT(J526,LEN(J526)-1),2)),0,VLOOKUP(G526,[1]Choix14!$M$2:$N$14,2,FALSE)&amp;LEFT(J526,4)&amp;RIGHT(LEFT(J526,LEN(J526)-1),2)))*1</f>
        <v>0</v>
      </c>
      <c r="B526" s="1">
        <f>(IF(ISERROR(VLOOKUP(L526,[1]Choix14!$M$2:$N$14,2,FALSE)&amp;LEFT(O526,4)&amp;RIGHT(LEFT(O526,LEN(O526)-1),2)),0,VLOOKUP(L526,[1]Choix14!$M$2:$N$14,2,FALSE)&amp;LEFT(O526,4)&amp;RIGHT(LEFT(O526,LEN(O526)-1),2)))*1</f>
        <v>0</v>
      </c>
      <c r="C526" s="1"/>
      <c r="D526" s="1"/>
      <c r="I526" t="s">
        <v>390</v>
      </c>
      <c r="Q526" s="2">
        <f t="shared" si="10"/>
        <v>0</v>
      </c>
      <c r="R526" s="2">
        <f t="shared" si="10"/>
        <v>0</v>
      </c>
    </row>
    <row r="527" spans="1:18" x14ac:dyDescent="0.25">
      <c r="A527" s="1">
        <f>(IF(ISERROR(VLOOKUP(G527,[1]Choix14!$M$2:$N$14,2,FALSE)&amp;LEFT(J527,4)&amp;RIGHT(LEFT(J527,LEN(J527)-1),2)),0,VLOOKUP(G527,[1]Choix14!$M$2:$N$14,2,FALSE)&amp;LEFT(J527,4)&amp;RIGHT(LEFT(J527,LEN(J527)-1),2)))*1</f>
        <v>0</v>
      </c>
      <c r="B527" s="1">
        <f>(IF(ISERROR(VLOOKUP(L527,[1]Choix14!$M$2:$N$14,2,FALSE)&amp;LEFT(O527,4)&amp;RIGHT(LEFT(O527,LEN(O527)-1),2)),0,VLOOKUP(L527,[1]Choix14!$M$2:$N$14,2,FALSE)&amp;LEFT(O527,4)&amp;RIGHT(LEFT(O527,LEN(O527)-1),2)))*1</f>
        <v>0</v>
      </c>
      <c r="C527" s="1"/>
      <c r="D527" s="1"/>
      <c r="I527" t="s">
        <v>391</v>
      </c>
      <c r="Q527" s="2">
        <f t="shared" si="10"/>
        <v>0</v>
      </c>
      <c r="R527" s="2">
        <f t="shared" si="10"/>
        <v>0</v>
      </c>
    </row>
    <row r="528" spans="1:18" x14ac:dyDescent="0.25">
      <c r="A528" s="1">
        <f>(IF(ISERROR(VLOOKUP(G528,[1]Choix14!$M$2:$N$14,2,FALSE)&amp;LEFT(J528,4)&amp;RIGHT(LEFT(J528,LEN(J528)-1),2)),0,VLOOKUP(G528,[1]Choix14!$M$2:$N$14,2,FALSE)&amp;LEFT(J528,4)&amp;RIGHT(LEFT(J528,LEN(J528)-1),2)))*1</f>
        <v>0</v>
      </c>
      <c r="B528" s="1">
        <f>(IF(ISERROR(VLOOKUP(L528,[1]Choix14!$M$2:$N$14,2,FALSE)&amp;LEFT(O528,4)&amp;RIGHT(LEFT(O528,LEN(O528)-1),2)),0,VLOOKUP(L528,[1]Choix14!$M$2:$N$14,2,FALSE)&amp;LEFT(O528,4)&amp;RIGHT(LEFT(O528,LEN(O528)-1),2)))*1</f>
        <v>0</v>
      </c>
      <c r="C528" s="1"/>
      <c r="D528" s="1"/>
      <c r="I528" t="s">
        <v>392</v>
      </c>
      <c r="Q528" s="2">
        <f t="shared" si="10"/>
        <v>0</v>
      </c>
      <c r="R528" s="2">
        <f t="shared" si="10"/>
        <v>0</v>
      </c>
    </row>
    <row r="529" spans="1:18" x14ac:dyDescent="0.25">
      <c r="A529" s="1">
        <f>(IF(ISERROR(VLOOKUP(G529,[1]Choix14!$M$2:$N$14,2,FALSE)&amp;LEFT(J529,4)&amp;RIGHT(LEFT(J529,LEN(J529)-1),2)),0,VLOOKUP(G529,[1]Choix14!$M$2:$N$14,2,FALSE)&amp;LEFT(J529,4)&amp;RIGHT(LEFT(J529,LEN(J529)-1),2)))*1</f>
        <v>0</v>
      </c>
      <c r="B529" s="1">
        <f>(IF(ISERROR(VLOOKUP(L529,[1]Choix14!$M$2:$N$14,2,FALSE)&amp;LEFT(O529,4)&amp;RIGHT(LEFT(O529,LEN(O529)-1),2)),0,VLOOKUP(L529,[1]Choix14!$M$2:$N$14,2,FALSE)&amp;LEFT(O529,4)&amp;RIGHT(LEFT(O529,LEN(O529)-1),2)))*1</f>
        <v>0</v>
      </c>
      <c r="C529" s="1"/>
      <c r="D529" s="1"/>
      <c r="I529" t="s">
        <v>393</v>
      </c>
      <c r="Q529" s="2">
        <f t="shared" si="10"/>
        <v>0</v>
      </c>
      <c r="R529" s="2">
        <f t="shared" si="10"/>
        <v>0</v>
      </c>
    </row>
    <row r="530" spans="1:18" x14ac:dyDescent="0.25">
      <c r="A530" s="1">
        <f>(IF(ISERROR(VLOOKUP(G530,[1]Choix14!$M$2:$N$14,2,FALSE)&amp;LEFT(J530,4)&amp;RIGHT(LEFT(J530,LEN(J530)-1),2)),0,VLOOKUP(G530,[1]Choix14!$M$2:$N$14,2,FALSE)&amp;LEFT(J530,4)&amp;RIGHT(LEFT(J530,LEN(J530)-1),2)))*1</f>
        <v>0</v>
      </c>
      <c r="B530" s="1">
        <f>(IF(ISERROR(VLOOKUP(L530,[1]Choix14!$M$2:$N$14,2,FALSE)&amp;LEFT(O530,4)&amp;RIGHT(LEFT(O530,LEN(O530)-1),2)),0,VLOOKUP(L530,[1]Choix14!$M$2:$N$14,2,FALSE)&amp;LEFT(O530,4)&amp;RIGHT(LEFT(O530,LEN(O530)-1),2)))*1</f>
        <v>0</v>
      </c>
      <c r="C530" s="1"/>
      <c r="D530" s="1"/>
      <c r="I530" t="s">
        <v>394</v>
      </c>
      <c r="Q530" s="2">
        <f t="shared" si="10"/>
        <v>0</v>
      </c>
      <c r="R530" s="2">
        <f t="shared" si="10"/>
        <v>0</v>
      </c>
    </row>
    <row r="531" spans="1:18" x14ac:dyDescent="0.25">
      <c r="A531" s="1">
        <f>(IF(ISERROR(VLOOKUP(G531,[1]Choix14!$M$2:$N$14,2,FALSE)&amp;LEFT(J531,4)&amp;RIGHT(LEFT(J531,LEN(J531)-1),2)),0,VLOOKUP(G531,[1]Choix14!$M$2:$N$14,2,FALSE)&amp;LEFT(J531,4)&amp;RIGHT(LEFT(J531,LEN(J531)-1),2)))*1</f>
        <v>0</v>
      </c>
      <c r="B531" s="1">
        <f>(IF(ISERROR(VLOOKUP(L531,[1]Choix14!$M$2:$N$14,2,FALSE)&amp;LEFT(O531,4)&amp;RIGHT(LEFT(O531,LEN(O531)-1),2)),0,VLOOKUP(L531,[1]Choix14!$M$2:$N$14,2,FALSE)&amp;LEFT(O531,4)&amp;RIGHT(LEFT(O531,LEN(O531)-1),2)))*1</f>
        <v>0</v>
      </c>
      <c r="C531" s="1"/>
      <c r="D531" s="1"/>
      <c r="I531" t="s">
        <v>395</v>
      </c>
      <c r="Q531" s="2">
        <f t="shared" si="10"/>
        <v>0</v>
      </c>
      <c r="R531" s="2">
        <f t="shared" si="10"/>
        <v>0</v>
      </c>
    </row>
    <row r="532" spans="1:18" x14ac:dyDescent="0.25">
      <c r="A532" s="1">
        <f>(IF(ISERROR(VLOOKUP(G532,[1]Choix14!$M$2:$N$14,2,FALSE)&amp;LEFT(J532,4)&amp;RIGHT(LEFT(J532,LEN(J532)-1),2)),0,VLOOKUP(G532,[1]Choix14!$M$2:$N$14,2,FALSE)&amp;LEFT(J532,4)&amp;RIGHT(LEFT(J532,LEN(J532)-1),2)))*1</f>
        <v>0</v>
      </c>
      <c r="B532" s="1">
        <f>(IF(ISERROR(VLOOKUP(L532,[1]Choix14!$M$2:$N$14,2,FALSE)&amp;LEFT(O532,4)&amp;RIGHT(LEFT(O532,LEN(O532)-1),2)),0,VLOOKUP(L532,[1]Choix14!$M$2:$N$14,2,FALSE)&amp;LEFT(O532,4)&amp;RIGHT(LEFT(O532,LEN(O532)-1),2)))*1</f>
        <v>0</v>
      </c>
      <c r="C532" s="1"/>
      <c r="D532" s="1"/>
      <c r="I532" t="s">
        <v>396</v>
      </c>
      <c r="Q532" s="2">
        <f t="shared" si="10"/>
        <v>0</v>
      </c>
      <c r="R532" s="2">
        <f t="shared" si="10"/>
        <v>0</v>
      </c>
    </row>
    <row r="533" spans="1:18" x14ac:dyDescent="0.25">
      <c r="A533" s="1">
        <f>(IF(ISERROR(VLOOKUP(G533,[1]Choix14!$M$2:$N$14,2,FALSE)&amp;LEFT(J533,4)&amp;RIGHT(LEFT(J533,LEN(J533)-1),2)),0,VLOOKUP(G533,[1]Choix14!$M$2:$N$14,2,FALSE)&amp;LEFT(J533,4)&amp;RIGHT(LEFT(J533,LEN(J533)-1),2)))*1</f>
        <v>0</v>
      </c>
      <c r="B533" s="1">
        <f>(IF(ISERROR(VLOOKUP(L533,[1]Choix14!$M$2:$N$14,2,FALSE)&amp;LEFT(O533,4)&amp;RIGHT(LEFT(O533,LEN(O533)-1),2)),0,VLOOKUP(L533,[1]Choix14!$M$2:$N$14,2,FALSE)&amp;LEFT(O533,4)&amp;RIGHT(LEFT(O533,LEN(O533)-1),2)))*1</f>
        <v>0</v>
      </c>
      <c r="C533" s="1"/>
      <c r="D533" s="1"/>
      <c r="I533" t="s">
        <v>397</v>
      </c>
      <c r="Q533" s="2">
        <f t="shared" si="10"/>
        <v>0</v>
      </c>
      <c r="R533" s="2">
        <f t="shared" si="10"/>
        <v>0</v>
      </c>
    </row>
    <row r="534" spans="1:18" x14ac:dyDescent="0.25">
      <c r="A534" s="1">
        <f>(IF(ISERROR(VLOOKUP(G534,[1]Choix14!$M$2:$N$14,2,FALSE)&amp;LEFT(J534,4)&amp;RIGHT(LEFT(J534,LEN(J534)-1),2)),0,VLOOKUP(G534,[1]Choix14!$M$2:$N$14,2,FALSE)&amp;LEFT(J534,4)&amp;RIGHT(LEFT(J534,LEN(J534)-1),2)))*1</f>
        <v>0</v>
      </c>
      <c r="B534" s="1">
        <f>(IF(ISERROR(VLOOKUP(L534,[1]Choix14!$M$2:$N$14,2,FALSE)&amp;LEFT(O534,4)&amp;RIGHT(LEFT(O534,LEN(O534)-1),2)),0,VLOOKUP(L534,[1]Choix14!$M$2:$N$14,2,FALSE)&amp;LEFT(O534,4)&amp;RIGHT(LEFT(O534,LEN(O534)-1),2)))*1</f>
        <v>0</v>
      </c>
      <c r="C534" s="1"/>
      <c r="D534" s="1"/>
      <c r="I534" t="s">
        <v>398</v>
      </c>
      <c r="Q534" s="2">
        <f t="shared" si="10"/>
        <v>0</v>
      </c>
      <c r="R534" s="2">
        <f t="shared" si="10"/>
        <v>0</v>
      </c>
    </row>
    <row r="535" spans="1:18" x14ac:dyDescent="0.25">
      <c r="A535" s="1">
        <f>(IF(ISERROR(VLOOKUP(G535,[1]Choix14!$M$2:$N$14,2,FALSE)&amp;LEFT(J535,4)&amp;RIGHT(LEFT(J535,LEN(J535)-1),2)),0,VLOOKUP(G535,[1]Choix14!$M$2:$N$14,2,FALSE)&amp;LEFT(J535,4)&amp;RIGHT(LEFT(J535,LEN(J535)-1),2)))*1</f>
        <v>0</v>
      </c>
      <c r="B535" s="1">
        <f>(IF(ISERROR(VLOOKUP(L535,[1]Choix14!$M$2:$N$14,2,FALSE)&amp;LEFT(O535,4)&amp;RIGHT(LEFT(O535,LEN(O535)-1),2)),0,VLOOKUP(L535,[1]Choix14!$M$2:$N$14,2,FALSE)&amp;LEFT(O535,4)&amp;RIGHT(LEFT(O535,LEN(O535)-1),2)))*1</f>
        <v>0</v>
      </c>
      <c r="C535" s="1"/>
      <c r="D535" s="1"/>
      <c r="I535" t="s">
        <v>399</v>
      </c>
      <c r="Q535" s="2">
        <f t="shared" si="10"/>
        <v>0</v>
      </c>
      <c r="R535" s="2">
        <f t="shared" si="10"/>
        <v>0</v>
      </c>
    </row>
    <row r="536" spans="1:18" x14ac:dyDescent="0.25">
      <c r="A536" s="1">
        <f>(IF(ISERROR(VLOOKUP(G536,[1]Choix14!$M$2:$N$14,2,FALSE)&amp;LEFT(J536,4)&amp;RIGHT(LEFT(J536,LEN(J536)-1),2)),0,VLOOKUP(G536,[1]Choix14!$M$2:$N$14,2,FALSE)&amp;LEFT(J536,4)&amp;RIGHT(LEFT(J536,LEN(J536)-1),2)))*1</f>
        <v>0</v>
      </c>
      <c r="B536" s="1">
        <f>(IF(ISERROR(VLOOKUP(L536,[1]Choix14!$M$2:$N$14,2,FALSE)&amp;LEFT(O536,4)&amp;RIGHT(LEFT(O536,LEN(O536)-1),2)),0,VLOOKUP(L536,[1]Choix14!$M$2:$N$14,2,FALSE)&amp;LEFT(O536,4)&amp;RIGHT(LEFT(O536,LEN(O536)-1),2)))*1</f>
        <v>0</v>
      </c>
      <c r="C536" s="1"/>
      <c r="D536" s="1"/>
      <c r="I536" t="s">
        <v>400</v>
      </c>
      <c r="Q536" s="2">
        <f t="shared" si="10"/>
        <v>0</v>
      </c>
      <c r="R536" s="2">
        <f t="shared" si="10"/>
        <v>0</v>
      </c>
    </row>
    <row r="537" spans="1:18" x14ac:dyDescent="0.25">
      <c r="A537" s="1">
        <f>(IF(ISERROR(VLOOKUP(G537,[1]Choix14!$M$2:$N$14,2,FALSE)&amp;LEFT(J537,4)&amp;RIGHT(LEFT(J537,LEN(J537)-1),2)),0,VLOOKUP(G537,[1]Choix14!$M$2:$N$14,2,FALSE)&amp;LEFT(J537,4)&amp;RIGHT(LEFT(J537,LEN(J537)-1),2)))*1</f>
        <v>0</v>
      </c>
      <c r="B537" s="1">
        <f>(IF(ISERROR(VLOOKUP(L537,[1]Choix14!$M$2:$N$14,2,FALSE)&amp;LEFT(O537,4)&amp;RIGHT(LEFT(O537,LEN(O537)-1),2)),0,VLOOKUP(L537,[1]Choix14!$M$2:$N$14,2,FALSE)&amp;LEFT(O537,4)&amp;RIGHT(LEFT(O537,LEN(O537)-1),2)))*1</f>
        <v>0</v>
      </c>
      <c r="C537" s="1"/>
      <c r="D537" s="1"/>
      <c r="I537" t="s">
        <v>401</v>
      </c>
      <c r="Q537" s="2">
        <f t="shared" si="10"/>
        <v>0</v>
      </c>
      <c r="R537" s="2">
        <f t="shared" si="10"/>
        <v>0</v>
      </c>
    </row>
    <row r="538" spans="1:18" x14ac:dyDescent="0.25">
      <c r="A538" s="1">
        <f>(IF(ISERROR(VLOOKUP(G538,[1]Choix14!$M$2:$N$14,2,FALSE)&amp;LEFT(J538,4)&amp;RIGHT(LEFT(J538,LEN(J538)-1),2)),0,VLOOKUP(G538,[1]Choix14!$M$2:$N$14,2,FALSE)&amp;LEFT(J538,4)&amp;RIGHT(LEFT(J538,LEN(J538)-1),2)))*1</f>
        <v>0</v>
      </c>
      <c r="B538" s="1">
        <f>(IF(ISERROR(VLOOKUP(L538,[1]Choix14!$M$2:$N$14,2,FALSE)&amp;LEFT(O538,4)&amp;RIGHT(LEFT(O538,LEN(O538)-1),2)),0,VLOOKUP(L538,[1]Choix14!$M$2:$N$14,2,FALSE)&amp;LEFT(O538,4)&amp;RIGHT(LEFT(O538,LEN(O538)-1),2)))*1</f>
        <v>0</v>
      </c>
      <c r="C538" s="1"/>
      <c r="D538" s="1"/>
      <c r="I538" t="s">
        <v>402</v>
      </c>
      <c r="Q538" s="2">
        <f t="shared" si="10"/>
        <v>0</v>
      </c>
      <c r="R538" s="2">
        <f t="shared" si="10"/>
        <v>0</v>
      </c>
    </row>
    <row r="539" spans="1:18" x14ac:dyDescent="0.25">
      <c r="A539" s="1">
        <f>(IF(ISERROR(VLOOKUP(G539,[1]Choix14!$M$2:$N$14,2,FALSE)&amp;LEFT(J539,4)&amp;RIGHT(LEFT(J539,LEN(J539)-1),2)),0,VLOOKUP(G539,[1]Choix14!$M$2:$N$14,2,FALSE)&amp;LEFT(J539,4)&amp;RIGHT(LEFT(J539,LEN(J539)-1),2)))*1</f>
        <v>0</v>
      </c>
      <c r="B539" s="1">
        <f>(IF(ISERROR(VLOOKUP(L539,[1]Choix14!$M$2:$N$14,2,FALSE)&amp;LEFT(O539,4)&amp;RIGHT(LEFT(O539,LEN(O539)-1),2)),0,VLOOKUP(L539,[1]Choix14!$M$2:$N$14,2,FALSE)&amp;LEFT(O539,4)&amp;RIGHT(LEFT(O539,LEN(O539)-1),2)))*1</f>
        <v>0</v>
      </c>
      <c r="C539" s="1"/>
      <c r="D539" s="1"/>
      <c r="I539" t="s">
        <v>403</v>
      </c>
      <c r="Q539" s="2">
        <f t="shared" si="10"/>
        <v>0</v>
      </c>
      <c r="R539" s="2">
        <f t="shared" si="10"/>
        <v>0</v>
      </c>
    </row>
    <row r="540" spans="1:18" x14ac:dyDescent="0.25">
      <c r="A540" s="1">
        <f>(IF(ISERROR(VLOOKUP(G540,[1]Choix14!$M$2:$N$14,2,FALSE)&amp;LEFT(J540,4)&amp;RIGHT(LEFT(J540,LEN(J540)-1),2)),0,VLOOKUP(G540,[1]Choix14!$M$2:$N$14,2,FALSE)&amp;LEFT(J540,4)&amp;RIGHT(LEFT(J540,LEN(J540)-1),2)))*1</f>
        <v>0</v>
      </c>
      <c r="B540" s="1">
        <f>(IF(ISERROR(VLOOKUP(L540,[1]Choix14!$M$2:$N$14,2,FALSE)&amp;LEFT(O540,4)&amp;RIGHT(LEFT(O540,LEN(O540)-1),2)),0,VLOOKUP(L540,[1]Choix14!$M$2:$N$14,2,FALSE)&amp;LEFT(O540,4)&amp;RIGHT(LEFT(O540,LEN(O540)-1),2)))*1</f>
        <v>0</v>
      </c>
      <c r="C540" s="1"/>
      <c r="D540" s="1"/>
      <c r="I540" t="s">
        <v>404</v>
      </c>
      <c r="Q540" s="2">
        <f t="shared" si="10"/>
        <v>0</v>
      </c>
      <c r="R540" s="2">
        <f t="shared" si="10"/>
        <v>0</v>
      </c>
    </row>
    <row r="541" spans="1:18" x14ac:dyDescent="0.25">
      <c r="A541" s="1">
        <f>(IF(ISERROR(VLOOKUP(G541,[1]Choix14!$M$2:$N$14,2,FALSE)&amp;LEFT(J541,4)&amp;RIGHT(LEFT(J541,LEN(J541)-1),2)),0,VLOOKUP(G541,[1]Choix14!$M$2:$N$14,2,FALSE)&amp;LEFT(J541,4)&amp;RIGHT(LEFT(J541,LEN(J541)-1),2)))*1</f>
        <v>0</v>
      </c>
      <c r="B541" s="1">
        <f>(IF(ISERROR(VLOOKUP(L541,[1]Choix14!$M$2:$N$14,2,FALSE)&amp;LEFT(O541,4)&amp;RIGHT(LEFT(O541,LEN(O541)-1),2)),0,VLOOKUP(L541,[1]Choix14!$M$2:$N$14,2,FALSE)&amp;LEFT(O541,4)&amp;RIGHT(LEFT(O541,LEN(O541)-1),2)))*1</f>
        <v>0</v>
      </c>
      <c r="C541" s="1"/>
      <c r="D541" s="1"/>
      <c r="I541" t="s">
        <v>405</v>
      </c>
      <c r="Q541" s="2">
        <f t="shared" si="10"/>
        <v>0</v>
      </c>
      <c r="R541" s="2">
        <f t="shared" si="10"/>
        <v>0</v>
      </c>
    </row>
    <row r="542" spans="1:18" x14ac:dyDescent="0.25">
      <c r="A542" s="1">
        <f>(IF(ISERROR(VLOOKUP(G542,[1]Choix14!$M$2:$N$14,2,FALSE)&amp;LEFT(J542,4)&amp;RIGHT(LEFT(J542,LEN(J542)-1),2)),0,VLOOKUP(G542,[1]Choix14!$M$2:$N$14,2,FALSE)&amp;LEFT(J542,4)&amp;RIGHT(LEFT(J542,LEN(J542)-1),2)))*1</f>
        <v>0</v>
      </c>
      <c r="B542" s="1">
        <f>(IF(ISERROR(VLOOKUP(L542,[1]Choix14!$M$2:$N$14,2,FALSE)&amp;LEFT(O542,4)&amp;RIGHT(LEFT(O542,LEN(O542)-1),2)),0,VLOOKUP(L542,[1]Choix14!$M$2:$N$14,2,FALSE)&amp;LEFT(O542,4)&amp;RIGHT(LEFT(O542,LEN(O542)-1),2)))*1</f>
        <v>0</v>
      </c>
      <c r="C542" s="1"/>
      <c r="D542" s="1"/>
      <c r="I542" t="s">
        <v>406</v>
      </c>
      <c r="Q542" s="2">
        <f t="shared" si="10"/>
        <v>0</v>
      </c>
      <c r="R542" s="2">
        <f t="shared" si="10"/>
        <v>0</v>
      </c>
    </row>
    <row r="543" spans="1:18" x14ac:dyDescent="0.25">
      <c r="A543" s="1">
        <f>(IF(ISERROR(VLOOKUP(G543,[1]Choix14!$M$2:$N$14,2,FALSE)&amp;LEFT(J543,4)&amp;RIGHT(LEFT(J543,LEN(J543)-1),2)),0,VLOOKUP(G543,[1]Choix14!$M$2:$N$14,2,FALSE)&amp;LEFT(J543,4)&amp;RIGHT(LEFT(J543,LEN(J543)-1),2)))*1</f>
        <v>0</v>
      </c>
      <c r="B543" s="1">
        <f>(IF(ISERROR(VLOOKUP(L543,[1]Choix14!$M$2:$N$14,2,FALSE)&amp;LEFT(O543,4)&amp;RIGHT(LEFT(O543,LEN(O543)-1),2)),0,VLOOKUP(L543,[1]Choix14!$M$2:$N$14,2,FALSE)&amp;LEFT(O543,4)&amp;RIGHT(LEFT(O543,LEN(O543)-1),2)))*1</f>
        <v>0</v>
      </c>
      <c r="C543" s="1"/>
      <c r="D543" s="1"/>
      <c r="I543" t="s">
        <v>407</v>
      </c>
      <c r="Q543" s="2">
        <f t="shared" si="10"/>
        <v>0</v>
      </c>
      <c r="R543" s="2">
        <f t="shared" si="10"/>
        <v>0</v>
      </c>
    </row>
    <row r="544" spans="1:18" x14ac:dyDescent="0.25">
      <c r="A544" s="1">
        <f>(IF(ISERROR(VLOOKUP(G544,[1]Choix14!$M$2:$N$14,2,FALSE)&amp;LEFT(J544,4)&amp;RIGHT(LEFT(J544,LEN(J544)-1),2)),0,VLOOKUP(G544,[1]Choix14!$M$2:$N$14,2,FALSE)&amp;LEFT(J544,4)&amp;RIGHT(LEFT(J544,LEN(J544)-1),2)))*1</f>
        <v>0</v>
      </c>
      <c r="B544" s="1">
        <f>(IF(ISERROR(VLOOKUP(L544,[1]Choix14!$M$2:$N$14,2,FALSE)&amp;LEFT(O544,4)&amp;RIGHT(LEFT(O544,LEN(O544)-1),2)),0,VLOOKUP(L544,[1]Choix14!$M$2:$N$14,2,FALSE)&amp;LEFT(O544,4)&amp;RIGHT(LEFT(O544,LEN(O544)-1),2)))*1</f>
        <v>0</v>
      </c>
      <c r="C544" s="1"/>
      <c r="D544" s="1"/>
      <c r="I544" t="s">
        <v>408</v>
      </c>
      <c r="Q544" s="2">
        <f t="shared" si="10"/>
        <v>0</v>
      </c>
      <c r="R544" s="2">
        <f t="shared" si="10"/>
        <v>0</v>
      </c>
    </row>
    <row r="545" spans="1:18" x14ac:dyDescent="0.25">
      <c r="A545" s="1">
        <f>(IF(ISERROR(VLOOKUP(G545,[1]Choix14!$M$2:$N$14,2,FALSE)&amp;LEFT(J545,4)&amp;RIGHT(LEFT(J545,LEN(J545)-1),2)),0,VLOOKUP(G545,[1]Choix14!$M$2:$N$14,2,FALSE)&amp;LEFT(J545,4)&amp;RIGHT(LEFT(J545,LEN(J545)-1),2)))*1</f>
        <v>0</v>
      </c>
      <c r="B545" s="1">
        <f>(IF(ISERROR(VLOOKUP(L545,[1]Choix14!$M$2:$N$14,2,FALSE)&amp;LEFT(O545,4)&amp;RIGHT(LEFT(O545,LEN(O545)-1),2)),0,VLOOKUP(L545,[1]Choix14!$M$2:$N$14,2,FALSE)&amp;LEFT(O545,4)&amp;RIGHT(LEFT(O545,LEN(O545)-1),2)))*1</f>
        <v>0</v>
      </c>
      <c r="C545" s="1"/>
      <c r="D545" s="1"/>
      <c r="I545" t="s">
        <v>409</v>
      </c>
      <c r="Q545" s="2">
        <f t="shared" si="10"/>
        <v>0</v>
      </c>
      <c r="R545" s="2">
        <f t="shared" si="10"/>
        <v>0</v>
      </c>
    </row>
    <row r="546" spans="1:18" x14ac:dyDescent="0.25">
      <c r="A546" s="1">
        <f>(IF(ISERROR(VLOOKUP(G546,[1]Choix14!$M$2:$N$14,2,FALSE)&amp;LEFT(J546,4)&amp;RIGHT(LEFT(J546,LEN(J546)-1),2)),0,VLOOKUP(G546,[1]Choix14!$M$2:$N$14,2,FALSE)&amp;LEFT(J546,4)&amp;RIGHT(LEFT(J546,LEN(J546)-1),2)))*1</f>
        <v>0</v>
      </c>
      <c r="B546" s="1">
        <f>(IF(ISERROR(VLOOKUP(L546,[1]Choix14!$M$2:$N$14,2,FALSE)&amp;LEFT(O546,4)&amp;RIGHT(LEFT(O546,LEN(O546)-1),2)),0,VLOOKUP(L546,[1]Choix14!$M$2:$N$14,2,FALSE)&amp;LEFT(O546,4)&amp;RIGHT(LEFT(O546,LEN(O546)-1),2)))*1</f>
        <v>0</v>
      </c>
      <c r="C546" s="1"/>
      <c r="D546" s="1"/>
      <c r="I546" t="s">
        <v>410</v>
      </c>
      <c r="Q546" s="2">
        <f t="shared" si="10"/>
        <v>0</v>
      </c>
      <c r="R546" s="2">
        <f t="shared" si="10"/>
        <v>0</v>
      </c>
    </row>
    <row r="547" spans="1:18" x14ac:dyDescent="0.25">
      <c r="A547" s="1">
        <f>(IF(ISERROR(VLOOKUP(G547,[1]Choix14!$M$2:$N$14,2,FALSE)&amp;LEFT(J547,4)&amp;RIGHT(LEFT(J547,LEN(J547)-1),2)),0,VLOOKUP(G547,[1]Choix14!$M$2:$N$14,2,FALSE)&amp;LEFT(J547,4)&amp;RIGHT(LEFT(J547,LEN(J547)-1),2)))*1</f>
        <v>0</v>
      </c>
      <c r="B547" s="1">
        <f>(IF(ISERROR(VLOOKUP(L547,[1]Choix14!$M$2:$N$14,2,FALSE)&amp;LEFT(O547,4)&amp;RIGHT(LEFT(O547,LEN(O547)-1),2)),0,VLOOKUP(L547,[1]Choix14!$M$2:$N$14,2,FALSE)&amp;LEFT(O547,4)&amp;RIGHT(LEFT(O547,LEN(O547)-1),2)))*1</f>
        <v>0</v>
      </c>
      <c r="C547" s="1"/>
      <c r="D547" s="1"/>
      <c r="I547" t="s">
        <v>411</v>
      </c>
      <c r="Q547" s="2">
        <f t="shared" si="10"/>
        <v>0</v>
      </c>
      <c r="R547" s="2">
        <f t="shared" si="10"/>
        <v>0</v>
      </c>
    </row>
    <row r="548" spans="1:18" x14ac:dyDescent="0.25">
      <c r="A548" s="1">
        <f>(IF(ISERROR(VLOOKUP(G548,[1]Choix14!$M$2:$N$14,2,FALSE)&amp;LEFT(J548,4)&amp;RIGHT(LEFT(J548,LEN(J548)-1),2)),0,VLOOKUP(G548,[1]Choix14!$M$2:$N$14,2,FALSE)&amp;LEFT(J548,4)&amp;RIGHT(LEFT(J548,LEN(J548)-1),2)))*1</f>
        <v>0</v>
      </c>
      <c r="B548" s="1">
        <f>(IF(ISERROR(VLOOKUP(L548,[1]Choix14!$M$2:$N$14,2,FALSE)&amp;LEFT(O548,4)&amp;RIGHT(LEFT(O548,LEN(O548)-1),2)),0,VLOOKUP(L548,[1]Choix14!$M$2:$N$14,2,FALSE)&amp;LEFT(O548,4)&amp;RIGHT(LEFT(O548,LEN(O548)-1),2)))*1</f>
        <v>0</v>
      </c>
      <c r="C548" s="1"/>
      <c r="D548" s="1"/>
      <c r="I548" t="s">
        <v>412</v>
      </c>
      <c r="Q548" s="2">
        <f t="shared" si="10"/>
        <v>0</v>
      </c>
      <c r="R548" s="2">
        <f t="shared" si="10"/>
        <v>0</v>
      </c>
    </row>
    <row r="549" spans="1:18" x14ac:dyDescent="0.25">
      <c r="A549" s="1">
        <f>(IF(ISERROR(VLOOKUP(G549,[1]Choix14!$M$2:$N$14,2,FALSE)&amp;LEFT(J549,4)&amp;RIGHT(LEFT(J549,LEN(J549)-1),2)),0,VLOOKUP(G549,[1]Choix14!$M$2:$N$14,2,FALSE)&amp;LEFT(J549,4)&amp;RIGHT(LEFT(J549,LEN(J549)-1),2)))*1</f>
        <v>0</v>
      </c>
      <c r="B549" s="1">
        <f>(IF(ISERROR(VLOOKUP(L549,[1]Choix14!$M$2:$N$14,2,FALSE)&amp;LEFT(O549,4)&amp;RIGHT(LEFT(O549,LEN(O549)-1),2)),0,VLOOKUP(L549,[1]Choix14!$M$2:$N$14,2,FALSE)&amp;LEFT(O549,4)&amp;RIGHT(LEFT(O549,LEN(O549)-1),2)))*1</f>
        <v>0</v>
      </c>
      <c r="C549" s="1"/>
      <c r="D549" s="1"/>
      <c r="I549" t="s">
        <v>413</v>
      </c>
      <c r="Q549" s="2">
        <f t="shared" si="10"/>
        <v>0</v>
      </c>
      <c r="R549" s="2">
        <f t="shared" si="10"/>
        <v>0</v>
      </c>
    </row>
    <row r="550" spans="1:18" x14ac:dyDescent="0.25">
      <c r="A550" s="1">
        <f>(IF(ISERROR(VLOOKUP(G550,[1]Choix14!$M$2:$N$14,2,FALSE)&amp;LEFT(J550,4)&amp;RIGHT(LEFT(J550,LEN(J550)-1),2)),0,VLOOKUP(G550,[1]Choix14!$M$2:$N$14,2,FALSE)&amp;LEFT(J550,4)&amp;RIGHT(LEFT(J550,LEN(J550)-1),2)))*1</f>
        <v>0</v>
      </c>
      <c r="B550" s="1">
        <f>(IF(ISERROR(VLOOKUP(L550,[1]Choix14!$M$2:$N$14,2,FALSE)&amp;LEFT(O550,4)&amp;RIGHT(LEFT(O550,LEN(O550)-1),2)),0,VLOOKUP(L550,[1]Choix14!$M$2:$N$14,2,FALSE)&amp;LEFT(O550,4)&amp;RIGHT(LEFT(O550,LEN(O550)-1),2)))*1</f>
        <v>0</v>
      </c>
      <c r="C550" s="1"/>
      <c r="D550" s="1"/>
      <c r="I550" t="s">
        <v>414</v>
      </c>
      <c r="Q550" s="2">
        <f t="shared" si="10"/>
        <v>0</v>
      </c>
      <c r="R550" s="2">
        <f t="shared" si="10"/>
        <v>0</v>
      </c>
    </row>
    <row r="551" spans="1:18" x14ac:dyDescent="0.25">
      <c r="A551" s="1">
        <f>(IF(ISERROR(VLOOKUP(G551,[1]Choix14!$M$2:$N$14,2,FALSE)&amp;LEFT(J551,4)&amp;RIGHT(LEFT(J551,LEN(J551)-1),2)),0,VLOOKUP(G551,[1]Choix14!$M$2:$N$14,2,FALSE)&amp;LEFT(J551,4)&amp;RIGHT(LEFT(J551,LEN(J551)-1),2)))*1</f>
        <v>0</v>
      </c>
      <c r="B551" s="1">
        <f>(IF(ISERROR(VLOOKUP(L551,[1]Choix14!$M$2:$N$14,2,FALSE)&amp;LEFT(O551,4)&amp;RIGHT(LEFT(O551,LEN(O551)-1),2)),0,VLOOKUP(L551,[1]Choix14!$M$2:$N$14,2,FALSE)&amp;LEFT(O551,4)&amp;RIGHT(LEFT(O551,LEN(O551)-1),2)))*1</f>
        <v>0</v>
      </c>
      <c r="C551" s="1"/>
      <c r="D551" s="1"/>
      <c r="I551" t="s">
        <v>415</v>
      </c>
      <c r="Q551" s="2">
        <f t="shared" si="10"/>
        <v>0</v>
      </c>
      <c r="R551" s="2">
        <f t="shared" si="10"/>
        <v>0</v>
      </c>
    </row>
    <row r="552" spans="1:18" x14ac:dyDescent="0.25">
      <c r="A552" s="1">
        <f>(IF(ISERROR(VLOOKUP(G552,[1]Choix14!$M$2:$N$14,2,FALSE)&amp;LEFT(J552,4)&amp;RIGHT(LEFT(J552,LEN(J552)-1),2)),0,VLOOKUP(G552,[1]Choix14!$M$2:$N$14,2,FALSE)&amp;LEFT(J552,4)&amp;RIGHT(LEFT(J552,LEN(J552)-1),2)))*1</f>
        <v>0</v>
      </c>
      <c r="B552" s="1">
        <f>(IF(ISERROR(VLOOKUP(L552,[1]Choix14!$M$2:$N$14,2,FALSE)&amp;LEFT(O552,4)&amp;RIGHT(LEFT(O552,LEN(O552)-1),2)),0,VLOOKUP(L552,[1]Choix14!$M$2:$N$14,2,FALSE)&amp;LEFT(O552,4)&amp;RIGHT(LEFT(O552,LEN(O552)-1),2)))*1</f>
        <v>0</v>
      </c>
      <c r="C552" s="1"/>
      <c r="D552" s="1"/>
      <c r="I552" t="s">
        <v>416</v>
      </c>
      <c r="Q552" s="2">
        <f t="shared" si="10"/>
        <v>0</v>
      </c>
      <c r="R552" s="2">
        <f t="shared" si="10"/>
        <v>0</v>
      </c>
    </row>
    <row r="553" spans="1:18" x14ac:dyDescent="0.25">
      <c r="A553" s="1">
        <f>(IF(ISERROR(VLOOKUP(G553,[1]Choix14!$M$2:$N$14,2,FALSE)&amp;LEFT(J553,4)&amp;RIGHT(LEFT(J553,LEN(J553)-1),2)),0,VLOOKUP(G553,[1]Choix14!$M$2:$N$14,2,FALSE)&amp;LEFT(J553,4)&amp;RIGHT(LEFT(J553,LEN(J553)-1),2)))*1</f>
        <v>0</v>
      </c>
      <c r="B553" s="1">
        <f>(IF(ISERROR(VLOOKUP(L553,[1]Choix14!$M$2:$N$14,2,FALSE)&amp;LEFT(O553,4)&amp;RIGHT(LEFT(O553,LEN(O553)-1),2)),0,VLOOKUP(L553,[1]Choix14!$M$2:$N$14,2,FALSE)&amp;LEFT(O553,4)&amp;RIGHT(LEFT(O553,LEN(O553)-1),2)))*1</f>
        <v>0</v>
      </c>
      <c r="C553" s="1"/>
      <c r="D553" s="1"/>
      <c r="I553" t="s">
        <v>417</v>
      </c>
      <c r="Q553" s="2">
        <f t="shared" si="10"/>
        <v>0</v>
      </c>
      <c r="R553" s="2">
        <f t="shared" si="10"/>
        <v>0</v>
      </c>
    </row>
    <row r="554" spans="1:18" x14ac:dyDescent="0.25">
      <c r="A554" s="1">
        <f>(IF(ISERROR(VLOOKUP(G554,[1]Choix14!$M$2:$N$14,2,FALSE)&amp;LEFT(J554,4)&amp;RIGHT(LEFT(J554,LEN(J554)-1),2)),0,VLOOKUP(G554,[1]Choix14!$M$2:$N$14,2,FALSE)&amp;LEFT(J554,4)&amp;RIGHT(LEFT(J554,LEN(J554)-1),2)))*1</f>
        <v>0</v>
      </c>
      <c r="B554" s="1">
        <f>(IF(ISERROR(VLOOKUP(L554,[1]Choix14!$M$2:$N$14,2,FALSE)&amp;LEFT(O554,4)&amp;RIGHT(LEFT(O554,LEN(O554)-1),2)),0,VLOOKUP(L554,[1]Choix14!$M$2:$N$14,2,FALSE)&amp;LEFT(O554,4)&amp;RIGHT(LEFT(O554,LEN(O554)-1),2)))*1</f>
        <v>0</v>
      </c>
      <c r="C554" s="1"/>
      <c r="D554" s="1"/>
      <c r="I554" t="s">
        <v>418</v>
      </c>
      <c r="Q554" s="2">
        <f t="shared" si="10"/>
        <v>0</v>
      </c>
      <c r="R554" s="2">
        <f t="shared" si="10"/>
        <v>0</v>
      </c>
    </row>
    <row r="555" spans="1:18" x14ac:dyDescent="0.25">
      <c r="A555" s="1">
        <f>(IF(ISERROR(VLOOKUP(G555,[1]Choix14!$M$2:$N$14,2,FALSE)&amp;LEFT(J555,4)&amp;RIGHT(LEFT(J555,LEN(J555)-1),2)),0,VLOOKUP(G555,[1]Choix14!$M$2:$N$14,2,FALSE)&amp;LEFT(J555,4)&amp;RIGHT(LEFT(J555,LEN(J555)-1),2)))*1</f>
        <v>0</v>
      </c>
      <c r="B555" s="1">
        <f>(IF(ISERROR(VLOOKUP(L555,[1]Choix14!$M$2:$N$14,2,FALSE)&amp;LEFT(O555,4)&amp;RIGHT(LEFT(O555,LEN(O555)-1),2)),0,VLOOKUP(L555,[1]Choix14!$M$2:$N$14,2,FALSE)&amp;LEFT(O555,4)&amp;RIGHT(LEFT(O555,LEN(O555)-1),2)))*1</f>
        <v>0</v>
      </c>
      <c r="C555" s="1"/>
      <c r="D555" s="1"/>
      <c r="I555" t="s">
        <v>419</v>
      </c>
      <c r="Q555" s="2">
        <f t="shared" si="10"/>
        <v>0</v>
      </c>
      <c r="R555" s="2">
        <f t="shared" si="10"/>
        <v>0</v>
      </c>
    </row>
    <row r="556" spans="1:18" x14ac:dyDescent="0.25">
      <c r="A556" s="1">
        <f>(IF(ISERROR(VLOOKUP(G556,[1]Choix14!$M$2:$N$14,2,FALSE)&amp;LEFT(J556,4)&amp;RIGHT(LEFT(J556,LEN(J556)-1),2)),0,VLOOKUP(G556,[1]Choix14!$M$2:$N$14,2,FALSE)&amp;LEFT(J556,4)&amp;RIGHT(LEFT(J556,LEN(J556)-1),2)))*1</f>
        <v>0</v>
      </c>
      <c r="B556" s="1">
        <f>(IF(ISERROR(VLOOKUP(L556,[1]Choix14!$M$2:$N$14,2,FALSE)&amp;LEFT(O556,4)&amp;RIGHT(LEFT(O556,LEN(O556)-1),2)),0,VLOOKUP(L556,[1]Choix14!$M$2:$N$14,2,FALSE)&amp;LEFT(O556,4)&amp;RIGHT(LEFT(O556,LEN(O556)-1),2)))*1</f>
        <v>0</v>
      </c>
      <c r="C556" s="1"/>
      <c r="D556" s="1"/>
      <c r="I556" t="s">
        <v>420</v>
      </c>
      <c r="Q556" s="2">
        <f t="shared" si="10"/>
        <v>0</v>
      </c>
      <c r="R556" s="2">
        <f t="shared" si="10"/>
        <v>0</v>
      </c>
    </row>
    <row r="557" spans="1:18" x14ac:dyDescent="0.25">
      <c r="A557" s="1">
        <f>(IF(ISERROR(VLOOKUP(G557,[1]Choix14!$M$2:$N$14,2,FALSE)&amp;LEFT(J557,4)&amp;RIGHT(LEFT(J557,LEN(J557)-1),2)),0,VLOOKUP(G557,[1]Choix14!$M$2:$N$14,2,FALSE)&amp;LEFT(J557,4)&amp;RIGHT(LEFT(J557,LEN(J557)-1),2)))*1</f>
        <v>0</v>
      </c>
      <c r="B557" s="1">
        <f>(IF(ISERROR(VLOOKUP(L557,[1]Choix14!$M$2:$N$14,2,FALSE)&amp;LEFT(O557,4)&amp;RIGHT(LEFT(O557,LEN(O557)-1),2)),0,VLOOKUP(L557,[1]Choix14!$M$2:$N$14,2,FALSE)&amp;LEFT(O557,4)&amp;RIGHT(LEFT(O557,LEN(O557)-1),2)))*1</f>
        <v>0</v>
      </c>
      <c r="C557" s="1"/>
      <c r="D557" s="1"/>
      <c r="I557" t="s">
        <v>421</v>
      </c>
      <c r="Q557" s="2">
        <f t="shared" si="10"/>
        <v>0</v>
      </c>
      <c r="R557" s="2">
        <f t="shared" si="10"/>
        <v>0</v>
      </c>
    </row>
    <row r="558" spans="1:18" x14ac:dyDescent="0.25">
      <c r="A558" s="1">
        <f>(IF(ISERROR(VLOOKUP(G558,[1]Choix14!$M$2:$N$14,2,FALSE)&amp;LEFT(J558,4)&amp;RIGHT(LEFT(J558,LEN(J558)-1),2)),0,VLOOKUP(G558,[1]Choix14!$M$2:$N$14,2,FALSE)&amp;LEFT(J558,4)&amp;RIGHT(LEFT(J558,LEN(J558)-1),2)))*1</f>
        <v>0</v>
      </c>
      <c r="B558" s="1">
        <f>(IF(ISERROR(VLOOKUP(L558,[1]Choix14!$M$2:$N$14,2,FALSE)&amp;LEFT(O558,4)&amp;RIGHT(LEFT(O558,LEN(O558)-1),2)),0,VLOOKUP(L558,[1]Choix14!$M$2:$N$14,2,FALSE)&amp;LEFT(O558,4)&amp;RIGHT(LEFT(O558,LEN(O558)-1),2)))*1</f>
        <v>0</v>
      </c>
      <c r="C558" s="1"/>
      <c r="D558" s="1"/>
      <c r="I558" t="s">
        <v>422</v>
      </c>
      <c r="Q558" s="2">
        <f t="shared" si="10"/>
        <v>0</v>
      </c>
      <c r="R558" s="2">
        <f t="shared" si="10"/>
        <v>0</v>
      </c>
    </row>
    <row r="559" spans="1:18" x14ac:dyDescent="0.25">
      <c r="A559" s="1">
        <f>(IF(ISERROR(VLOOKUP(G559,[1]Choix14!$M$2:$N$14,2,FALSE)&amp;LEFT(J559,4)&amp;RIGHT(LEFT(J559,LEN(J559)-1),2)),0,VLOOKUP(G559,[1]Choix14!$M$2:$N$14,2,FALSE)&amp;LEFT(J559,4)&amp;RIGHT(LEFT(J559,LEN(J559)-1),2)))*1</f>
        <v>0</v>
      </c>
      <c r="B559" s="1">
        <f>(IF(ISERROR(VLOOKUP(L559,[1]Choix14!$M$2:$N$14,2,FALSE)&amp;LEFT(O559,4)&amp;RIGHT(LEFT(O559,LEN(O559)-1),2)),0,VLOOKUP(L559,[1]Choix14!$M$2:$N$14,2,FALSE)&amp;LEFT(O559,4)&amp;RIGHT(LEFT(O559,LEN(O559)-1),2)))*1</f>
        <v>0</v>
      </c>
      <c r="C559" s="1"/>
      <c r="D559" s="1"/>
      <c r="I559" t="s">
        <v>423</v>
      </c>
      <c r="Q559" s="2">
        <f t="shared" si="10"/>
        <v>0</v>
      </c>
      <c r="R559" s="2">
        <f t="shared" si="10"/>
        <v>0</v>
      </c>
    </row>
    <row r="560" spans="1:18" x14ac:dyDescent="0.25">
      <c r="A560" s="1">
        <f>(IF(ISERROR(VLOOKUP(G560,[1]Choix14!$M$2:$N$14,2,FALSE)&amp;LEFT(J560,4)&amp;RIGHT(LEFT(J560,LEN(J560)-1),2)),0,VLOOKUP(G560,[1]Choix14!$M$2:$N$14,2,FALSE)&amp;LEFT(J560,4)&amp;RIGHT(LEFT(J560,LEN(J560)-1),2)))*1</f>
        <v>0</v>
      </c>
      <c r="B560" s="1">
        <f>(IF(ISERROR(VLOOKUP(L560,[1]Choix14!$M$2:$N$14,2,FALSE)&amp;LEFT(O560,4)&amp;RIGHT(LEFT(O560,LEN(O560)-1),2)),0,VLOOKUP(L560,[1]Choix14!$M$2:$N$14,2,FALSE)&amp;LEFT(O560,4)&amp;RIGHT(LEFT(O560,LEN(O560)-1),2)))*1</f>
        <v>0</v>
      </c>
      <c r="C560" s="1"/>
      <c r="D560" s="1"/>
      <c r="I560" t="s">
        <v>424</v>
      </c>
      <c r="Q560" s="2">
        <f t="shared" si="10"/>
        <v>0</v>
      </c>
      <c r="R560" s="2">
        <f t="shared" si="10"/>
        <v>0</v>
      </c>
    </row>
    <row r="561" spans="1:18" x14ac:dyDescent="0.25">
      <c r="A561" s="1">
        <f>(IF(ISERROR(VLOOKUP(G561,[1]Choix14!$M$2:$N$14,2,FALSE)&amp;LEFT(J561,4)&amp;RIGHT(LEFT(J561,LEN(J561)-1),2)),0,VLOOKUP(G561,[1]Choix14!$M$2:$N$14,2,FALSE)&amp;LEFT(J561,4)&amp;RIGHT(LEFT(J561,LEN(J561)-1),2)))*1</f>
        <v>0</v>
      </c>
      <c r="B561" s="1">
        <f>(IF(ISERROR(VLOOKUP(L561,[1]Choix14!$M$2:$N$14,2,FALSE)&amp;LEFT(O561,4)&amp;RIGHT(LEFT(O561,LEN(O561)-1),2)),0,VLOOKUP(L561,[1]Choix14!$M$2:$N$14,2,FALSE)&amp;LEFT(O561,4)&amp;RIGHT(LEFT(O561,LEN(O561)-1),2)))*1</f>
        <v>0</v>
      </c>
      <c r="C561" s="1"/>
      <c r="D561" s="1"/>
      <c r="I561" t="s">
        <v>425</v>
      </c>
      <c r="Q561" s="2">
        <f t="shared" si="10"/>
        <v>0</v>
      </c>
      <c r="R561" s="2">
        <f t="shared" si="10"/>
        <v>0</v>
      </c>
    </row>
    <row r="562" spans="1:18" x14ac:dyDescent="0.25">
      <c r="A562" s="1">
        <f>(IF(ISERROR(VLOOKUP(G562,[1]Choix14!$M$2:$N$14,2,FALSE)&amp;LEFT(J562,4)&amp;RIGHT(LEFT(J562,LEN(J562)-1),2)),0,VLOOKUP(G562,[1]Choix14!$M$2:$N$14,2,FALSE)&amp;LEFT(J562,4)&amp;RIGHT(LEFT(J562,LEN(J562)-1),2)))*1</f>
        <v>0</v>
      </c>
      <c r="B562" s="1">
        <f>(IF(ISERROR(VLOOKUP(L562,[1]Choix14!$M$2:$N$14,2,FALSE)&amp;LEFT(O562,4)&amp;RIGHT(LEFT(O562,LEN(O562)-1),2)),0,VLOOKUP(L562,[1]Choix14!$M$2:$N$14,2,FALSE)&amp;LEFT(O562,4)&amp;RIGHT(LEFT(O562,LEN(O562)-1),2)))*1</f>
        <v>0</v>
      </c>
      <c r="C562" s="1"/>
      <c r="D562" s="1"/>
      <c r="I562" t="s">
        <v>426</v>
      </c>
      <c r="Q562" s="2">
        <f t="shared" si="10"/>
        <v>0</v>
      </c>
      <c r="R562" s="2">
        <f t="shared" si="10"/>
        <v>0</v>
      </c>
    </row>
    <row r="563" spans="1:18" x14ac:dyDescent="0.25">
      <c r="A563" s="1">
        <f>(IF(ISERROR(VLOOKUP(G563,[1]Choix14!$M$2:$N$14,2,FALSE)&amp;LEFT(J563,4)&amp;RIGHT(LEFT(J563,LEN(J563)-1),2)),0,VLOOKUP(G563,[1]Choix14!$M$2:$N$14,2,FALSE)&amp;LEFT(J563,4)&amp;RIGHT(LEFT(J563,LEN(J563)-1),2)))*1</f>
        <v>0</v>
      </c>
      <c r="B563" s="1">
        <f>(IF(ISERROR(VLOOKUP(L563,[1]Choix14!$M$2:$N$14,2,FALSE)&amp;LEFT(O563,4)&amp;RIGHT(LEFT(O563,LEN(O563)-1),2)),0,VLOOKUP(L563,[1]Choix14!$M$2:$N$14,2,FALSE)&amp;LEFT(O563,4)&amp;RIGHT(LEFT(O563,LEN(O563)-1),2)))*1</f>
        <v>0</v>
      </c>
      <c r="C563" s="1"/>
      <c r="D563" s="1"/>
      <c r="I563" t="s">
        <v>427</v>
      </c>
      <c r="Q563" s="2">
        <f t="shared" si="10"/>
        <v>0</v>
      </c>
      <c r="R563" s="2">
        <f t="shared" si="10"/>
        <v>0</v>
      </c>
    </row>
    <row r="564" spans="1:18" x14ac:dyDescent="0.25">
      <c r="A564" s="1">
        <f>(IF(ISERROR(VLOOKUP(G564,[1]Choix14!$M$2:$N$14,2,FALSE)&amp;LEFT(J564,4)&amp;RIGHT(LEFT(J564,LEN(J564)-1),2)),0,VLOOKUP(G564,[1]Choix14!$M$2:$N$14,2,FALSE)&amp;LEFT(J564,4)&amp;RIGHT(LEFT(J564,LEN(J564)-1),2)))*1</f>
        <v>0</v>
      </c>
      <c r="B564" s="1">
        <f>(IF(ISERROR(VLOOKUP(L564,[1]Choix14!$M$2:$N$14,2,FALSE)&amp;LEFT(O564,4)&amp;RIGHT(LEFT(O564,LEN(O564)-1),2)),0,VLOOKUP(L564,[1]Choix14!$M$2:$N$14,2,FALSE)&amp;LEFT(O564,4)&amp;RIGHT(LEFT(O564,LEN(O564)-1),2)))*1</f>
        <v>0</v>
      </c>
      <c r="C564" s="1"/>
      <c r="D564" s="1"/>
      <c r="I564" t="s">
        <v>428</v>
      </c>
      <c r="Q564" s="2">
        <f t="shared" si="10"/>
        <v>0</v>
      </c>
      <c r="R564" s="2">
        <f t="shared" si="10"/>
        <v>0</v>
      </c>
    </row>
    <row r="565" spans="1:18" x14ac:dyDescent="0.25">
      <c r="A565" s="1">
        <f>(IF(ISERROR(VLOOKUP(G565,[1]Choix14!$M$2:$N$14,2,FALSE)&amp;LEFT(J565,4)&amp;RIGHT(LEFT(J565,LEN(J565)-1),2)),0,VLOOKUP(G565,[1]Choix14!$M$2:$N$14,2,FALSE)&amp;LEFT(J565,4)&amp;RIGHT(LEFT(J565,LEN(J565)-1),2)))*1</f>
        <v>0</v>
      </c>
      <c r="B565" s="1">
        <f>(IF(ISERROR(VLOOKUP(L565,[1]Choix14!$M$2:$N$14,2,FALSE)&amp;LEFT(O565,4)&amp;RIGHT(LEFT(O565,LEN(O565)-1),2)),0,VLOOKUP(L565,[1]Choix14!$M$2:$N$14,2,FALSE)&amp;LEFT(O565,4)&amp;RIGHT(LEFT(O565,LEN(O565)-1),2)))*1</f>
        <v>0</v>
      </c>
      <c r="C565" s="1"/>
      <c r="D565" s="1"/>
      <c r="I565" t="s">
        <v>429</v>
      </c>
      <c r="Q565" s="2">
        <f t="shared" si="10"/>
        <v>0</v>
      </c>
      <c r="R565" s="2">
        <f t="shared" si="10"/>
        <v>0</v>
      </c>
    </row>
    <row r="566" spans="1:18" x14ac:dyDescent="0.25">
      <c r="A566" s="1">
        <f>(IF(ISERROR(VLOOKUP(G566,[1]Choix14!$M$2:$N$14,2,FALSE)&amp;LEFT(J566,4)&amp;RIGHT(LEFT(J566,LEN(J566)-1),2)),0,VLOOKUP(G566,[1]Choix14!$M$2:$N$14,2,FALSE)&amp;LEFT(J566,4)&amp;RIGHT(LEFT(J566,LEN(J566)-1),2)))*1</f>
        <v>0</v>
      </c>
      <c r="B566" s="1">
        <f>(IF(ISERROR(VLOOKUP(L566,[1]Choix14!$M$2:$N$14,2,FALSE)&amp;LEFT(O566,4)&amp;RIGHT(LEFT(O566,LEN(O566)-1),2)),0,VLOOKUP(L566,[1]Choix14!$M$2:$N$14,2,FALSE)&amp;LEFT(O566,4)&amp;RIGHT(LEFT(O566,LEN(O566)-1),2)))*1</f>
        <v>0</v>
      </c>
      <c r="C566" s="1"/>
      <c r="D566" s="1"/>
      <c r="I566" t="s">
        <v>430</v>
      </c>
      <c r="Q566" s="2">
        <f t="shared" si="10"/>
        <v>0</v>
      </c>
      <c r="R566" s="2">
        <f t="shared" si="10"/>
        <v>0</v>
      </c>
    </row>
    <row r="567" spans="1:18" x14ac:dyDescent="0.25">
      <c r="A567" s="1">
        <f>(IF(ISERROR(VLOOKUP(G567,[1]Choix14!$M$2:$N$14,2,FALSE)&amp;LEFT(J567,4)&amp;RIGHT(LEFT(J567,LEN(J567)-1),2)),0,VLOOKUP(G567,[1]Choix14!$M$2:$N$14,2,FALSE)&amp;LEFT(J567,4)&amp;RIGHT(LEFT(J567,LEN(J567)-1),2)))*1</f>
        <v>0</v>
      </c>
      <c r="B567" s="1">
        <f>(IF(ISERROR(VLOOKUP(L567,[1]Choix14!$M$2:$N$14,2,FALSE)&amp;LEFT(O567,4)&amp;RIGHT(LEFT(O567,LEN(O567)-1),2)),0,VLOOKUP(L567,[1]Choix14!$M$2:$N$14,2,FALSE)&amp;LEFT(O567,4)&amp;RIGHT(LEFT(O567,LEN(O567)-1),2)))*1</f>
        <v>0</v>
      </c>
      <c r="C567" s="1"/>
      <c r="D567" s="1"/>
      <c r="I567" t="s">
        <v>431</v>
      </c>
      <c r="Q567" s="2">
        <f t="shared" si="10"/>
        <v>0</v>
      </c>
      <c r="R567" s="2">
        <f t="shared" si="10"/>
        <v>0</v>
      </c>
    </row>
    <row r="568" spans="1:18" x14ac:dyDescent="0.25">
      <c r="A568" s="1">
        <f>(IF(ISERROR(VLOOKUP(G568,[1]Choix14!$M$2:$N$14,2,FALSE)&amp;LEFT(J568,4)&amp;RIGHT(LEFT(J568,LEN(J568)-1),2)),0,VLOOKUP(G568,[1]Choix14!$M$2:$N$14,2,FALSE)&amp;LEFT(J568,4)&amp;RIGHT(LEFT(J568,LEN(J568)-1),2)))*1</f>
        <v>0</v>
      </c>
      <c r="B568" s="1">
        <f>(IF(ISERROR(VLOOKUP(L568,[1]Choix14!$M$2:$N$14,2,FALSE)&amp;LEFT(O568,4)&amp;RIGHT(LEFT(O568,LEN(O568)-1),2)),0,VLOOKUP(L568,[1]Choix14!$M$2:$N$14,2,FALSE)&amp;LEFT(O568,4)&amp;RIGHT(LEFT(O568,LEN(O568)-1),2)))*1</f>
        <v>0</v>
      </c>
      <c r="C568" s="1"/>
      <c r="D568" s="1"/>
      <c r="I568" t="s">
        <v>432</v>
      </c>
      <c r="Q568" s="2">
        <f t="shared" si="10"/>
        <v>0</v>
      </c>
      <c r="R568" s="2">
        <f t="shared" si="10"/>
        <v>0</v>
      </c>
    </row>
    <row r="569" spans="1:18" x14ac:dyDescent="0.25">
      <c r="A569" s="1">
        <f>(IF(ISERROR(VLOOKUP(G569,[1]Choix14!$M$2:$N$14,2,FALSE)&amp;LEFT(J569,4)&amp;RIGHT(LEFT(J569,LEN(J569)-1),2)),0,VLOOKUP(G569,[1]Choix14!$M$2:$N$14,2,FALSE)&amp;LEFT(J569,4)&amp;RIGHT(LEFT(J569,LEN(J569)-1),2)))*1</f>
        <v>0</v>
      </c>
      <c r="B569" s="1">
        <f>(IF(ISERROR(VLOOKUP(L569,[1]Choix14!$M$2:$N$14,2,FALSE)&amp;LEFT(O569,4)&amp;RIGHT(LEFT(O569,LEN(O569)-1),2)),0,VLOOKUP(L569,[1]Choix14!$M$2:$N$14,2,FALSE)&amp;LEFT(O569,4)&amp;RIGHT(LEFT(O569,LEN(O569)-1),2)))*1</f>
        <v>0</v>
      </c>
      <c r="C569" s="1"/>
      <c r="D569" s="1"/>
      <c r="I569" t="s">
        <v>433</v>
      </c>
      <c r="Q569" s="2">
        <f t="shared" si="10"/>
        <v>0</v>
      </c>
      <c r="R569" s="2">
        <f t="shared" si="10"/>
        <v>0</v>
      </c>
    </row>
    <row r="570" spans="1:18" x14ac:dyDescent="0.25">
      <c r="A570" s="1">
        <f>(IF(ISERROR(VLOOKUP(G570,[1]Choix14!$M$2:$N$14,2,FALSE)&amp;LEFT(J570,4)&amp;RIGHT(LEFT(J570,LEN(J570)-1),2)),0,VLOOKUP(G570,[1]Choix14!$M$2:$N$14,2,FALSE)&amp;LEFT(J570,4)&amp;RIGHT(LEFT(J570,LEN(J570)-1),2)))*1</f>
        <v>0</v>
      </c>
      <c r="B570" s="1">
        <f>(IF(ISERROR(VLOOKUP(L570,[1]Choix14!$M$2:$N$14,2,FALSE)&amp;LEFT(O570,4)&amp;RIGHT(LEFT(O570,LEN(O570)-1),2)),0,VLOOKUP(L570,[1]Choix14!$M$2:$N$14,2,FALSE)&amp;LEFT(O570,4)&amp;RIGHT(LEFT(O570,LEN(O570)-1),2)))*1</f>
        <v>0</v>
      </c>
      <c r="C570" s="1"/>
      <c r="D570" s="1"/>
      <c r="I570" t="s">
        <v>434</v>
      </c>
      <c r="Q570" s="2">
        <f t="shared" si="10"/>
        <v>0</v>
      </c>
      <c r="R570" s="2">
        <f t="shared" si="10"/>
        <v>0</v>
      </c>
    </row>
    <row r="571" spans="1:18" x14ac:dyDescent="0.25">
      <c r="A571" s="1">
        <f>(IF(ISERROR(VLOOKUP(G571,[1]Choix14!$M$2:$N$14,2,FALSE)&amp;LEFT(J571,4)&amp;RIGHT(LEFT(J571,LEN(J571)-1),2)),0,VLOOKUP(G571,[1]Choix14!$M$2:$N$14,2,FALSE)&amp;LEFT(J571,4)&amp;RIGHT(LEFT(J571,LEN(J571)-1),2)))*1</f>
        <v>0</v>
      </c>
      <c r="B571" s="1">
        <f>(IF(ISERROR(VLOOKUP(L571,[1]Choix14!$M$2:$N$14,2,FALSE)&amp;LEFT(O571,4)&amp;RIGHT(LEFT(O571,LEN(O571)-1),2)),0,VLOOKUP(L571,[1]Choix14!$M$2:$N$14,2,FALSE)&amp;LEFT(O571,4)&amp;RIGHT(LEFT(O571,LEN(O571)-1),2)))*1</f>
        <v>0</v>
      </c>
      <c r="C571" s="1"/>
      <c r="D571" s="1"/>
      <c r="I571" t="s">
        <v>435</v>
      </c>
      <c r="Q571" s="2">
        <f t="shared" si="10"/>
        <v>0</v>
      </c>
      <c r="R571" s="2">
        <f t="shared" si="10"/>
        <v>0</v>
      </c>
    </row>
    <row r="572" spans="1:18" x14ac:dyDescent="0.25">
      <c r="A572" s="1">
        <f>(IF(ISERROR(VLOOKUP(G572,[1]Choix14!$M$2:$N$14,2,FALSE)&amp;LEFT(J572,4)&amp;RIGHT(LEFT(J572,LEN(J572)-1),2)),0,VLOOKUP(G572,[1]Choix14!$M$2:$N$14,2,FALSE)&amp;LEFT(J572,4)&amp;RIGHT(LEFT(J572,LEN(J572)-1),2)))*1</f>
        <v>0</v>
      </c>
      <c r="B572" s="1">
        <f>(IF(ISERROR(VLOOKUP(L572,[1]Choix14!$M$2:$N$14,2,FALSE)&amp;LEFT(O572,4)&amp;RIGHT(LEFT(O572,LEN(O572)-1),2)),0,VLOOKUP(L572,[1]Choix14!$M$2:$N$14,2,FALSE)&amp;LEFT(O572,4)&amp;RIGHT(LEFT(O572,LEN(O572)-1),2)))*1</f>
        <v>0</v>
      </c>
      <c r="C572" s="1"/>
      <c r="D572" s="1"/>
      <c r="I572" t="s">
        <v>436</v>
      </c>
      <c r="Q572" s="2">
        <f t="shared" si="10"/>
        <v>0</v>
      </c>
      <c r="R572" s="2">
        <f t="shared" si="10"/>
        <v>0</v>
      </c>
    </row>
    <row r="573" spans="1:18" x14ac:dyDescent="0.25">
      <c r="A573" s="1">
        <f>(IF(ISERROR(VLOOKUP(G573,[1]Choix14!$M$2:$N$14,2,FALSE)&amp;LEFT(J573,4)&amp;RIGHT(LEFT(J573,LEN(J573)-1),2)),0,VLOOKUP(G573,[1]Choix14!$M$2:$N$14,2,FALSE)&amp;LEFT(J573,4)&amp;RIGHT(LEFT(J573,LEN(J573)-1),2)))*1</f>
        <v>0</v>
      </c>
      <c r="B573" s="1">
        <f>(IF(ISERROR(VLOOKUP(L573,[1]Choix14!$M$2:$N$14,2,FALSE)&amp;LEFT(O573,4)&amp;RIGHT(LEFT(O573,LEN(O573)-1),2)),0,VLOOKUP(L573,[1]Choix14!$M$2:$N$14,2,FALSE)&amp;LEFT(O573,4)&amp;RIGHT(LEFT(O573,LEN(O573)-1),2)))*1</f>
        <v>0</v>
      </c>
      <c r="C573" s="1"/>
      <c r="D573" s="1"/>
      <c r="I573" t="s">
        <v>437</v>
      </c>
      <c r="Q573" s="2">
        <f t="shared" si="10"/>
        <v>0</v>
      </c>
      <c r="R573" s="2">
        <f t="shared" si="10"/>
        <v>0</v>
      </c>
    </row>
    <row r="574" spans="1:18" x14ac:dyDescent="0.25">
      <c r="A574" s="1">
        <f>(IF(ISERROR(VLOOKUP(G574,[1]Choix14!$M$2:$N$14,2,FALSE)&amp;LEFT(J574,4)&amp;RIGHT(LEFT(J574,LEN(J574)-1),2)),0,VLOOKUP(G574,[1]Choix14!$M$2:$N$14,2,FALSE)&amp;LEFT(J574,4)&amp;RIGHT(LEFT(J574,LEN(J574)-1),2)))*1</f>
        <v>0</v>
      </c>
      <c r="B574" s="1">
        <f>(IF(ISERROR(VLOOKUP(L574,[1]Choix14!$M$2:$N$14,2,FALSE)&amp;LEFT(O574,4)&amp;RIGHT(LEFT(O574,LEN(O574)-1),2)),0,VLOOKUP(L574,[1]Choix14!$M$2:$N$14,2,FALSE)&amp;LEFT(O574,4)&amp;RIGHT(LEFT(O574,LEN(O574)-1),2)))*1</f>
        <v>0</v>
      </c>
      <c r="C574" s="1"/>
      <c r="D574" s="1"/>
      <c r="I574" t="s">
        <v>438</v>
      </c>
      <c r="Q574" s="2">
        <f t="shared" si="10"/>
        <v>0</v>
      </c>
      <c r="R574" s="2">
        <f t="shared" si="10"/>
        <v>0</v>
      </c>
    </row>
    <row r="575" spans="1:18" x14ac:dyDescent="0.25">
      <c r="A575" s="1">
        <f>(IF(ISERROR(VLOOKUP(G575,[1]Choix14!$M$2:$N$14,2,FALSE)&amp;LEFT(J575,4)&amp;RIGHT(LEFT(J575,LEN(J575)-1),2)),0,VLOOKUP(G575,[1]Choix14!$M$2:$N$14,2,FALSE)&amp;LEFT(J575,4)&amp;RIGHT(LEFT(J575,LEN(J575)-1),2)))*1</f>
        <v>0</v>
      </c>
      <c r="B575" s="1">
        <f>(IF(ISERROR(VLOOKUP(L575,[1]Choix14!$M$2:$N$14,2,FALSE)&amp;LEFT(O575,4)&amp;RIGHT(LEFT(O575,LEN(O575)-1),2)),0,VLOOKUP(L575,[1]Choix14!$M$2:$N$14,2,FALSE)&amp;LEFT(O575,4)&amp;RIGHT(LEFT(O575,LEN(O575)-1),2)))*1</f>
        <v>0</v>
      </c>
      <c r="C575" s="1"/>
      <c r="D575" s="1"/>
      <c r="I575" t="s">
        <v>439</v>
      </c>
      <c r="Q575" s="2">
        <f t="shared" si="10"/>
        <v>0</v>
      </c>
      <c r="R575" s="2">
        <f t="shared" si="10"/>
        <v>0</v>
      </c>
    </row>
    <row r="576" spans="1:18" x14ac:dyDescent="0.25">
      <c r="A576" s="1">
        <f>(IF(ISERROR(VLOOKUP(G576,[1]Choix14!$M$2:$N$14,2,FALSE)&amp;LEFT(J576,4)&amp;RIGHT(LEFT(J576,LEN(J576)-1),2)),0,VLOOKUP(G576,[1]Choix14!$M$2:$N$14,2,FALSE)&amp;LEFT(J576,4)&amp;RIGHT(LEFT(J576,LEN(J576)-1),2)))*1</f>
        <v>0</v>
      </c>
      <c r="B576" s="1">
        <f>(IF(ISERROR(VLOOKUP(L576,[1]Choix14!$M$2:$N$14,2,FALSE)&amp;LEFT(O576,4)&amp;RIGHT(LEFT(O576,LEN(O576)-1),2)),0,VLOOKUP(L576,[1]Choix14!$M$2:$N$14,2,FALSE)&amp;LEFT(O576,4)&amp;RIGHT(LEFT(O576,LEN(O576)-1),2)))*1</f>
        <v>0</v>
      </c>
      <c r="C576" s="1"/>
      <c r="D576" s="1"/>
      <c r="I576" t="s">
        <v>440</v>
      </c>
      <c r="Q576" s="2">
        <f t="shared" si="10"/>
        <v>0</v>
      </c>
      <c r="R576" s="2">
        <f t="shared" si="10"/>
        <v>0</v>
      </c>
    </row>
    <row r="577" spans="1:18" x14ac:dyDescent="0.25">
      <c r="A577" s="1">
        <f>(IF(ISERROR(VLOOKUP(G577,[1]Choix14!$M$2:$N$14,2,FALSE)&amp;LEFT(J577,4)&amp;RIGHT(LEFT(J577,LEN(J577)-1),2)),0,VLOOKUP(G577,[1]Choix14!$M$2:$N$14,2,FALSE)&amp;LEFT(J577,4)&amp;RIGHT(LEFT(J577,LEN(J577)-1),2)))*1</f>
        <v>0</v>
      </c>
      <c r="B577" s="1">
        <f>(IF(ISERROR(VLOOKUP(L577,[1]Choix14!$M$2:$N$14,2,FALSE)&amp;LEFT(O577,4)&amp;RIGHT(LEFT(O577,LEN(O577)-1),2)),0,VLOOKUP(L577,[1]Choix14!$M$2:$N$14,2,FALSE)&amp;LEFT(O577,4)&amp;RIGHT(LEFT(O577,LEN(O577)-1),2)))*1</f>
        <v>0</v>
      </c>
      <c r="C577" s="1"/>
      <c r="D577" s="1"/>
      <c r="I577" t="s">
        <v>441</v>
      </c>
      <c r="Q577" s="2">
        <f t="shared" si="10"/>
        <v>0</v>
      </c>
      <c r="R577" s="2">
        <f t="shared" si="10"/>
        <v>0</v>
      </c>
    </row>
    <row r="578" spans="1:18" x14ac:dyDescent="0.25">
      <c r="A578" s="1">
        <f>(IF(ISERROR(VLOOKUP(G578,[1]Choix14!$M$2:$N$14,2,FALSE)&amp;LEFT(J578,4)&amp;RIGHT(LEFT(J578,LEN(J578)-1),2)),0,VLOOKUP(G578,[1]Choix14!$M$2:$N$14,2,FALSE)&amp;LEFT(J578,4)&amp;RIGHT(LEFT(J578,LEN(J578)-1),2)))*1</f>
        <v>0</v>
      </c>
      <c r="B578" s="1">
        <f>(IF(ISERROR(VLOOKUP(L578,[1]Choix14!$M$2:$N$14,2,FALSE)&amp;LEFT(O578,4)&amp;RIGHT(LEFT(O578,LEN(O578)-1),2)),0,VLOOKUP(L578,[1]Choix14!$M$2:$N$14,2,FALSE)&amp;LEFT(O578,4)&amp;RIGHT(LEFT(O578,LEN(O578)-1),2)))*1</f>
        <v>0</v>
      </c>
      <c r="C578" s="1"/>
      <c r="D578" s="1"/>
      <c r="I578" t="s">
        <v>442</v>
      </c>
      <c r="Q578" s="2">
        <f t="shared" si="10"/>
        <v>0</v>
      </c>
      <c r="R578" s="2">
        <f t="shared" si="10"/>
        <v>0</v>
      </c>
    </row>
    <row r="579" spans="1:18" x14ac:dyDescent="0.25">
      <c r="A579" s="1">
        <f>(IF(ISERROR(VLOOKUP(G579,[1]Choix14!$M$2:$N$14,2,FALSE)&amp;LEFT(J579,4)&amp;RIGHT(LEFT(J579,LEN(J579)-1),2)),0,VLOOKUP(G579,[1]Choix14!$M$2:$N$14,2,FALSE)&amp;LEFT(J579,4)&amp;RIGHT(LEFT(J579,LEN(J579)-1),2)))*1</f>
        <v>0</v>
      </c>
      <c r="B579" s="1">
        <f>(IF(ISERROR(VLOOKUP(L579,[1]Choix14!$M$2:$N$14,2,FALSE)&amp;LEFT(O579,4)&amp;RIGHT(LEFT(O579,LEN(O579)-1),2)),0,VLOOKUP(L579,[1]Choix14!$M$2:$N$14,2,FALSE)&amp;LEFT(O579,4)&amp;RIGHT(LEFT(O579,LEN(O579)-1),2)))*1</f>
        <v>0</v>
      </c>
      <c r="C579" s="1"/>
      <c r="D579" s="1"/>
      <c r="I579" t="s">
        <v>443</v>
      </c>
      <c r="Q579" s="2">
        <f t="shared" ref="Q579:R642" si="11">IF(A579&lt;1,0,COUNTIF($A:$B,A579))</f>
        <v>0</v>
      </c>
      <c r="R579" s="2">
        <f t="shared" si="11"/>
        <v>0</v>
      </c>
    </row>
    <row r="580" spans="1:18" x14ac:dyDescent="0.25">
      <c r="A580" s="1">
        <f>(IF(ISERROR(VLOOKUP(G580,[1]Choix14!$M$2:$N$14,2,FALSE)&amp;LEFT(J580,4)&amp;RIGHT(LEFT(J580,LEN(J580)-1),2)),0,VLOOKUP(G580,[1]Choix14!$M$2:$N$14,2,FALSE)&amp;LEFT(J580,4)&amp;RIGHT(LEFT(J580,LEN(J580)-1),2)))*1</f>
        <v>0</v>
      </c>
      <c r="B580" s="1">
        <f>(IF(ISERROR(VLOOKUP(L580,[1]Choix14!$M$2:$N$14,2,FALSE)&amp;LEFT(O580,4)&amp;RIGHT(LEFT(O580,LEN(O580)-1),2)),0,VLOOKUP(L580,[1]Choix14!$M$2:$N$14,2,FALSE)&amp;LEFT(O580,4)&amp;RIGHT(LEFT(O580,LEN(O580)-1),2)))*1</f>
        <v>0</v>
      </c>
      <c r="C580" s="1"/>
      <c r="D580" s="1"/>
      <c r="I580" t="s">
        <v>444</v>
      </c>
      <c r="Q580" s="2">
        <f t="shared" si="11"/>
        <v>0</v>
      </c>
      <c r="R580" s="2">
        <f t="shared" si="11"/>
        <v>0</v>
      </c>
    </row>
    <row r="581" spans="1:18" x14ac:dyDescent="0.25">
      <c r="A581" s="1">
        <f>(IF(ISERROR(VLOOKUP(G581,[1]Choix14!$M$2:$N$14,2,FALSE)&amp;LEFT(J581,4)&amp;RIGHT(LEFT(J581,LEN(J581)-1),2)),0,VLOOKUP(G581,[1]Choix14!$M$2:$N$14,2,FALSE)&amp;LEFT(J581,4)&amp;RIGHT(LEFT(J581,LEN(J581)-1),2)))*1</f>
        <v>0</v>
      </c>
      <c r="B581" s="1">
        <f>(IF(ISERROR(VLOOKUP(L581,[1]Choix14!$M$2:$N$14,2,FALSE)&amp;LEFT(O581,4)&amp;RIGHT(LEFT(O581,LEN(O581)-1),2)),0,VLOOKUP(L581,[1]Choix14!$M$2:$N$14,2,FALSE)&amp;LEFT(O581,4)&amp;RIGHT(LEFT(O581,LEN(O581)-1),2)))*1</f>
        <v>0</v>
      </c>
      <c r="C581" s="1"/>
      <c r="D581" s="1"/>
      <c r="I581" t="s">
        <v>445</v>
      </c>
      <c r="Q581" s="2">
        <f t="shared" si="11"/>
        <v>0</v>
      </c>
      <c r="R581" s="2">
        <f t="shared" si="11"/>
        <v>0</v>
      </c>
    </row>
    <row r="582" spans="1:18" x14ac:dyDescent="0.25">
      <c r="A582" s="1">
        <f>(IF(ISERROR(VLOOKUP(G582,[1]Choix14!$M$2:$N$14,2,FALSE)&amp;LEFT(J582,4)&amp;RIGHT(LEFT(J582,LEN(J582)-1),2)),0,VLOOKUP(G582,[1]Choix14!$M$2:$N$14,2,FALSE)&amp;LEFT(J582,4)&amp;RIGHT(LEFT(J582,LEN(J582)-1),2)))*1</f>
        <v>0</v>
      </c>
      <c r="B582" s="1">
        <f>(IF(ISERROR(VLOOKUP(L582,[1]Choix14!$M$2:$N$14,2,FALSE)&amp;LEFT(O582,4)&amp;RIGHT(LEFT(O582,LEN(O582)-1),2)),0,VLOOKUP(L582,[1]Choix14!$M$2:$N$14,2,FALSE)&amp;LEFT(O582,4)&amp;RIGHT(LEFT(O582,LEN(O582)-1),2)))*1</f>
        <v>0</v>
      </c>
      <c r="C582" s="1"/>
      <c r="D582" s="1"/>
      <c r="I582" t="s">
        <v>446</v>
      </c>
      <c r="Q582" s="2">
        <f t="shared" si="11"/>
        <v>0</v>
      </c>
      <c r="R582" s="2">
        <f t="shared" si="11"/>
        <v>0</v>
      </c>
    </row>
    <row r="583" spans="1:18" x14ac:dyDescent="0.25">
      <c r="A583" s="1">
        <f>(IF(ISERROR(VLOOKUP(G583,[1]Choix14!$M$2:$N$14,2,FALSE)&amp;LEFT(J583,4)&amp;RIGHT(LEFT(J583,LEN(J583)-1),2)),0,VLOOKUP(G583,[1]Choix14!$M$2:$N$14,2,FALSE)&amp;LEFT(J583,4)&amp;RIGHT(LEFT(J583,LEN(J583)-1),2)))*1</f>
        <v>0</v>
      </c>
      <c r="B583" s="1">
        <f>(IF(ISERROR(VLOOKUP(L583,[1]Choix14!$M$2:$N$14,2,FALSE)&amp;LEFT(O583,4)&amp;RIGHT(LEFT(O583,LEN(O583)-1),2)),0,VLOOKUP(L583,[1]Choix14!$M$2:$N$14,2,FALSE)&amp;LEFT(O583,4)&amp;RIGHT(LEFT(O583,LEN(O583)-1),2)))*1</f>
        <v>0</v>
      </c>
      <c r="C583" s="1"/>
      <c r="D583" s="1"/>
      <c r="I583" t="s">
        <v>447</v>
      </c>
      <c r="Q583" s="2">
        <f t="shared" si="11"/>
        <v>0</v>
      </c>
      <c r="R583" s="2">
        <f t="shared" si="11"/>
        <v>0</v>
      </c>
    </row>
    <row r="584" spans="1:18" x14ac:dyDescent="0.25">
      <c r="A584" s="1">
        <f>(IF(ISERROR(VLOOKUP(G584,[1]Choix14!$M$2:$N$14,2,FALSE)&amp;LEFT(J584,4)&amp;RIGHT(LEFT(J584,LEN(J584)-1),2)),0,VLOOKUP(G584,[1]Choix14!$M$2:$N$14,2,FALSE)&amp;LEFT(J584,4)&amp;RIGHT(LEFT(J584,LEN(J584)-1),2)))*1</f>
        <v>0</v>
      </c>
      <c r="B584" s="1">
        <f>(IF(ISERROR(VLOOKUP(L584,[1]Choix14!$M$2:$N$14,2,FALSE)&amp;LEFT(O584,4)&amp;RIGHT(LEFT(O584,LEN(O584)-1),2)),0,VLOOKUP(L584,[1]Choix14!$M$2:$N$14,2,FALSE)&amp;LEFT(O584,4)&amp;RIGHT(LEFT(O584,LEN(O584)-1),2)))*1</f>
        <v>0</v>
      </c>
      <c r="C584" s="1"/>
      <c r="D584" s="1"/>
      <c r="I584" t="s">
        <v>448</v>
      </c>
      <c r="Q584" s="2">
        <f t="shared" si="11"/>
        <v>0</v>
      </c>
      <c r="R584" s="2">
        <f t="shared" si="11"/>
        <v>0</v>
      </c>
    </row>
    <row r="585" spans="1:18" x14ac:dyDescent="0.25">
      <c r="A585" s="1">
        <f>(IF(ISERROR(VLOOKUP(G585,[1]Choix14!$M$2:$N$14,2,FALSE)&amp;LEFT(J585,4)&amp;RIGHT(LEFT(J585,LEN(J585)-1),2)),0,VLOOKUP(G585,[1]Choix14!$M$2:$N$14,2,FALSE)&amp;LEFT(J585,4)&amp;RIGHT(LEFT(J585,LEN(J585)-1),2)))*1</f>
        <v>0</v>
      </c>
      <c r="B585" s="1">
        <f>(IF(ISERROR(VLOOKUP(L585,[1]Choix14!$M$2:$N$14,2,FALSE)&amp;LEFT(O585,4)&amp;RIGHT(LEFT(O585,LEN(O585)-1),2)),0,VLOOKUP(L585,[1]Choix14!$M$2:$N$14,2,FALSE)&amp;LEFT(O585,4)&amp;RIGHT(LEFT(O585,LEN(O585)-1),2)))*1</f>
        <v>0</v>
      </c>
      <c r="C585" s="1"/>
      <c r="D585" s="1"/>
      <c r="I585" t="s">
        <v>449</v>
      </c>
      <c r="Q585" s="2">
        <f t="shared" si="11"/>
        <v>0</v>
      </c>
      <c r="R585" s="2">
        <f t="shared" si="11"/>
        <v>0</v>
      </c>
    </row>
    <row r="586" spans="1:18" x14ac:dyDescent="0.25">
      <c r="A586" s="1">
        <f>(IF(ISERROR(VLOOKUP(G586,[1]Choix14!$M$2:$N$14,2,FALSE)&amp;LEFT(J586,4)&amp;RIGHT(LEFT(J586,LEN(J586)-1),2)),0,VLOOKUP(G586,[1]Choix14!$M$2:$N$14,2,FALSE)&amp;LEFT(J586,4)&amp;RIGHT(LEFT(J586,LEN(J586)-1),2)))*1</f>
        <v>0</v>
      </c>
      <c r="B586" s="1">
        <f>(IF(ISERROR(VLOOKUP(L586,[1]Choix14!$M$2:$N$14,2,FALSE)&amp;LEFT(O586,4)&amp;RIGHT(LEFT(O586,LEN(O586)-1),2)),0,VLOOKUP(L586,[1]Choix14!$M$2:$N$14,2,FALSE)&amp;LEFT(O586,4)&amp;RIGHT(LEFT(O586,LEN(O586)-1),2)))*1</f>
        <v>0</v>
      </c>
      <c r="C586" s="1"/>
      <c r="D586" s="1"/>
      <c r="I586" t="s">
        <v>450</v>
      </c>
      <c r="Q586" s="2">
        <f t="shared" si="11"/>
        <v>0</v>
      </c>
      <c r="R586" s="2">
        <f t="shared" si="11"/>
        <v>0</v>
      </c>
    </row>
    <row r="587" spans="1:18" x14ac:dyDescent="0.25">
      <c r="A587" s="1">
        <f>(IF(ISERROR(VLOOKUP(G587,[1]Choix14!$M$2:$N$14,2,FALSE)&amp;LEFT(J587,4)&amp;RIGHT(LEFT(J587,LEN(J587)-1),2)),0,VLOOKUP(G587,[1]Choix14!$M$2:$N$14,2,FALSE)&amp;LEFT(J587,4)&amp;RIGHT(LEFT(J587,LEN(J587)-1),2)))*1</f>
        <v>0</v>
      </c>
      <c r="B587" s="1">
        <f>(IF(ISERROR(VLOOKUP(L587,[1]Choix14!$M$2:$N$14,2,FALSE)&amp;LEFT(O587,4)&amp;RIGHT(LEFT(O587,LEN(O587)-1),2)),0,VLOOKUP(L587,[1]Choix14!$M$2:$N$14,2,FALSE)&amp;LEFT(O587,4)&amp;RIGHT(LEFT(O587,LEN(O587)-1),2)))*1</f>
        <v>0</v>
      </c>
      <c r="C587" s="1"/>
      <c r="D587" s="1"/>
      <c r="I587" t="s">
        <v>451</v>
      </c>
      <c r="Q587" s="2">
        <f t="shared" si="11"/>
        <v>0</v>
      </c>
      <c r="R587" s="2">
        <f t="shared" si="11"/>
        <v>0</v>
      </c>
    </row>
    <row r="588" spans="1:18" x14ac:dyDescent="0.25">
      <c r="A588" s="1">
        <f>(IF(ISERROR(VLOOKUP(G588,[1]Choix14!$M$2:$N$14,2,FALSE)&amp;LEFT(J588,4)&amp;RIGHT(LEFT(J588,LEN(J588)-1),2)),0,VLOOKUP(G588,[1]Choix14!$M$2:$N$14,2,FALSE)&amp;LEFT(J588,4)&amp;RIGHT(LEFT(J588,LEN(J588)-1),2)))*1</f>
        <v>0</v>
      </c>
      <c r="B588" s="1">
        <f>(IF(ISERROR(VLOOKUP(L588,[1]Choix14!$M$2:$N$14,2,FALSE)&amp;LEFT(O588,4)&amp;RIGHT(LEFT(O588,LEN(O588)-1),2)),0,VLOOKUP(L588,[1]Choix14!$M$2:$N$14,2,FALSE)&amp;LEFT(O588,4)&amp;RIGHT(LEFT(O588,LEN(O588)-1),2)))*1</f>
        <v>0</v>
      </c>
      <c r="C588" s="1"/>
      <c r="D588" s="1"/>
      <c r="I588" t="s">
        <v>452</v>
      </c>
      <c r="Q588" s="2">
        <f t="shared" si="11"/>
        <v>0</v>
      </c>
      <c r="R588" s="2">
        <f t="shared" si="11"/>
        <v>0</v>
      </c>
    </row>
    <row r="589" spans="1:18" x14ac:dyDescent="0.25">
      <c r="A589" s="1">
        <f>(IF(ISERROR(VLOOKUP(G589,[1]Choix14!$M$2:$N$14,2,FALSE)&amp;LEFT(J589,4)&amp;RIGHT(LEFT(J589,LEN(J589)-1),2)),0,VLOOKUP(G589,[1]Choix14!$M$2:$N$14,2,FALSE)&amp;LEFT(J589,4)&amp;RIGHT(LEFT(J589,LEN(J589)-1),2)))*1</f>
        <v>0</v>
      </c>
      <c r="B589" s="1">
        <f>(IF(ISERROR(VLOOKUP(L589,[1]Choix14!$M$2:$N$14,2,FALSE)&amp;LEFT(O589,4)&amp;RIGHT(LEFT(O589,LEN(O589)-1),2)),0,VLOOKUP(L589,[1]Choix14!$M$2:$N$14,2,FALSE)&amp;LEFT(O589,4)&amp;RIGHT(LEFT(O589,LEN(O589)-1),2)))*1</f>
        <v>0</v>
      </c>
      <c r="C589" s="1"/>
      <c r="D589" s="1"/>
      <c r="I589" t="s">
        <v>453</v>
      </c>
      <c r="Q589" s="2">
        <f t="shared" si="11"/>
        <v>0</v>
      </c>
      <c r="R589" s="2">
        <f t="shared" si="11"/>
        <v>0</v>
      </c>
    </row>
    <row r="590" spans="1:18" x14ac:dyDescent="0.25">
      <c r="A590" s="1">
        <f>(IF(ISERROR(VLOOKUP(G590,[1]Choix14!$M$2:$N$14,2,FALSE)&amp;LEFT(J590,4)&amp;RIGHT(LEFT(J590,LEN(J590)-1),2)),0,VLOOKUP(G590,[1]Choix14!$M$2:$N$14,2,FALSE)&amp;LEFT(J590,4)&amp;RIGHT(LEFT(J590,LEN(J590)-1),2)))*1</f>
        <v>0</v>
      </c>
      <c r="B590" s="1">
        <f>(IF(ISERROR(VLOOKUP(L590,[1]Choix14!$M$2:$N$14,2,FALSE)&amp;LEFT(O590,4)&amp;RIGHT(LEFT(O590,LEN(O590)-1),2)),0,VLOOKUP(L590,[1]Choix14!$M$2:$N$14,2,FALSE)&amp;LEFT(O590,4)&amp;RIGHT(LEFT(O590,LEN(O590)-1),2)))*1</f>
        <v>0</v>
      </c>
      <c r="C590" s="1"/>
      <c r="D590" s="1"/>
      <c r="I590" t="s">
        <v>454</v>
      </c>
      <c r="Q590" s="2">
        <f t="shared" si="11"/>
        <v>0</v>
      </c>
      <c r="R590" s="2">
        <f t="shared" si="11"/>
        <v>0</v>
      </c>
    </row>
    <row r="591" spans="1:18" x14ac:dyDescent="0.25">
      <c r="A591" s="1">
        <f>(IF(ISERROR(VLOOKUP(G591,[1]Choix14!$M$2:$N$14,2,FALSE)&amp;LEFT(J591,4)&amp;RIGHT(LEFT(J591,LEN(J591)-1),2)),0,VLOOKUP(G591,[1]Choix14!$M$2:$N$14,2,FALSE)&amp;LEFT(J591,4)&amp;RIGHT(LEFT(J591,LEN(J591)-1),2)))*1</f>
        <v>0</v>
      </c>
      <c r="B591" s="1">
        <f>(IF(ISERROR(VLOOKUP(L591,[1]Choix14!$M$2:$N$14,2,FALSE)&amp;LEFT(O591,4)&amp;RIGHT(LEFT(O591,LEN(O591)-1),2)),0,VLOOKUP(L591,[1]Choix14!$M$2:$N$14,2,FALSE)&amp;LEFT(O591,4)&amp;RIGHT(LEFT(O591,LEN(O591)-1),2)))*1</f>
        <v>0</v>
      </c>
      <c r="C591" s="1"/>
      <c r="D591" s="1"/>
      <c r="I591" t="s">
        <v>455</v>
      </c>
      <c r="Q591" s="2">
        <f t="shared" si="11"/>
        <v>0</v>
      </c>
      <c r="R591" s="2">
        <f t="shared" si="11"/>
        <v>0</v>
      </c>
    </row>
    <row r="592" spans="1:18" x14ac:dyDescent="0.25">
      <c r="A592" s="1">
        <f>(IF(ISERROR(VLOOKUP(G592,[1]Choix14!$M$2:$N$14,2,FALSE)&amp;LEFT(J592,4)&amp;RIGHT(LEFT(J592,LEN(J592)-1),2)),0,VLOOKUP(G592,[1]Choix14!$M$2:$N$14,2,FALSE)&amp;LEFT(J592,4)&amp;RIGHT(LEFT(J592,LEN(J592)-1),2)))*1</f>
        <v>0</v>
      </c>
      <c r="B592" s="1">
        <f>(IF(ISERROR(VLOOKUP(L592,[1]Choix14!$M$2:$N$14,2,FALSE)&amp;LEFT(O592,4)&amp;RIGHT(LEFT(O592,LEN(O592)-1),2)),0,VLOOKUP(L592,[1]Choix14!$M$2:$N$14,2,FALSE)&amp;LEFT(O592,4)&amp;RIGHT(LEFT(O592,LEN(O592)-1),2)))*1</f>
        <v>0</v>
      </c>
      <c r="C592" s="1"/>
      <c r="D592" s="1"/>
      <c r="I592" t="s">
        <v>456</v>
      </c>
      <c r="Q592" s="2">
        <f t="shared" si="11"/>
        <v>0</v>
      </c>
      <c r="R592" s="2">
        <f t="shared" si="11"/>
        <v>0</v>
      </c>
    </row>
    <row r="593" spans="1:18" x14ac:dyDescent="0.25">
      <c r="A593" s="1">
        <f>(IF(ISERROR(VLOOKUP(G593,[1]Choix14!$M$2:$N$14,2,FALSE)&amp;LEFT(J593,4)&amp;RIGHT(LEFT(J593,LEN(J593)-1),2)),0,VLOOKUP(G593,[1]Choix14!$M$2:$N$14,2,FALSE)&amp;LEFT(J593,4)&amp;RIGHT(LEFT(J593,LEN(J593)-1),2)))*1</f>
        <v>0</v>
      </c>
      <c r="B593" s="1">
        <f>(IF(ISERROR(VLOOKUP(L593,[1]Choix14!$M$2:$N$14,2,FALSE)&amp;LEFT(O593,4)&amp;RIGHT(LEFT(O593,LEN(O593)-1),2)),0,VLOOKUP(L593,[1]Choix14!$M$2:$N$14,2,FALSE)&amp;LEFT(O593,4)&amp;RIGHT(LEFT(O593,LEN(O593)-1),2)))*1</f>
        <v>0</v>
      </c>
      <c r="C593" s="1"/>
      <c r="D593" s="1"/>
      <c r="I593" t="s">
        <v>457</v>
      </c>
      <c r="Q593" s="2">
        <f t="shared" si="11"/>
        <v>0</v>
      </c>
      <c r="R593" s="2">
        <f t="shared" si="11"/>
        <v>0</v>
      </c>
    </row>
    <row r="594" spans="1:18" x14ac:dyDescent="0.25">
      <c r="A594" s="1">
        <f>(IF(ISERROR(VLOOKUP(G594,[1]Choix14!$M$2:$N$14,2,FALSE)&amp;LEFT(J594,4)&amp;RIGHT(LEFT(J594,LEN(J594)-1),2)),0,VLOOKUP(G594,[1]Choix14!$M$2:$N$14,2,FALSE)&amp;LEFT(J594,4)&amp;RIGHT(LEFT(J594,LEN(J594)-1),2)))*1</f>
        <v>0</v>
      </c>
      <c r="B594" s="1">
        <f>(IF(ISERROR(VLOOKUP(L594,[1]Choix14!$M$2:$N$14,2,FALSE)&amp;LEFT(O594,4)&amp;RIGHT(LEFT(O594,LEN(O594)-1),2)),0,VLOOKUP(L594,[1]Choix14!$M$2:$N$14,2,FALSE)&amp;LEFT(O594,4)&amp;RIGHT(LEFT(O594,LEN(O594)-1),2)))*1</f>
        <v>0</v>
      </c>
      <c r="C594" s="1"/>
      <c r="D594" s="1"/>
      <c r="I594" t="s">
        <v>458</v>
      </c>
      <c r="Q594" s="2">
        <f t="shared" si="11"/>
        <v>0</v>
      </c>
      <c r="R594" s="2">
        <f t="shared" si="11"/>
        <v>0</v>
      </c>
    </row>
    <row r="595" spans="1:18" x14ac:dyDescent="0.25">
      <c r="A595" s="1">
        <f>(IF(ISERROR(VLOOKUP(G595,[1]Choix14!$M$2:$N$14,2,FALSE)&amp;LEFT(J595,4)&amp;RIGHT(LEFT(J595,LEN(J595)-1),2)),0,VLOOKUP(G595,[1]Choix14!$M$2:$N$14,2,FALSE)&amp;LEFT(J595,4)&amp;RIGHT(LEFT(J595,LEN(J595)-1),2)))*1</f>
        <v>0</v>
      </c>
      <c r="B595" s="1">
        <f>(IF(ISERROR(VLOOKUP(L595,[1]Choix14!$M$2:$N$14,2,FALSE)&amp;LEFT(O595,4)&amp;RIGHT(LEFT(O595,LEN(O595)-1),2)),0,VLOOKUP(L595,[1]Choix14!$M$2:$N$14,2,FALSE)&amp;LEFT(O595,4)&amp;RIGHT(LEFT(O595,LEN(O595)-1),2)))*1</f>
        <v>0</v>
      </c>
      <c r="C595" s="1"/>
      <c r="D595" s="1"/>
      <c r="I595" t="s">
        <v>459</v>
      </c>
      <c r="Q595" s="2">
        <f t="shared" si="11"/>
        <v>0</v>
      </c>
      <c r="R595" s="2">
        <f t="shared" si="11"/>
        <v>0</v>
      </c>
    </row>
    <row r="596" spans="1:18" x14ac:dyDescent="0.25">
      <c r="A596" s="1">
        <f>(IF(ISERROR(VLOOKUP(G596,[1]Choix14!$M$2:$N$14,2,FALSE)&amp;LEFT(J596,4)&amp;RIGHT(LEFT(J596,LEN(J596)-1),2)),0,VLOOKUP(G596,[1]Choix14!$M$2:$N$14,2,FALSE)&amp;LEFT(J596,4)&amp;RIGHT(LEFT(J596,LEN(J596)-1),2)))*1</f>
        <v>0</v>
      </c>
      <c r="B596" s="1">
        <f>(IF(ISERROR(VLOOKUP(L596,[1]Choix14!$M$2:$N$14,2,FALSE)&amp;LEFT(O596,4)&amp;RIGHT(LEFT(O596,LEN(O596)-1),2)),0,VLOOKUP(L596,[1]Choix14!$M$2:$N$14,2,FALSE)&amp;LEFT(O596,4)&amp;RIGHT(LEFT(O596,LEN(O596)-1),2)))*1</f>
        <v>0</v>
      </c>
      <c r="C596" s="1"/>
      <c r="D596" s="1"/>
      <c r="I596" t="s">
        <v>460</v>
      </c>
      <c r="Q596" s="2">
        <f t="shared" si="11"/>
        <v>0</v>
      </c>
      <c r="R596" s="2">
        <f t="shared" si="11"/>
        <v>0</v>
      </c>
    </row>
    <row r="597" spans="1:18" x14ac:dyDescent="0.25">
      <c r="A597" s="1">
        <f>(IF(ISERROR(VLOOKUP(G597,[1]Choix14!$M$2:$N$14,2,FALSE)&amp;LEFT(J597,4)&amp;RIGHT(LEFT(J597,LEN(J597)-1),2)),0,VLOOKUP(G597,[1]Choix14!$M$2:$N$14,2,FALSE)&amp;LEFT(J597,4)&amp;RIGHT(LEFT(J597,LEN(J597)-1),2)))*1</f>
        <v>0</v>
      </c>
      <c r="B597" s="1">
        <f>(IF(ISERROR(VLOOKUP(L597,[1]Choix14!$M$2:$N$14,2,FALSE)&amp;LEFT(O597,4)&amp;RIGHT(LEFT(O597,LEN(O597)-1),2)),0,VLOOKUP(L597,[1]Choix14!$M$2:$N$14,2,FALSE)&amp;LEFT(O597,4)&amp;RIGHT(LEFT(O597,LEN(O597)-1),2)))*1</f>
        <v>0</v>
      </c>
      <c r="C597" s="1"/>
      <c r="D597" s="1"/>
      <c r="I597" t="s">
        <v>461</v>
      </c>
      <c r="Q597" s="2">
        <f t="shared" si="11"/>
        <v>0</v>
      </c>
      <c r="R597" s="2">
        <f t="shared" si="11"/>
        <v>0</v>
      </c>
    </row>
    <row r="598" spans="1:18" x14ac:dyDescent="0.25">
      <c r="A598" s="1">
        <f>(IF(ISERROR(VLOOKUP(G598,[1]Choix14!$M$2:$N$14,2,FALSE)&amp;LEFT(J598,4)&amp;RIGHT(LEFT(J598,LEN(J598)-1),2)),0,VLOOKUP(G598,[1]Choix14!$M$2:$N$14,2,FALSE)&amp;LEFT(J598,4)&amp;RIGHT(LEFT(J598,LEN(J598)-1),2)))*1</f>
        <v>0</v>
      </c>
      <c r="B598" s="1">
        <f>(IF(ISERROR(VLOOKUP(L598,[1]Choix14!$M$2:$N$14,2,FALSE)&amp;LEFT(O598,4)&amp;RIGHT(LEFT(O598,LEN(O598)-1),2)),0,VLOOKUP(L598,[1]Choix14!$M$2:$N$14,2,FALSE)&amp;LEFT(O598,4)&amp;RIGHT(LEFT(O598,LEN(O598)-1),2)))*1</f>
        <v>0</v>
      </c>
      <c r="C598" s="1"/>
      <c r="D598" s="1"/>
      <c r="I598" t="s">
        <v>462</v>
      </c>
      <c r="Q598" s="2">
        <f t="shared" si="11"/>
        <v>0</v>
      </c>
      <c r="R598" s="2">
        <f t="shared" si="11"/>
        <v>0</v>
      </c>
    </row>
    <row r="599" spans="1:18" x14ac:dyDescent="0.25">
      <c r="A599" s="1">
        <f>(IF(ISERROR(VLOOKUP(G599,[1]Choix14!$M$2:$N$14,2,FALSE)&amp;LEFT(J599,4)&amp;RIGHT(LEFT(J599,LEN(J599)-1),2)),0,VLOOKUP(G599,[1]Choix14!$M$2:$N$14,2,FALSE)&amp;LEFT(J599,4)&amp;RIGHT(LEFT(J599,LEN(J599)-1),2)))*1</f>
        <v>0</v>
      </c>
      <c r="B599" s="1">
        <f>(IF(ISERROR(VLOOKUP(L599,[1]Choix14!$M$2:$N$14,2,FALSE)&amp;LEFT(O599,4)&amp;RIGHT(LEFT(O599,LEN(O599)-1),2)),0,VLOOKUP(L599,[1]Choix14!$M$2:$N$14,2,FALSE)&amp;LEFT(O599,4)&amp;RIGHT(LEFT(O599,LEN(O599)-1),2)))*1</f>
        <v>0</v>
      </c>
      <c r="C599" s="1"/>
      <c r="D599" s="1"/>
      <c r="I599" t="s">
        <v>463</v>
      </c>
      <c r="Q599" s="2">
        <f t="shared" si="11"/>
        <v>0</v>
      </c>
      <c r="R599" s="2">
        <f t="shared" si="11"/>
        <v>0</v>
      </c>
    </row>
    <row r="600" spans="1:18" x14ac:dyDescent="0.25">
      <c r="A600" s="1">
        <f>(IF(ISERROR(VLOOKUP(G600,[1]Choix14!$M$2:$N$14,2,FALSE)&amp;LEFT(J600,4)&amp;RIGHT(LEFT(J600,LEN(J600)-1),2)),0,VLOOKUP(G600,[1]Choix14!$M$2:$N$14,2,FALSE)&amp;LEFT(J600,4)&amp;RIGHT(LEFT(J600,LEN(J600)-1),2)))*1</f>
        <v>0</v>
      </c>
      <c r="B600" s="1">
        <f>(IF(ISERROR(VLOOKUP(L600,[1]Choix14!$M$2:$N$14,2,FALSE)&amp;LEFT(O600,4)&amp;RIGHT(LEFT(O600,LEN(O600)-1),2)),0,VLOOKUP(L600,[1]Choix14!$M$2:$N$14,2,FALSE)&amp;LEFT(O600,4)&amp;RIGHT(LEFT(O600,LEN(O600)-1),2)))*1</f>
        <v>0</v>
      </c>
      <c r="C600" s="1"/>
      <c r="D600" s="1"/>
      <c r="I600" t="s">
        <v>464</v>
      </c>
      <c r="Q600" s="2">
        <f t="shared" si="11"/>
        <v>0</v>
      </c>
      <c r="R600" s="2">
        <f t="shared" si="11"/>
        <v>0</v>
      </c>
    </row>
    <row r="601" spans="1:18" x14ac:dyDescent="0.25">
      <c r="A601" s="1">
        <f>(IF(ISERROR(VLOOKUP(G601,[1]Choix14!$M$2:$N$14,2,FALSE)&amp;LEFT(J601,4)&amp;RIGHT(LEFT(J601,LEN(J601)-1),2)),0,VLOOKUP(G601,[1]Choix14!$M$2:$N$14,2,FALSE)&amp;LEFT(J601,4)&amp;RIGHT(LEFT(J601,LEN(J601)-1),2)))*1</f>
        <v>0</v>
      </c>
      <c r="B601" s="1">
        <f>(IF(ISERROR(VLOOKUP(L601,[1]Choix14!$M$2:$N$14,2,FALSE)&amp;LEFT(O601,4)&amp;RIGHT(LEFT(O601,LEN(O601)-1),2)),0,VLOOKUP(L601,[1]Choix14!$M$2:$N$14,2,FALSE)&amp;LEFT(O601,4)&amp;RIGHT(LEFT(O601,LEN(O601)-1),2)))*1</f>
        <v>0</v>
      </c>
      <c r="C601" s="1"/>
      <c r="D601" s="1"/>
      <c r="I601" t="s">
        <v>465</v>
      </c>
      <c r="Q601" s="2">
        <f t="shared" si="11"/>
        <v>0</v>
      </c>
      <c r="R601" s="2">
        <f t="shared" si="11"/>
        <v>0</v>
      </c>
    </row>
    <row r="602" spans="1:18" x14ac:dyDescent="0.25">
      <c r="A602" s="1">
        <f>(IF(ISERROR(VLOOKUP(G602,[1]Choix14!$M$2:$N$14,2,FALSE)&amp;LEFT(J602,4)&amp;RIGHT(LEFT(J602,LEN(J602)-1),2)),0,VLOOKUP(G602,[1]Choix14!$M$2:$N$14,2,FALSE)&amp;LEFT(J602,4)&amp;RIGHT(LEFT(J602,LEN(J602)-1),2)))*1</f>
        <v>0</v>
      </c>
      <c r="B602" s="1">
        <f>(IF(ISERROR(VLOOKUP(L602,[1]Choix14!$M$2:$N$14,2,FALSE)&amp;LEFT(O602,4)&amp;RIGHT(LEFT(O602,LEN(O602)-1),2)),0,VLOOKUP(L602,[1]Choix14!$M$2:$N$14,2,FALSE)&amp;LEFT(O602,4)&amp;RIGHT(LEFT(O602,LEN(O602)-1),2)))*1</f>
        <v>0</v>
      </c>
      <c r="C602" s="1"/>
      <c r="D602" s="1"/>
      <c r="I602" t="s">
        <v>466</v>
      </c>
      <c r="Q602" s="2">
        <f t="shared" si="11"/>
        <v>0</v>
      </c>
      <c r="R602" s="2">
        <f t="shared" si="11"/>
        <v>0</v>
      </c>
    </row>
    <row r="603" spans="1:18" x14ac:dyDescent="0.25">
      <c r="A603" s="1">
        <f>(IF(ISERROR(VLOOKUP(G603,[1]Choix14!$M$2:$N$14,2,FALSE)&amp;LEFT(J603,4)&amp;RIGHT(LEFT(J603,LEN(J603)-1),2)),0,VLOOKUP(G603,[1]Choix14!$M$2:$N$14,2,FALSE)&amp;LEFT(J603,4)&amp;RIGHT(LEFT(J603,LEN(J603)-1),2)))*1</f>
        <v>0</v>
      </c>
      <c r="B603" s="1">
        <f>(IF(ISERROR(VLOOKUP(L603,[1]Choix14!$M$2:$N$14,2,FALSE)&amp;LEFT(O603,4)&amp;RIGHT(LEFT(O603,LEN(O603)-1),2)),0,VLOOKUP(L603,[1]Choix14!$M$2:$N$14,2,FALSE)&amp;LEFT(O603,4)&amp;RIGHT(LEFT(O603,LEN(O603)-1),2)))*1</f>
        <v>0</v>
      </c>
      <c r="C603" s="1"/>
      <c r="D603" s="1"/>
      <c r="I603" t="s">
        <v>467</v>
      </c>
      <c r="Q603" s="2">
        <f t="shared" si="11"/>
        <v>0</v>
      </c>
      <c r="R603" s="2">
        <f t="shared" si="11"/>
        <v>0</v>
      </c>
    </row>
    <row r="604" spans="1:18" x14ac:dyDescent="0.25">
      <c r="A604" s="1">
        <f>(IF(ISERROR(VLOOKUP(G604,[1]Choix14!$M$2:$N$14,2,FALSE)&amp;LEFT(J604,4)&amp;RIGHT(LEFT(J604,LEN(J604)-1),2)),0,VLOOKUP(G604,[1]Choix14!$M$2:$N$14,2,FALSE)&amp;LEFT(J604,4)&amp;RIGHT(LEFT(J604,LEN(J604)-1),2)))*1</f>
        <v>0</v>
      </c>
      <c r="B604" s="1">
        <f>(IF(ISERROR(VLOOKUP(L604,[1]Choix14!$M$2:$N$14,2,FALSE)&amp;LEFT(O604,4)&amp;RIGHT(LEFT(O604,LEN(O604)-1),2)),0,VLOOKUP(L604,[1]Choix14!$M$2:$N$14,2,FALSE)&amp;LEFT(O604,4)&amp;RIGHT(LEFT(O604,LEN(O604)-1),2)))*1</f>
        <v>0</v>
      </c>
      <c r="C604" s="1"/>
      <c r="D604" s="1"/>
      <c r="I604" t="s">
        <v>468</v>
      </c>
      <c r="Q604" s="2">
        <f t="shared" si="11"/>
        <v>0</v>
      </c>
      <c r="R604" s="2">
        <f t="shared" si="11"/>
        <v>0</v>
      </c>
    </row>
    <row r="605" spans="1:18" x14ac:dyDescent="0.25">
      <c r="A605" s="1">
        <f>(IF(ISERROR(VLOOKUP(G605,[1]Choix14!$M$2:$N$14,2,FALSE)&amp;LEFT(J605,4)&amp;RIGHT(LEFT(J605,LEN(J605)-1),2)),0,VLOOKUP(G605,[1]Choix14!$M$2:$N$14,2,FALSE)&amp;LEFT(J605,4)&amp;RIGHT(LEFT(J605,LEN(J605)-1),2)))*1</f>
        <v>0</v>
      </c>
      <c r="B605" s="1">
        <f>(IF(ISERROR(VLOOKUP(L605,[1]Choix14!$M$2:$N$14,2,FALSE)&amp;LEFT(O605,4)&amp;RIGHT(LEFT(O605,LEN(O605)-1),2)),0,VLOOKUP(L605,[1]Choix14!$M$2:$N$14,2,FALSE)&amp;LEFT(O605,4)&amp;RIGHT(LEFT(O605,LEN(O605)-1),2)))*1</f>
        <v>0</v>
      </c>
      <c r="C605" s="1"/>
      <c r="D605" s="1"/>
      <c r="I605" t="s">
        <v>469</v>
      </c>
      <c r="Q605" s="2">
        <f t="shared" si="11"/>
        <v>0</v>
      </c>
      <c r="R605" s="2">
        <f t="shared" si="11"/>
        <v>0</v>
      </c>
    </row>
    <row r="606" spans="1:18" x14ac:dyDescent="0.25">
      <c r="A606" s="1">
        <f>(IF(ISERROR(VLOOKUP(G606,[1]Choix14!$M$2:$N$14,2,FALSE)&amp;LEFT(J606,4)&amp;RIGHT(LEFT(J606,LEN(J606)-1),2)),0,VLOOKUP(G606,[1]Choix14!$M$2:$N$14,2,FALSE)&amp;LEFT(J606,4)&amp;RIGHT(LEFT(J606,LEN(J606)-1),2)))*1</f>
        <v>0</v>
      </c>
      <c r="B606" s="1">
        <f>(IF(ISERROR(VLOOKUP(L606,[1]Choix14!$M$2:$N$14,2,FALSE)&amp;LEFT(O606,4)&amp;RIGHT(LEFT(O606,LEN(O606)-1),2)),0,VLOOKUP(L606,[1]Choix14!$M$2:$N$14,2,FALSE)&amp;LEFT(O606,4)&amp;RIGHT(LEFT(O606,LEN(O606)-1),2)))*1</f>
        <v>0</v>
      </c>
      <c r="C606" s="1"/>
      <c r="D606" s="1"/>
      <c r="I606" t="s">
        <v>470</v>
      </c>
      <c r="Q606" s="2">
        <f t="shared" si="11"/>
        <v>0</v>
      </c>
      <c r="R606" s="2">
        <f t="shared" si="11"/>
        <v>0</v>
      </c>
    </row>
    <row r="607" spans="1:18" x14ac:dyDescent="0.25">
      <c r="A607" s="1">
        <f>(IF(ISERROR(VLOOKUP(G607,[1]Choix14!$M$2:$N$14,2,FALSE)&amp;LEFT(J607,4)&amp;RIGHT(LEFT(J607,LEN(J607)-1),2)),0,VLOOKUP(G607,[1]Choix14!$M$2:$N$14,2,FALSE)&amp;LEFT(J607,4)&amp;RIGHT(LEFT(J607,LEN(J607)-1),2)))*1</f>
        <v>0</v>
      </c>
      <c r="B607" s="1">
        <f>(IF(ISERROR(VLOOKUP(L607,[1]Choix14!$M$2:$N$14,2,FALSE)&amp;LEFT(O607,4)&amp;RIGHT(LEFT(O607,LEN(O607)-1),2)),0,VLOOKUP(L607,[1]Choix14!$M$2:$N$14,2,FALSE)&amp;LEFT(O607,4)&amp;RIGHT(LEFT(O607,LEN(O607)-1),2)))*1</f>
        <v>0</v>
      </c>
      <c r="C607" s="1"/>
      <c r="D607" s="1"/>
      <c r="I607" t="s">
        <v>471</v>
      </c>
      <c r="Q607" s="2">
        <f t="shared" si="11"/>
        <v>0</v>
      </c>
      <c r="R607" s="2">
        <f t="shared" si="11"/>
        <v>0</v>
      </c>
    </row>
    <row r="608" spans="1:18" x14ac:dyDescent="0.25">
      <c r="A608" s="1">
        <f>(IF(ISERROR(VLOOKUP(G608,[1]Choix14!$M$2:$N$14,2,FALSE)&amp;LEFT(J608,4)&amp;RIGHT(LEFT(J608,LEN(J608)-1),2)),0,VLOOKUP(G608,[1]Choix14!$M$2:$N$14,2,FALSE)&amp;LEFT(J608,4)&amp;RIGHT(LEFT(J608,LEN(J608)-1),2)))*1</f>
        <v>0</v>
      </c>
      <c r="B608" s="1">
        <f>(IF(ISERROR(VLOOKUP(L608,[1]Choix14!$M$2:$N$14,2,FALSE)&amp;LEFT(O608,4)&amp;RIGHT(LEFT(O608,LEN(O608)-1),2)),0,VLOOKUP(L608,[1]Choix14!$M$2:$N$14,2,FALSE)&amp;LEFT(O608,4)&amp;RIGHT(LEFT(O608,LEN(O608)-1),2)))*1</f>
        <v>0</v>
      </c>
      <c r="C608" s="1"/>
      <c r="D608" s="1"/>
      <c r="I608" t="s">
        <v>472</v>
      </c>
      <c r="Q608" s="2">
        <f t="shared" si="11"/>
        <v>0</v>
      </c>
      <c r="R608" s="2">
        <f t="shared" si="11"/>
        <v>0</v>
      </c>
    </row>
    <row r="609" spans="1:18" x14ac:dyDescent="0.25">
      <c r="A609" s="1">
        <f>(IF(ISERROR(VLOOKUP(G609,[1]Choix14!$M$2:$N$14,2,FALSE)&amp;LEFT(J609,4)&amp;RIGHT(LEFT(J609,LEN(J609)-1),2)),0,VLOOKUP(G609,[1]Choix14!$M$2:$N$14,2,FALSE)&amp;LEFT(J609,4)&amp;RIGHT(LEFT(J609,LEN(J609)-1),2)))*1</f>
        <v>0</v>
      </c>
      <c r="B609" s="1">
        <f>(IF(ISERROR(VLOOKUP(L609,[1]Choix14!$M$2:$N$14,2,FALSE)&amp;LEFT(O609,4)&amp;RIGHT(LEFT(O609,LEN(O609)-1),2)),0,VLOOKUP(L609,[1]Choix14!$M$2:$N$14,2,FALSE)&amp;LEFT(O609,4)&amp;RIGHT(LEFT(O609,LEN(O609)-1),2)))*1</f>
        <v>0</v>
      </c>
      <c r="C609" s="1"/>
      <c r="D609" s="1"/>
      <c r="I609" t="s">
        <v>473</v>
      </c>
      <c r="Q609" s="2">
        <f t="shared" si="11"/>
        <v>0</v>
      </c>
      <c r="R609" s="2">
        <f t="shared" si="11"/>
        <v>0</v>
      </c>
    </row>
    <row r="610" spans="1:18" x14ac:dyDescent="0.25">
      <c r="A610" s="1">
        <f>(IF(ISERROR(VLOOKUP(G610,[1]Choix14!$M$2:$N$14,2,FALSE)&amp;LEFT(J610,4)&amp;RIGHT(LEFT(J610,LEN(J610)-1),2)),0,VLOOKUP(G610,[1]Choix14!$M$2:$N$14,2,FALSE)&amp;LEFT(J610,4)&amp;RIGHT(LEFT(J610,LEN(J610)-1),2)))*1</f>
        <v>0</v>
      </c>
      <c r="B610" s="1">
        <f>(IF(ISERROR(VLOOKUP(L610,[1]Choix14!$M$2:$N$14,2,FALSE)&amp;LEFT(O610,4)&amp;RIGHT(LEFT(O610,LEN(O610)-1),2)),0,VLOOKUP(L610,[1]Choix14!$M$2:$N$14,2,FALSE)&amp;LEFT(O610,4)&amp;RIGHT(LEFT(O610,LEN(O610)-1),2)))*1</f>
        <v>0</v>
      </c>
      <c r="C610" s="1"/>
      <c r="D610" s="1"/>
      <c r="I610" t="s">
        <v>474</v>
      </c>
      <c r="Q610" s="2">
        <f t="shared" si="11"/>
        <v>0</v>
      </c>
      <c r="R610" s="2">
        <f t="shared" si="11"/>
        <v>0</v>
      </c>
    </row>
    <row r="611" spans="1:18" x14ac:dyDescent="0.25">
      <c r="A611" s="1">
        <f>(IF(ISERROR(VLOOKUP(G611,[1]Choix14!$M$2:$N$14,2,FALSE)&amp;LEFT(J611,4)&amp;RIGHT(LEFT(J611,LEN(J611)-1),2)),0,VLOOKUP(G611,[1]Choix14!$M$2:$N$14,2,FALSE)&amp;LEFT(J611,4)&amp;RIGHT(LEFT(J611,LEN(J611)-1),2)))*1</f>
        <v>0</v>
      </c>
      <c r="B611" s="1">
        <f>(IF(ISERROR(VLOOKUP(L611,[1]Choix14!$M$2:$N$14,2,FALSE)&amp;LEFT(O611,4)&amp;RIGHT(LEFT(O611,LEN(O611)-1),2)),0,VLOOKUP(L611,[1]Choix14!$M$2:$N$14,2,FALSE)&amp;LEFT(O611,4)&amp;RIGHT(LEFT(O611,LEN(O611)-1),2)))*1</f>
        <v>0</v>
      </c>
      <c r="C611" s="1"/>
      <c r="D611" s="1"/>
      <c r="I611" t="s">
        <v>475</v>
      </c>
      <c r="Q611" s="2">
        <f t="shared" si="11"/>
        <v>0</v>
      </c>
      <c r="R611" s="2">
        <f t="shared" si="11"/>
        <v>0</v>
      </c>
    </row>
    <row r="612" spans="1:18" x14ac:dyDescent="0.25">
      <c r="A612" s="1">
        <f>(IF(ISERROR(VLOOKUP(G612,[1]Choix14!$M$2:$N$14,2,FALSE)&amp;LEFT(J612,4)&amp;RIGHT(LEFT(J612,LEN(J612)-1),2)),0,VLOOKUP(G612,[1]Choix14!$M$2:$N$14,2,FALSE)&amp;LEFT(J612,4)&amp;RIGHT(LEFT(J612,LEN(J612)-1),2)))*1</f>
        <v>0</v>
      </c>
      <c r="B612" s="1">
        <f>(IF(ISERROR(VLOOKUP(L612,[1]Choix14!$M$2:$N$14,2,FALSE)&amp;LEFT(O612,4)&amp;RIGHT(LEFT(O612,LEN(O612)-1),2)),0,VLOOKUP(L612,[1]Choix14!$M$2:$N$14,2,FALSE)&amp;LEFT(O612,4)&amp;RIGHT(LEFT(O612,LEN(O612)-1),2)))*1</f>
        <v>0</v>
      </c>
      <c r="C612" s="1"/>
      <c r="D612" s="1"/>
      <c r="I612" t="s">
        <v>476</v>
      </c>
      <c r="Q612" s="2">
        <f t="shared" si="11"/>
        <v>0</v>
      </c>
      <c r="R612" s="2">
        <f t="shared" si="11"/>
        <v>0</v>
      </c>
    </row>
    <row r="613" spans="1:18" x14ac:dyDescent="0.25">
      <c r="A613" s="1">
        <f>(IF(ISERROR(VLOOKUP(G613,[1]Choix14!$M$2:$N$14,2,FALSE)&amp;LEFT(J613,4)&amp;RIGHT(LEFT(J613,LEN(J613)-1),2)),0,VLOOKUP(G613,[1]Choix14!$M$2:$N$14,2,FALSE)&amp;LEFT(J613,4)&amp;RIGHT(LEFT(J613,LEN(J613)-1),2)))*1</f>
        <v>0</v>
      </c>
      <c r="B613" s="1">
        <f>(IF(ISERROR(VLOOKUP(L613,[1]Choix14!$M$2:$N$14,2,FALSE)&amp;LEFT(O613,4)&amp;RIGHT(LEFT(O613,LEN(O613)-1),2)),0,VLOOKUP(L613,[1]Choix14!$M$2:$N$14,2,FALSE)&amp;LEFT(O613,4)&amp;RIGHT(LEFT(O613,LEN(O613)-1),2)))*1</f>
        <v>0</v>
      </c>
      <c r="C613" s="1"/>
      <c r="D613" s="1"/>
      <c r="I613" t="s">
        <v>477</v>
      </c>
      <c r="Q613" s="2">
        <f t="shared" si="11"/>
        <v>0</v>
      </c>
      <c r="R613" s="2">
        <f t="shared" si="11"/>
        <v>0</v>
      </c>
    </row>
    <row r="614" spans="1:18" x14ac:dyDescent="0.25">
      <c r="A614" s="1">
        <f>(IF(ISERROR(VLOOKUP(G614,[1]Choix14!$M$2:$N$14,2,FALSE)&amp;LEFT(J614,4)&amp;RIGHT(LEFT(J614,LEN(J614)-1),2)),0,VLOOKUP(G614,[1]Choix14!$M$2:$N$14,2,FALSE)&amp;LEFT(J614,4)&amp;RIGHT(LEFT(J614,LEN(J614)-1),2)))*1</f>
        <v>0</v>
      </c>
      <c r="B614" s="1">
        <f>(IF(ISERROR(VLOOKUP(L614,[1]Choix14!$M$2:$N$14,2,FALSE)&amp;LEFT(O614,4)&amp;RIGHT(LEFT(O614,LEN(O614)-1),2)),0,VLOOKUP(L614,[1]Choix14!$M$2:$N$14,2,FALSE)&amp;LEFT(O614,4)&amp;RIGHT(LEFT(O614,LEN(O614)-1),2)))*1</f>
        <v>0</v>
      </c>
      <c r="C614" s="1"/>
      <c r="D614" s="1"/>
      <c r="I614" t="s">
        <v>478</v>
      </c>
      <c r="Q614" s="2">
        <f t="shared" si="11"/>
        <v>0</v>
      </c>
      <c r="R614" s="2">
        <f t="shared" si="11"/>
        <v>0</v>
      </c>
    </row>
    <row r="615" spans="1:18" x14ac:dyDescent="0.25">
      <c r="A615" s="1">
        <f>(IF(ISERROR(VLOOKUP(G615,[1]Choix14!$M$2:$N$14,2,FALSE)&amp;LEFT(J615,4)&amp;RIGHT(LEFT(J615,LEN(J615)-1),2)),0,VLOOKUP(G615,[1]Choix14!$M$2:$N$14,2,FALSE)&amp;LEFT(J615,4)&amp;RIGHT(LEFT(J615,LEN(J615)-1),2)))*1</f>
        <v>0</v>
      </c>
      <c r="B615" s="1">
        <f>(IF(ISERROR(VLOOKUP(L615,[1]Choix14!$M$2:$N$14,2,FALSE)&amp;LEFT(O615,4)&amp;RIGHT(LEFT(O615,LEN(O615)-1),2)),0,VLOOKUP(L615,[1]Choix14!$M$2:$N$14,2,FALSE)&amp;LEFT(O615,4)&amp;RIGHT(LEFT(O615,LEN(O615)-1),2)))*1</f>
        <v>0</v>
      </c>
      <c r="C615" s="1"/>
      <c r="D615" s="1"/>
      <c r="I615" t="s">
        <v>479</v>
      </c>
      <c r="Q615" s="2">
        <f t="shared" si="11"/>
        <v>0</v>
      </c>
      <c r="R615" s="2">
        <f t="shared" si="11"/>
        <v>0</v>
      </c>
    </row>
    <row r="616" spans="1:18" x14ac:dyDescent="0.25">
      <c r="A616" s="1">
        <f>(IF(ISERROR(VLOOKUP(G616,[1]Choix14!$M$2:$N$14,2,FALSE)&amp;LEFT(J616,4)&amp;RIGHT(LEFT(J616,LEN(J616)-1),2)),0,VLOOKUP(G616,[1]Choix14!$M$2:$N$14,2,FALSE)&amp;LEFT(J616,4)&amp;RIGHT(LEFT(J616,LEN(J616)-1),2)))*1</f>
        <v>0</v>
      </c>
      <c r="B616" s="1">
        <f>(IF(ISERROR(VLOOKUP(L616,[1]Choix14!$M$2:$N$14,2,FALSE)&amp;LEFT(O616,4)&amp;RIGHT(LEFT(O616,LEN(O616)-1),2)),0,VLOOKUP(L616,[1]Choix14!$M$2:$N$14,2,FALSE)&amp;LEFT(O616,4)&amp;RIGHT(LEFT(O616,LEN(O616)-1),2)))*1</f>
        <v>0</v>
      </c>
      <c r="C616" s="1"/>
      <c r="D616" s="1"/>
      <c r="I616" t="s">
        <v>480</v>
      </c>
      <c r="Q616" s="2">
        <f t="shared" si="11"/>
        <v>0</v>
      </c>
      <c r="R616" s="2">
        <f t="shared" si="11"/>
        <v>0</v>
      </c>
    </row>
    <row r="617" spans="1:18" x14ac:dyDescent="0.25">
      <c r="A617" s="1">
        <f>(IF(ISERROR(VLOOKUP(G617,[1]Choix14!$M$2:$N$14,2,FALSE)&amp;LEFT(J617,4)&amp;RIGHT(LEFT(J617,LEN(J617)-1),2)),0,VLOOKUP(G617,[1]Choix14!$M$2:$N$14,2,FALSE)&amp;LEFT(J617,4)&amp;RIGHT(LEFT(J617,LEN(J617)-1),2)))*1</f>
        <v>0</v>
      </c>
      <c r="B617" s="1">
        <f>(IF(ISERROR(VLOOKUP(L617,[1]Choix14!$M$2:$N$14,2,FALSE)&amp;LEFT(O617,4)&amp;RIGHT(LEFT(O617,LEN(O617)-1),2)),0,VLOOKUP(L617,[1]Choix14!$M$2:$N$14,2,FALSE)&amp;LEFT(O617,4)&amp;RIGHT(LEFT(O617,LEN(O617)-1),2)))*1</f>
        <v>0</v>
      </c>
      <c r="C617" s="1"/>
      <c r="D617" s="1"/>
      <c r="I617" t="s">
        <v>481</v>
      </c>
      <c r="Q617" s="2">
        <f t="shared" si="11"/>
        <v>0</v>
      </c>
      <c r="R617" s="2">
        <f t="shared" si="11"/>
        <v>0</v>
      </c>
    </row>
    <row r="618" spans="1:18" x14ac:dyDescent="0.25">
      <c r="A618" s="1">
        <f>(IF(ISERROR(VLOOKUP(G618,[1]Choix14!$M$2:$N$14,2,FALSE)&amp;LEFT(J618,4)&amp;RIGHT(LEFT(J618,LEN(J618)-1),2)),0,VLOOKUP(G618,[1]Choix14!$M$2:$N$14,2,FALSE)&amp;LEFT(J618,4)&amp;RIGHT(LEFT(J618,LEN(J618)-1),2)))*1</f>
        <v>0</v>
      </c>
      <c r="B618" s="1">
        <f>(IF(ISERROR(VLOOKUP(L618,[1]Choix14!$M$2:$N$14,2,FALSE)&amp;LEFT(O618,4)&amp;RIGHT(LEFT(O618,LEN(O618)-1),2)),0,VLOOKUP(L618,[1]Choix14!$M$2:$N$14,2,FALSE)&amp;LEFT(O618,4)&amp;RIGHT(LEFT(O618,LEN(O618)-1),2)))*1</f>
        <v>0</v>
      </c>
      <c r="C618" s="1"/>
      <c r="D618" s="1"/>
      <c r="I618" t="s">
        <v>482</v>
      </c>
      <c r="Q618" s="2">
        <f t="shared" si="11"/>
        <v>0</v>
      </c>
      <c r="R618" s="2">
        <f t="shared" si="11"/>
        <v>0</v>
      </c>
    </row>
    <row r="619" spans="1:18" x14ac:dyDescent="0.25">
      <c r="A619" s="1">
        <f>(IF(ISERROR(VLOOKUP(G619,[1]Choix14!$M$2:$N$14,2,FALSE)&amp;LEFT(J619,4)&amp;RIGHT(LEFT(J619,LEN(J619)-1),2)),0,VLOOKUP(G619,[1]Choix14!$M$2:$N$14,2,FALSE)&amp;LEFT(J619,4)&amp;RIGHT(LEFT(J619,LEN(J619)-1),2)))*1</f>
        <v>0</v>
      </c>
      <c r="B619" s="1">
        <f>(IF(ISERROR(VLOOKUP(L619,[1]Choix14!$M$2:$N$14,2,FALSE)&amp;LEFT(O619,4)&amp;RIGHT(LEFT(O619,LEN(O619)-1),2)),0,VLOOKUP(L619,[1]Choix14!$M$2:$N$14,2,FALSE)&amp;LEFT(O619,4)&amp;RIGHT(LEFT(O619,LEN(O619)-1),2)))*1</f>
        <v>0</v>
      </c>
      <c r="C619" s="1"/>
      <c r="D619" s="1"/>
      <c r="I619" t="s">
        <v>483</v>
      </c>
      <c r="Q619" s="2">
        <f t="shared" si="11"/>
        <v>0</v>
      </c>
      <c r="R619" s="2">
        <f t="shared" si="11"/>
        <v>0</v>
      </c>
    </row>
    <row r="620" spans="1:18" x14ac:dyDescent="0.25">
      <c r="A620" s="1">
        <f>(IF(ISERROR(VLOOKUP(G620,[1]Choix14!$M$2:$N$14,2,FALSE)&amp;LEFT(J620,4)&amp;RIGHT(LEFT(J620,LEN(J620)-1),2)),0,VLOOKUP(G620,[1]Choix14!$M$2:$N$14,2,FALSE)&amp;LEFT(J620,4)&amp;RIGHT(LEFT(J620,LEN(J620)-1),2)))*1</f>
        <v>0</v>
      </c>
      <c r="B620" s="1">
        <f>(IF(ISERROR(VLOOKUP(L620,[1]Choix14!$M$2:$N$14,2,FALSE)&amp;LEFT(O620,4)&amp;RIGHT(LEFT(O620,LEN(O620)-1),2)),0,VLOOKUP(L620,[1]Choix14!$M$2:$N$14,2,FALSE)&amp;LEFT(O620,4)&amp;RIGHT(LEFT(O620,LEN(O620)-1),2)))*1</f>
        <v>0</v>
      </c>
      <c r="C620" s="1"/>
      <c r="D620" s="1"/>
      <c r="I620" t="s">
        <v>484</v>
      </c>
      <c r="Q620" s="2">
        <f t="shared" si="11"/>
        <v>0</v>
      </c>
      <c r="R620" s="2">
        <f t="shared" si="11"/>
        <v>0</v>
      </c>
    </row>
    <row r="621" spans="1:18" x14ac:dyDescent="0.25">
      <c r="A621" s="1">
        <f>(IF(ISERROR(VLOOKUP(G621,[1]Choix14!$M$2:$N$14,2,FALSE)&amp;LEFT(J621,4)&amp;RIGHT(LEFT(J621,LEN(J621)-1),2)),0,VLOOKUP(G621,[1]Choix14!$M$2:$N$14,2,FALSE)&amp;LEFT(J621,4)&amp;RIGHT(LEFT(J621,LEN(J621)-1),2)))*1</f>
        <v>0</v>
      </c>
      <c r="B621" s="1">
        <f>(IF(ISERROR(VLOOKUP(L621,[1]Choix14!$M$2:$N$14,2,FALSE)&amp;LEFT(O621,4)&amp;RIGHT(LEFT(O621,LEN(O621)-1),2)),0,VLOOKUP(L621,[1]Choix14!$M$2:$N$14,2,FALSE)&amp;LEFT(O621,4)&amp;RIGHT(LEFT(O621,LEN(O621)-1),2)))*1</f>
        <v>0</v>
      </c>
      <c r="C621" s="1"/>
      <c r="D621" s="1"/>
      <c r="I621" t="s">
        <v>485</v>
      </c>
      <c r="Q621" s="2">
        <f t="shared" si="11"/>
        <v>0</v>
      </c>
      <c r="R621" s="2">
        <f t="shared" si="11"/>
        <v>0</v>
      </c>
    </row>
    <row r="622" spans="1:18" x14ac:dyDescent="0.25">
      <c r="A622" s="1">
        <f>(IF(ISERROR(VLOOKUP(G622,[1]Choix14!$M$2:$N$14,2,FALSE)&amp;LEFT(J622,4)&amp;RIGHT(LEFT(J622,LEN(J622)-1),2)),0,VLOOKUP(G622,[1]Choix14!$M$2:$N$14,2,FALSE)&amp;LEFT(J622,4)&amp;RIGHT(LEFT(J622,LEN(J622)-1),2)))*1</f>
        <v>0</v>
      </c>
      <c r="B622" s="1">
        <f>(IF(ISERROR(VLOOKUP(L622,[1]Choix14!$M$2:$N$14,2,FALSE)&amp;LEFT(O622,4)&amp;RIGHT(LEFT(O622,LEN(O622)-1),2)),0,VLOOKUP(L622,[1]Choix14!$M$2:$N$14,2,FALSE)&amp;LEFT(O622,4)&amp;RIGHT(LEFT(O622,LEN(O622)-1),2)))*1</f>
        <v>0</v>
      </c>
      <c r="C622" s="1"/>
      <c r="D622" s="1"/>
      <c r="I622" t="s">
        <v>486</v>
      </c>
      <c r="Q622" s="2">
        <f t="shared" si="11"/>
        <v>0</v>
      </c>
      <c r="R622" s="2">
        <f t="shared" si="11"/>
        <v>0</v>
      </c>
    </row>
    <row r="623" spans="1:18" x14ac:dyDescent="0.25">
      <c r="A623" s="1">
        <f>(IF(ISERROR(VLOOKUP(G623,[1]Choix14!$M$2:$N$14,2,FALSE)&amp;LEFT(J623,4)&amp;RIGHT(LEFT(J623,LEN(J623)-1),2)),0,VLOOKUP(G623,[1]Choix14!$M$2:$N$14,2,FALSE)&amp;LEFT(J623,4)&amp;RIGHT(LEFT(J623,LEN(J623)-1),2)))*1</f>
        <v>0</v>
      </c>
      <c r="B623" s="1">
        <f>(IF(ISERROR(VLOOKUP(L623,[1]Choix14!$M$2:$N$14,2,FALSE)&amp;LEFT(O623,4)&amp;RIGHT(LEFT(O623,LEN(O623)-1),2)),0,VLOOKUP(L623,[1]Choix14!$M$2:$N$14,2,FALSE)&amp;LEFT(O623,4)&amp;RIGHT(LEFT(O623,LEN(O623)-1),2)))*1</f>
        <v>0</v>
      </c>
      <c r="C623" s="1"/>
      <c r="D623" s="1"/>
      <c r="I623" t="s">
        <v>487</v>
      </c>
      <c r="Q623" s="2">
        <f t="shared" si="11"/>
        <v>0</v>
      </c>
      <c r="R623" s="2">
        <f t="shared" si="11"/>
        <v>0</v>
      </c>
    </row>
    <row r="624" spans="1:18" x14ac:dyDescent="0.25">
      <c r="A624" s="1">
        <f>(IF(ISERROR(VLOOKUP(G624,[1]Choix14!$M$2:$N$14,2,FALSE)&amp;LEFT(J624,4)&amp;RIGHT(LEFT(J624,LEN(J624)-1),2)),0,VLOOKUP(G624,[1]Choix14!$M$2:$N$14,2,FALSE)&amp;LEFT(J624,4)&amp;RIGHT(LEFT(J624,LEN(J624)-1),2)))*1</f>
        <v>0</v>
      </c>
      <c r="B624" s="1">
        <f>(IF(ISERROR(VLOOKUP(L624,[1]Choix14!$M$2:$N$14,2,FALSE)&amp;LEFT(O624,4)&amp;RIGHT(LEFT(O624,LEN(O624)-1),2)),0,VLOOKUP(L624,[1]Choix14!$M$2:$N$14,2,FALSE)&amp;LEFT(O624,4)&amp;RIGHT(LEFT(O624,LEN(O624)-1),2)))*1</f>
        <v>0</v>
      </c>
      <c r="C624" s="1"/>
      <c r="D624" s="1"/>
      <c r="I624" t="s">
        <v>488</v>
      </c>
      <c r="Q624" s="2">
        <f t="shared" si="11"/>
        <v>0</v>
      </c>
      <c r="R624" s="2">
        <f t="shared" si="11"/>
        <v>0</v>
      </c>
    </row>
    <row r="625" spans="1:18" x14ac:dyDescent="0.25">
      <c r="A625" s="1">
        <f>(IF(ISERROR(VLOOKUP(G625,[1]Choix14!$M$2:$N$14,2,FALSE)&amp;LEFT(J625,4)&amp;RIGHT(LEFT(J625,LEN(J625)-1),2)),0,VLOOKUP(G625,[1]Choix14!$M$2:$N$14,2,FALSE)&amp;LEFT(J625,4)&amp;RIGHT(LEFT(J625,LEN(J625)-1),2)))*1</f>
        <v>0</v>
      </c>
      <c r="B625" s="1">
        <f>(IF(ISERROR(VLOOKUP(L625,[1]Choix14!$M$2:$N$14,2,FALSE)&amp;LEFT(O625,4)&amp;RIGHT(LEFT(O625,LEN(O625)-1),2)),0,VLOOKUP(L625,[1]Choix14!$M$2:$N$14,2,FALSE)&amp;LEFT(O625,4)&amp;RIGHT(LEFT(O625,LEN(O625)-1),2)))*1</f>
        <v>0</v>
      </c>
      <c r="C625" s="1"/>
      <c r="D625" s="1"/>
      <c r="I625" t="s">
        <v>489</v>
      </c>
      <c r="Q625" s="2">
        <f t="shared" si="11"/>
        <v>0</v>
      </c>
      <c r="R625" s="2">
        <f t="shared" si="11"/>
        <v>0</v>
      </c>
    </row>
    <row r="626" spans="1:18" x14ac:dyDescent="0.25">
      <c r="A626" s="1">
        <f>(IF(ISERROR(VLOOKUP(G626,[1]Choix14!$M$2:$N$14,2,FALSE)&amp;LEFT(J626,4)&amp;RIGHT(LEFT(J626,LEN(J626)-1),2)),0,VLOOKUP(G626,[1]Choix14!$M$2:$N$14,2,FALSE)&amp;LEFT(J626,4)&amp;RIGHT(LEFT(J626,LEN(J626)-1),2)))*1</f>
        <v>0</v>
      </c>
      <c r="B626" s="1">
        <f>(IF(ISERROR(VLOOKUP(L626,[1]Choix14!$M$2:$N$14,2,FALSE)&amp;LEFT(O626,4)&amp;RIGHT(LEFT(O626,LEN(O626)-1),2)),0,VLOOKUP(L626,[1]Choix14!$M$2:$N$14,2,FALSE)&amp;LEFT(O626,4)&amp;RIGHT(LEFT(O626,LEN(O626)-1),2)))*1</f>
        <v>0</v>
      </c>
      <c r="C626" s="1"/>
      <c r="D626" s="1"/>
      <c r="I626" t="s">
        <v>490</v>
      </c>
      <c r="Q626" s="2">
        <f t="shared" si="11"/>
        <v>0</v>
      </c>
      <c r="R626" s="2">
        <f t="shared" si="11"/>
        <v>0</v>
      </c>
    </row>
    <row r="627" spans="1:18" x14ac:dyDescent="0.25">
      <c r="A627" s="1">
        <f>(IF(ISERROR(VLOOKUP(G627,[1]Choix14!$M$2:$N$14,2,FALSE)&amp;LEFT(J627,4)&amp;RIGHT(LEFT(J627,LEN(J627)-1),2)),0,VLOOKUP(G627,[1]Choix14!$M$2:$N$14,2,FALSE)&amp;LEFT(J627,4)&amp;RIGHT(LEFT(J627,LEN(J627)-1),2)))*1</f>
        <v>0</v>
      </c>
      <c r="B627" s="1">
        <f>(IF(ISERROR(VLOOKUP(L627,[1]Choix14!$M$2:$N$14,2,FALSE)&amp;LEFT(O627,4)&amp;RIGHT(LEFT(O627,LEN(O627)-1),2)),0,VLOOKUP(L627,[1]Choix14!$M$2:$N$14,2,FALSE)&amp;LEFT(O627,4)&amp;RIGHT(LEFT(O627,LEN(O627)-1),2)))*1</f>
        <v>0</v>
      </c>
      <c r="C627" s="1"/>
      <c r="D627" s="1"/>
      <c r="I627" t="s">
        <v>491</v>
      </c>
      <c r="Q627" s="2">
        <f t="shared" si="11"/>
        <v>0</v>
      </c>
      <c r="R627" s="2">
        <f t="shared" si="11"/>
        <v>0</v>
      </c>
    </row>
    <row r="628" spans="1:18" x14ac:dyDescent="0.25">
      <c r="A628" s="1">
        <f>(IF(ISERROR(VLOOKUP(G628,[1]Choix14!$M$2:$N$14,2,FALSE)&amp;LEFT(J628,4)&amp;RIGHT(LEFT(J628,LEN(J628)-1),2)),0,VLOOKUP(G628,[1]Choix14!$M$2:$N$14,2,FALSE)&amp;LEFT(J628,4)&amp;RIGHT(LEFT(J628,LEN(J628)-1),2)))*1</f>
        <v>0</v>
      </c>
      <c r="B628" s="1">
        <f>(IF(ISERROR(VLOOKUP(L628,[1]Choix14!$M$2:$N$14,2,FALSE)&amp;LEFT(O628,4)&amp;RIGHT(LEFT(O628,LEN(O628)-1),2)),0,VLOOKUP(L628,[1]Choix14!$M$2:$N$14,2,FALSE)&amp;LEFT(O628,4)&amp;RIGHT(LEFT(O628,LEN(O628)-1),2)))*1</f>
        <v>0</v>
      </c>
      <c r="C628" s="1"/>
      <c r="D628" s="1"/>
      <c r="I628" t="s">
        <v>492</v>
      </c>
      <c r="Q628" s="2">
        <f t="shared" si="11"/>
        <v>0</v>
      </c>
      <c r="R628" s="2">
        <f t="shared" si="11"/>
        <v>0</v>
      </c>
    </row>
    <row r="629" spans="1:18" x14ac:dyDescent="0.25">
      <c r="A629" s="1">
        <f>(IF(ISERROR(VLOOKUP(G629,[1]Choix14!$M$2:$N$14,2,FALSE)&amp;LEFT(J629,4)&amp;RIGHT(LEFT(J629,LEN(J629)-1),2)),0,VLOOKUP(G629,[1]Choix14!$M$2:$N$14,2,FALSE)&amp;LEFT(J629,4)&amp;RIGHT(LEFT(J629,LEN(J629)-1),2)))*1</f>
        <v>0</v>
      </c>
      <c r="B629" s="1">
        <f>(IF(ISERROR(VLOOKUP(L629,[1]Choix14!$M$2:$N$14,2,FALSE)&amp;LEFT(O629,4)&amp;RIGHT(LEFT(O629,LEN(O629)-1),2)),0,VLOOKUP(L629,[1]Choix14!$M$2:$N$14,2,FALSE)&amp;LEFT(O629,4)&amp;RIGHT(LEFT(O629,LEN(O629)-1),2)))*1</f>
        <v>0</v>
      </c>
      <c r="C629" s="1"/>
      <c r="D629" s="1"/>
      <c r="I629" t="s">
        <v>493</v>
      </c>
      <c r="Q629" s="2">
        <f t="shared" si="11"/>
        <v>0</v>
      </c>
      <c r="R629" s="2">
        <f t="shared" si="11"/>
        <v>0</v>
      </c>
    </row>
    <row r="630" spans="1:18" x14ac:dyDescent="0.25">
      <c r="A630" s="1">
        <f>(IF(ISERROR(VLOOKUP(G630,[1]Choix14!$M$2:$N$14,2,FALSE)&amp;LEFT(J630,4)&amp;RIGHT(LEFT(J630,LEN(J630)-1),2)),0,VLOOKUP(G630,[1]Choix14!$M$2:$N$14,2,FALSE)&amp;LEFT(J630,4)&amp;RIGHT(LEFT(J630,LEN(J630)-1),2)))*1</f>
        <v>0</v>
      </c>
      <c r="B630" s="1">
        <f>(IF(ISERROR(VLOOKUP(L630,[1]Choix14!$M$2:$N$14,2,FALSE)&amp;LEFT(O630,4)&amp;RIGHT(LEFT(O630,LEN(O630)-1),2)),0,VLOOKUP(L630,[1]Choix14!$M$2:$N$14,2,FALSE)&amp;LEFT(O630,4)&amp;RIGHT(LEFT(O630,LEN(O630)-1),2)))*1</f>
        <v>0</v>
      </c>
      <c r="C630" s="1"/>
      <c r="D630" s="1"/>
      <c r="I630" t="s">
        <v>494</v>
      </c>
      <c r="Q630" s="2">
        <f t="shared" si="11"/>
        <v>0</v>
      </c>
      <c r="R630" s="2">
        <f t="shared" si="11"/>
        <v>0</v>
      </c>
    </row>
    <row r="631" spans="1:18" x14ac:dyDescent="0.25">
      <c r="A631" s="1">
        <f>(IF(ISERROR(VLOOKUP(G631,[1]Choix14!$M$2:$N$14,2,FALSE)&amp;LEFT(J631,4)&amp;RIGHT(LEFT(J631,LEN(J631)-1),2)),0,VLOOKUP(G631,[1]Choix14!$M$2:$N$14,2,FALSE)&amp;LEFT(J631,4)&amp;RIGHT(LEFT(J631,LEN(J631)-1),2)))*1</f>
        <v>0</v>
      </c>
      <c r="B631" s="1">
        <f>(IF(ISERROR(VLOOKUP(L631,[1]Choix14!$M$2:$N$14,2,FALSE)&amp;LEFT(O631,4)&amp;RIGHT(LEFT(O631,LEN(O631)-1),2)),0,VLOOKUP(L631,[1]Choix14!$M$2:$N$14,2,FALSE)&amp;LEFT(O631,4)&amp;RIGHT(LEFT(O631,LEN(O631)-1),2)))*1</f>
        <v>0</v>
      </c>
      <c r="C631" s="1"/>
      <c r="D631" s="1"/>
      <c r="I631" t="s">
        <v>495</v>
      </c>
      <c r="Q631" s="2">
        <f t="shared" si="11"/>
        <v>0</v>
      </c>
      <c r="R631" s="2">
        <f t="shared" si="11"/>
        <v>0</v>
      </c>
    </row>
    <row r="632" spans="1:18" x14ac:dyDescent="0.25">
      <c r="A632" s="1">
        <f>(IF(ISERROR(VLOOKUP(G632,[1]Choix14!$M$2:$N$14,2,FALSE)&amp;LEFT(J632,4)&amp;RIGHT(LEFT(J632,LEN(J632)-1),2)),0,VLOOKUP(G632,[1]Choix14!$M$2:$N$14,2,FALSE)&amp;LEFT(J632,4)&amp;RIGHT(LEFT(J632,LEN(J632)-1),2)))*1</f>
        <v>0</v>
      </c>
      <c r="B632" s="1">
        <f>(IF(ISERROR(VLOOKUP(L632,[1]Choix14!$M$2:$N$14,2,FALSE)&amp;LEFT(O632,4)&amp;RIGHT(LEFT(O632,LEN(O632)-1),2)),0,VLOOKUP(L632,[1]Choix14!$M$2:$N$14,2,FALSE)&amp;LEFT(O632,4)&amp;RIGHT(LEFT(O632,LEN(O632)-1),2)))*1</f>
        <v>0</v>
      </c>
      <c r="C632" s="1"/>
      <c r="D632" s="1"/>
      <c r="I632" t="s">
        <v>496</v>
      </c>
      <c r="Q632" s="2">
        <f t="shared" si="11"/>
        <v>0</v>
      </c>
      <c r="R632" s="2">
        <f t="shared" si="11"/>
        <v>0</v>
      </c>
    </row>
    <row r="633" spans="1:18" x14ac:dyDescent="0.25">
      <c r="A633" s="1">
        <f>(IF(ISERROR(VLOOKUP(G633,[1]Choix14!$M$2:$N$14,2,FALSE)&amp;LEFT(J633,4)&amp;RIGHT(LEFT(J633,LEN(J633)-1),2)),0,VLOOKUP(G633,[1]Choix14!$M$2:$N$14,2,FALSE)&amp;LEFT(J633,4)&amp;RIGHT(LEFT(J633,LEN(J633)-1),2)))*1</f>
        <v>0</v>
      </c>
      <c r="B633" s="1">
        <f>(IF(ISERROR(VLOOKUP(L633,[1]Choix14!$M$2:$N$14,2,FALSE)&amp;LEFT(O633,4)&amp;RIGHT(LEFT(O633,LEN(O633)-1),2)),0,VLOOKUP(L633,[1]Choix14!$M$2:$N$14,2,FALSE)&amp;LEFT(O633,4)&amp;RIGHT(LEFT(O633,LEN(O633)-1),2)))*1</f>
        <v>0</v>
      </c>
      <c r="C633" s="1"/>
      <c r="D633" s="1"/>
      <c r="I633" t="s">
        <v>497</v>
      </c>
      <c r="Q633" s="2">
        <f t="shared" si="11"/>
        <v>0</v>
      </c>
      <c r="R633" s="2">
        <f t="shared" si="11"/>
        <v>0</v>
      </c>
    </row>
    <row r="634" spans="1:18" x14ac:dyDescent="0.25">
      <c r="A634" s="1">
        <f>(IF(ISERROR(VLOOKUP(G634,[1]Choix14!$M$2:$N$14,2,FALSE)&amp;LEFT(J634,4)&amp;RIGHT(LEFT(J634,LEN(J634)-1),2)),0,VLOOKUP(G634,[1]Choix14!$M$2:$N$14,2,FALSE)&amp;LEFT(J634,4)&amp;RIGHT(LEFT(J634,LEN(J634)-1),2)))*1</f>
        <v>0</v>
      </c>
      <c r="B634" s="1">
        <f>(IF(ISERROR(VLOOKUP(L634,[1]Choix14!$M$2:$N$14,2,FALSE)&amp;LEFT(O634,4)&amp;RIGHT(LEFT(O634,LEN(O634)-1),2)),0,VLOOKUP(L634,[1]Choix14!$M$2:$N$14,2,FALSE)&amp;LEFT(O634,4)&amp;RIGHT(LEFT(O634,LEN(O634)-1),2)))*1</f>
        <v>0</v>
      </c>
      <c r="C634" s="1"/>
      <c r="D634" s="1"/>
      <c r="I634" t="s">
        <v>498</v>
      </c>
      <c r="Q634" s="2">
        <f t="shared" si="11"/>
        <v>0</v>
      </c>
      <c r="R634" s="2">
        <f t="shared" si="11"/>
        <v>0</v>
      </c>
    </row>
    <row r="635" spans="1:18" x14ac:dyDescent="0.25">
      <c r="A635" s="1">
        <f>(IF(ISERROR(VLOOKUP(G635,[1]Choix14!$M$2:$N$14,2,FALSE)&amp;LEFT(J635,4)&amp;RIGHT(LEFT(J635,LEN(J635)-1),2)),0,VLOOKUP(G635,[1]Choix14!$M$2:$N$14,2,FALSE)&amp;LEFT(J635,4)&amp;RIGHT(LEFT(J635,LEN(J635)-1),2)))*1</f>
        <v>0</v>
      </c>
      <c r="B635" s="1">
        <f>(IF(ISERROR(VLOOKUP(L635,[1]Choix14!$M$2:$N$14,2,FALSE)&amp;LEFT(O635,4)&amp;RIGHT(LEFT(O635,LEN(O635)-1),2)),0,VLOOKUP(L635,[1]Choix14!$M$2:$N$14,2,FALSE)&amp;LEFT(O635,4)&amp;RIGHT(LEFT(O635,LEN(O635)-1),2)))*1</f>
        <v>0</v>
      </c>
      <c r="C635" s="1"/>
      <c r="D635" s="1"/>
      <c r="I635" t="s">
        <v>499</v>
      </c>
      <c r="Q635" s="2">
        <f t="shared" si="11"/>
        <v>0</v>
      </c>
      <c r="R635" s="2">
        <f t="shared" si="11"/>
        <v>0</v>
      </c>
    </row>
    <row r="636" spans="1:18" x14ac:dyDescent="0.25">
      <c r="A636" s="1">
        <f>(IF(ISERROR(VLOOKUP(G636,[1]Choix14!$M$2:$N$14,2,FALSE)&amp;LEFT(J636,4)&amp;RIGHT(LEFT(J636,LEN(J636)-1),2)),0,VLOOKUP(G636,[1]Choix14!$M$2:$N$14,2,FALSE)&amp;LEFT(J636,4)&amp;RIGHT(LEFT(J636,LEN(J636)-1),2)))*1</f>
        <v>0</v>
      </c>
      <c r="B636" s="1">
        <f>(IF(ISERROR(VLOOKUP(L636,[1]Choix14!$M$2:$N$14,2,FALSE)&amp;LEFT(O636,4)&amp;RIGHT(LEFT(O636,LEN(O636)-1),2)),0,VLOOKUP(L636,[1]Choix14!$M$2:$N$14,2,FALSE)&amp;LEFT(O636,4)&amp;RIGHT(LEFT(O636,LEN(O636)-1),2)))*1</f>
        <v>0</v>
      </c>
      <c r="C636" s="1"/>
      <c r="D636" s="1"/>
      <c r="I636" t="s">
        <v>500</v>
      </c>
      <c r="Q636" s="2">
        <f t="shared" si="11"/>
        <v>0</v>
      </c>
      <c r="R636" s="2">
        <f t="shared" si="11"/>
        <v>0</v>
      </c>
    </row>
    <row r="637" spans="1:18" x14ac:dyDescent="0.25">
      <c r="A637" s="1">
        <f>(IF(ISERROR(VLOOKUP(G637,[1]Choix14!$M$2:$N$14,2,FALSE)&amp;LEFT(J637,4)&amp;RIGHT(LEFT(J637,LEN(J637)-1),2)),0,VLOOKUP(G637,[1]Choix14!$M$2:$N$14,2,FALSE)&amp;LEFT(J637,4)&amp;RIGHT(LEFT(J637,LEN(J637)-1),2)))*1</f>
        <v>0</v>
      </c>
      <c r="B637" s="1">
        <f>(IF(ISERROR(VLOOKUP(L637,[1]Choix14!$M$2:$N$14,2,FALSE)&amp;LEFT(O637,4)&amp;RIGHT(LEFT(O637,LEN(O637)-1),2)),0,VLOOKUP(L637,[1]Choix14!$M$2:$N$14,2,FALSE)&amp;LEFT(O637,4)&amp;RIGHT(LEFT(O637,LEN(O637)-1),2)))*1</f>
        <v>0</v>
      </c>
      <c r="C637" s="1"/>
      <c r="D637" s="1"/>
      <c r="I637" t="s">
        <v>501</v>
      </c>
      <c r="Q637" s="2">
        <f t="shared" si="11"/>
        <v>0</v>
      </c>
      <c r="R637" s="2">
        <f t="shared" si="11"/>
        <v>0</v>
      </c>
    </row>
    <row r="638" spans="1:18" x14ac:dyDescent="0.25">
      <c r="A638" s="1">
        <f>(IF(ISERROR(VLOOKUP(G638,[1]Choix14!$M$2:$N$14,2,FALSE)&amp;LEFT(J638,4)&amp;RIGHT(LEFT(J638,LEN(J638)-1),2)),0,VLOOKUP(G638,[1]Choix14!$M$2:$N$14,2,FALSE)&amp;LEFT(J638,4)&amp;RIGHT(LEFT(J638,LEN(J638)-1),2)))*1</f>
        <v>0</v>
      </c>
      <c r="B638" s="1">
        <f>(IF(ISERROR(VLOOKUP(L638,[1]Choix14!$M$2:$N$14,2,FALSE)&amp;LEFT(O638,4)&amp;RIGHT(LEFT(O638,LEN(O638)-1),2)),0,VLOOKUP(L638,[1]Choix14!$M$2:$N$14,2,FALSE)&amp;LEFT(O638,4)&amp;RIGHT(LEFT(O638,LEN(O638)-1),2)))*1</f>
        <v>0</v>
      </c>
      <c r="C638" s="1"/>
      <c r="D638" s="1"/>
      <c r="I638" t="s">
        <v>502</v>
      </c>
      <c r="Q638" s="2">
        <f t="shared" si="11"/>
        <v>0</v>
      </c>
      <c r="R638" s="2">
        <f t="shared" si="11"/>
        <v>0</v>
      </c>
    </row>
    <row r="639" spans="1:18" x14ac:dyDescent="0.25">
      <c r="A639" s="1">
        <f>(IF(ISERROR(VLOOKUP(G639,[1]Choix14!$M$2:$N$14,2,FALSE)&amp;LEFT(J639,4)&amp;RIGHT(LEFT(J639,LEN(J639)-1),2)),0,VLOOKUP(G639,[1]Choix14!$M$2:$N$14,2,FALSE)&amp;LEFT(J639,4)&amp;RIGHT(LEFT(J639,LEN(J639)-1),2)))*1</f>
        <v>0</v>
      </c>
      <c r="B639" s="1">
        <f>(IF(ISERROR(VLOOKUP(L639,[1]Choix14!$M$2:$N$14,2,FALSE)&amp;LEFT(O639,4)&amp;RIGHT(LEFT(O639,LEN(O639)-1),2)),0,VLOOKUP(L639,[1]Choix14!$M$2:$N$14,2,FALSE)&amp;LEFT(O639,4)&amp;RIGHT(LEFT(O639,LEN(O639)-1),2)))*1</f>
        <v>0</v>
      </c>
      <c r="C639" s="1"/>
      <c r="D639" s="1"/>
      <c r="I639" t="s">
        <v>503</v>
      </c>
      <c r="Q639" s="2">
        <f t="shared" si="11"/>
        <v>0</v>
      </c>
      <c r="R639" s="2">
        <f t="shared" si="11"/>
        <v>0</v>
      </c>
    </row>
    <row r="640" spans="1:18" x14ac:dyDescent="0.25">
      <c r="A640" s="1">
        <f>(IF(ISERROR(VLOOKUP(G640,[1]Choix14!$M$2:$N$14,2,FALSE)&amp;LEFT(J640,4)&amp;RIGHT(LEFT(J640,LEN(J640)-1),2)),0,VLOOKUP(G640,[1]Choix14!$M$2:$N$14,2,FALSE)&amp;LEFT(J640,4)&amp;RIGHT(LEFT(J640,LEN(J640)-1),2)))*1</f>
        <v>0</v>
      </c>
      <c r="B640" s="1">
        <f>(IF(ISERROR(VLOOKUP(L640,[1]Choix14!$M$2:$N$14,2,FALSE)&amp;LEFT(O640,4)&amp;RIGHT(LEFT(O640,LEN(O640)-1),2)),0,VLOOKUP(L640,[1]Choix14!$M$2:$N$14,2,FALSE)&amp;LEFT(O640,4)&amp;RIGHT(LEFT(O640,LEN(O640)-1),2)))*1</f>
        <v>0</v>
      </c>
      <c r="C640" s="1"/>
      <c r="D640" s="1"/>
      <c r="I640" t="s">
        <v>504</v>
      </c>
      <c r="Q640" s="2">
        <f t="shared" si="11"/>
        <v>0</v>
      </c>
      <c r="R640" s="2">
        <f t="shared" si="11"/>
        <v>0</v>
      </c>
    </row>
    <row r="641" spans="1:18" x14ac:dyDescent="0.25">
      <c r="A641" s="1">
        <f>(IF(ISERROR(VLOOKUP(G641,[1]Choix14!$M$2:$N$14,2,FALSE)&amp;LEFT(J641,4)&amp;RIGHT(LEFT(J641,LEN(J641)-1),2)),0,VLOOKUP(G641,[1]Choix14!$M$2:$N$14,2,FALSE)&amp;LEFT(J641,4)&amp;RIGHT(LEFT(J641,LEN(J641)-1),2)))*1</f>
        <v>0</v>
      </c>
      <c r="B641" s="1">
        <f>(IF(ISERROR(VLOOKUP(L641,[1]Choix14!$M$2:$N$14,2,FALSE)&amp;LEFT(O641,4)&amp;RIGHT(LEFT(O641,LEN(O641)-1),2)),0,VLOOKUP(L641,[1]Choix14!$M$2:$N$14,2,FALSE)&amp;LEFT(O641,4)&amp;RIGHT(LEFT(O641,LEN(O641)-1),2)))*1</f>
        <v>0</v>
      </c>
      <c r="C641" s="1"/>
      <c r="D641" s="1"/>
      <c r="I641" t="s">
        <v>505</v>
      </c>
      <c r="Q641" s="2">
        <f t="shared" si="11"/>
        <v>0</v>
      </c>
      <c r="R641" s="2">
        <f t="shared" si="11"/>
        <v>0</v>
      </c>
    </row>
    <row r="642" spans="1:18" x14ac:dyDescent="0.25">
      <c r="A642" s="1">
        <f>(IF(ISERROR(VLOOKUP(G642,[1]Choix14!$M$2:$N$14,2,FALSE)&amp;LEFT(J642,4)&amp;RIGHT(LEFT(J642,LEN(J642)-1),2)),0,VLOOKUP(G642,[1]Choix14!$M$2:$N$14,2,FALSE)&amp;LEFT(J642,4)&amp;RIGHT(LEFT(J642,LEN(J642)-1),2)))*1</f>
        <v>0</v>
      </c>
      <c r="B642" s="1">
        <f>(IF(ISERROR(VLOOKUP(L642,[1]Choix14!$M$2:$N$14,2,FALSE)&amp;LEFT(O642,4)&amp;RIGHT(LEFT(O642,LEN(O642)-1),2)),0,VLOOKUP(L642,[1]Choix14!$M$2:$N$14,2,FALSE)&amp;LEFT(O642,4)&amp;RIGHT(LEFT(O642,LEN(O642)-1),2)))*1</f>
        <v>0</v>
      </c>
      <c r="C642" s="1"/>
      <c r="D642" s="1"/>
      <c r="I642" t="s">
        <v>506</v>
      </c>
      <c r="Q642" s="2">
        <f t="shared" si="11"/>
        <v>0</v>
      </c>
      <c r="R642" s="2">
        <f t="shared" si="11"/>
        <v>0</v>
      </c>
    </row>
    <row r="643" spans="1:18" x14ac:dyDescent="0.25">
      <c r="A643" s="1">
        <f>(IF(ISERROR(VLOOKUP(G643,[1]Choix14!$M$2:$N$14,2,FALSE)&amp;LEFT(J643,4)&amp;RIGHT(LEFT(J643,LEN(J643)-1),2)),0,VLOOKUP(G643,[1]Choix14!$M$2:$N$14,2,FALSE)&amp;LEFT(J643,4)&amp;RIGHT(LEFT(J643,LEN(J643)-1),2)))*1</f>
        <v>0</v>
      </c>
      <c r="B643" s="1">
        <f>(IF(ISERROR(VLOOKUP(L643,[1]Choix14!$M$2:$N$14,2,FALSE)&amp;LEFT(O643,4)&amp;RIGHT(LEFT(O643,LEN(O643)-1),2)),0,VLOOKUP(L643,[1]Choix14!$M$2:$N$14,2,FALSE)&amp;LEFT(O643,4)&amp;RIGHT(LEFT(O643,LEN(O643)-1),2)))*1</f>
        <v>0</v>
      </c>
      <c r="C643" s="1"/>
      <c r="D643" s="1"/>
      <c r="I643" t="s">
        <v>507</v>
      </c>
      <c r="Q643" s="2">
        <f t="shared" ref="Q643:R706" si="12">IF(A643&lt;1,0,COUNTIF($A:$B,A643))</f>
        <v>0</v>
      </c>
      <c r="R643" s="2">
        <f t="shared" si="12"/>
        <v>0</v>
      </c>
    </row>
    <row r="644" spans="1:18" x14ac:dyDescent="0.25">
      <c r="A644" s="1">
        <f>(IF(ISERROR(VLOOKUP(G644,[1]Choix14!$M$2:$N$14,2,FALSE)&amp;LEFT(J644,4)&amp;RIGHT(LEFT(J644,LEN(J644)-1),2)),0,VLOOKUP(G644,[1]Choix14!$M$2:$N$14,2,FALSE)&amp;LEFT(J644,4)&amp;RIGHT(LEFT(J644,LEN(J644)-1),2)))*1</f>
        <v>0</v>
      </c>
      <c r="B644" s="1">
        <f>(IF(ISERROR(VLOOKUP(L644,[1]Choix14!$M$2:$N$14,2,FALSE)&amp;LEFT(O644,4)&amp;RIGHT(LEFT(O644,LEN(O644)-1),2)),0,VLOOKUP(L644,[1]Choix14!$M$2:$N$14,2,FALSE)&amp;LEFT(O644,4)&amp;RIGHT(LEFT(O644,LEN(O644)-1),2)))*1</f>
        <v>0</v>
      </c>
      <c r="C644" s="1"/>
      <c r="D644" s="1"/>
      <c r="I644" t="s">
        <v>508</v>
      </c>
      <c r="Q644" s="2">
        <f t="shared" si="12"/>
        <v>0</v>
      </c>
      <c r="R644" s="2">
        <f t="shared" si="12"/>
        <v>0</v>
      </c>
    </row>
    <row r="645" spans="1:18" x14ac:dyDescent="0.25">
      <c r="A645" s="1">
        <f>(IF(ISERROR(VLOOKUP(G645,[1]Choix14!$M$2:$N$14,2,FALSE)&amp;LEFT(J645,4)&amp;RIGHT(LEFT(J645,LEN(J645)-1),2)),0,VLOOKUP(G645,[1]Choix14!$M$2:$N$14,2,FALSE)&amp;LEFT(J645,4)&amp;RIGHT(LEFT(J645,LEN(J645)-1),2)))*1</f>
        <v>0</v>
      </c>
      <c r="B645" s="1">
        <f>(IF(ISERROR(VLOOKUP(L645,[1]Choix14!$M$2:$N$14,2,FALSE)&amp;LEFT(O645,4)&amp;RIGHT(LEFT(O645,LEN(O645)-1),2)),0,VLOOKUP(L645,[1]Choix14!$M$2:$N$14,2,FALSE)&amp;LEFT(O645,4)&amp;RIGHT(LEFT(O645,LEN(O645)-1),2)))*1</f>
        <v>0</v>
      </c>
      <c r="C645" s="1"/>
      <c r="D645" s="1"/>
      <c r="I645" t="s">
        <v>509</v>
      </c>
      <c r="Q645" s="2">
        <f t="shared" si="12"/>
        <v>0</v>
      </c>
      <c r="R645" s="2">
        <f t="shared" si="12"/>
        <v>0</v>
      </c>
    </row>
    <row r="646" spans="1:18" x14ac:dyDescent="0.25">
      <c r="A646" s="1">
        <f>(IF(ISERROR(VLOOKUP(G646,[1]Choix14!$M$2:$N$14,2,FALSE)&amp;LEFT(J646,4)&amp;RIGHT(LEFT(J646,LEN(J646)-1),2)),0,VLOOKUP(G646,[1]Choix14!$M$2:$N$14,2,FALSE)&amp;LEFT(J646,4)&amp;RIGHT(LEFT(J646,LEN(J646)-1),2)))*1</f>
        <v>0</v>
      </c>
      <c r="B646" s="1">
        <f>(IF(ISERROR(VLOOKUP(L646,[1]Choix14!$M$2:$N$14,2,FALSE)&amp;LEFT(O646,4)&amp;RIGHT(LEFT(O646,LEN(O646)-1),2)),0,VLOOKUP(L646,[1]Choix14!$M$2:$N$14,2,FALSE)&amp;LEFT(O646,4)&amp;RIGHT(LEFT(O646,LEN(O646)-1),2)))*1</f>
        <v>0</v>
      </c>
      <c r="C646" s="1"/>
      <c r="D646" s="1"/>
      <c r="I646" t="s">
        <v>510</v>
      </c>
      <c r="Q646" s="2">
        <f t="shared" si="12"/>
        <v>0</v>
      </c>
      <c r="R646" s="2">
        <f t="shared" si="12"/>
        <v>0</v>
      </c>
    </row>
    <row r="647" spans="1:18" x14ac:dyDescent="0.25">
      <c r="A647" s="1">
        <f>(IF(ISERROR(VLOOKUP(G647,[1]Choix14!$M$2:$N$14,2,FALSE)&amp;LEFT(J647,4)&amp;RIGHT(LEFT(J647,LEN(J647)-1),2)),0,VLOOKUP(G647,[1]Choix14!$M$2:$N$14,2,FALSE)&amp;LEFT(J647,4)&amp;RIGHT(LEFT(J647,LEN(J647)-1),2)))*1</f>
        <v>0</v>
      </c>
      <c r="B647" s="1">
        <f>(IF(ISERROR(VLOOKUP(L647,[1]Choix14!$M$2:$N$14,2,FALSE)&amp;LEFT(O647,4)&amp;RIGHT(LEFT(O647,LEN(O647)-1),2)),0,VLOOKUP(L647,[1]Choix14!$M$2:$N$14,2,FALSE)&amp;LEFT(O647,4)&amp;RIGHT(LEFT(O647,LEN(O647)-1),2)))*1</f>
        <v>0</v>
      </c>
      <c r="C647" s="1"/>
      <c r="D647" s="1"/>
      <c r="I647" t="s">
        <v>511</v>
      </c>
      <c r="Q647" s="2">
        <f t="shared" si="12"/>
        <v>0</v>
      </c>
      <c r="R647" s="2">
        <f t="shared" si="12"/>
        <v>0</v>
      </c>
    </row>
    <row r="648" spans="1:18" x14ac:dyDescent="0.25">
      <c r="A648" s="1">
        <f>(IF(ISERROR(VLOOKUP(G648,[1]Choix14!$M$2:$N$14,2,FALSE)&amp;LEFT(J648,4)&amp;RIGHT(LEFT(J648,LEN(J648)-1),2)),0,VLOOKUP(G648,[1]Choix14!$M$2:$N$14,2,FALSE)&amp;LEFT(J648,4)&amp;RIGHT(LEFT(J648,LEN(J648)-1),2)))*1</f>
        <v>0</v>
      </c>
      <c r="B648" s="1">
        <f>(IF(ISERROR(VLOOKUP(L648,[1]Choix14!$M$2:$N$14,2,FALSE)&amp;LEFT(O648,4)&amp;RIGHT(LEFT(O648,LEN(O648)-1),2)),0,VLOOKUP(L648,[1]Choix14!$M$2:$N$14,2,FALSE)&amp;LEFT(O648,4)&amp;RIGHT(LEFT(O648,LEN(O648)-1),2)))*1</f>
        <v>0</v>
      </c>
      <c r="C648" s="1"/>
      <c r="D648" s="1"/>
      <c r="I648" t="s">
        <v>512</v>
      </c>
      <c r="Q648" s="2">
        <f t="shared" si="12"/>
        <v>0</v>
      </c>
      <c r="R648" s="2">
        <f t="shared" si="12"/>
        <v>0</v>
      </c>
    </row>
    <row r="649" spans="1:18" x14ac:dyDescent="0.25">
      <c r="A649" s="1">
        <f>(IF(ISERROR(VLOOKUP(G649,[1]Choix14!$M$2:$N$14,2,FALSE)&amp;LEFT(J649,4)&amp;RIGHT(LEFT(J649,LEN(J649)-1),2)),0,VLOOKUP(G649,[1]Choix14!$M$2:$N$14,2,FALSE)&amp;LEFT(J649,4)&amp;RIGHT(LEFT(J649,LEN(J649)-1),2)))*1</f>
        <v>0</v>
      </c>
      <c r="B649" s="1">
        <f>(IF(ISERROR(VLOOKUP(L649,[1]Choix14!$M$2:$N$14,2,FALSE)&amp;LEFT(O649,4)&amp;RIGHT(LEFT(O649,LEN(O649)-1),2)),0,VLOOKUP(L649,[1]Choix14!$M$2:$N$14,2,FALSE)&amp;LEFT(O649,4)&amp;RIGHT(LEFT(O649,LEN(O649)-1),2)))*1</f>
        <v>0</v>
      </c>
      <c r="C649" s="1"/>
      <c r="D649" s="1"/>
      <c r="I649" t="s">
        <v>513</v>
      </c>
      <c r="Q649" s="2">
        <f t="shared" si="12"/>
        <v>0</v>
      </c>
      <c r="R649" s="2">
        <f t="shared" si="12"/>
        <v>0</v>
      </c>
    </row>
    <row r="650" spans="1:18" x14ac:dyDescent="0.25">
      <c r="A650" s="1">
        <f>(IF(ISERROR(VLOOKUP(G650,[1]Choix14!$M$2:$N$14,2,FALSE)&amp;LEFT(J650,4)&amp;RIGHT(LEFT(J650,LEN(J650)-1),2)),0,VLOOKUP(G650,[1]Choix14!$M$2:$N$14,2,FALSE)&amp;LEFT(J650,4)&amp;RIGHT(LEFT(J650,LEN(J650)-1),2)))*1</f>
        <v>0</v>
      </c>
      <c r="B650" s="1">
        <f>(IF(ISERROR(VLOOKUP(L650,[1]Choix14!$M$2:$N$14,2,FALSE)&amp;LEFT(O650,4)&amp;RIGHT(LEFT(O650,LEN(O650)-1),2)),0,VLOOKUP(L650,[1]Choix14!$M$2:$N$14,2,FALSE)&amp;LEFT(O650,4)&amp;RIGHT(LEFT(O650,LEN(O650)-1),2)))*1</f>
        <v>0</v>
      </c>
      <c r="C650" s="1"/>
      <c r="D650" s="1"/>
      <c r="I650" t="s">
        <v>514</v>
      </c>
      <c r="Q650" s="2">
        <f t="shared" si="12"/>
        <v>0</v>
      </c>
      <c r="R650" s="2">
        <f t="shared" si="12"/>
        <v>0</v>
      </c>
    </row>
    <row r="651" spans="1:18" x14ac:dyDescent="0.25">
      <c r="A651" s="1">
        <f>(IF(ISERROR(VLOOKUP(G651,[1]Choix14!$M$2:$N$14,2,FALSE)&amp;LEFT(J651,4)&amp;RIGHT(LEFT(J651,LEN(J651)-1),2)),0,VLOOKUP(G651,[1]Choix14!$M$2:$N$14,2,FALSE)&amp;LEFT(J651,4)&amp;RIGHT(LEFT(J651,LEN(J651)-1),2)))*1</f>
        <v>0</v>
      </c>
      <c r="B651" s="1">
        <f>(IF(ISERROR(VLOOKUP(L651,[1]Choix14!$M$2:$N$14,2,FALSE)&amp;LEFT(O651,4)&amp;RIGHT(LEFT(O651,LEN(O651)-1),2)),0,VLOOKUP(L651,[1]Choix14!$M$2:$N$14,2,FALSE)&amp;LEFT(O651,4)&amp;RIGHT(LEFT(O651,LEN(O651)-1),2)))*1</f>
        <v>0</v>
      </c>
      <c r="C651" s="1"/>
      <c r="D651" s="1"/>
      <c r="I651" t="s">
        <v>515</v>
      </c>
      <c r="Q651" s="2">
        <f t="shared" si="12"/>
        <v>0</v>
      </c>
      <c r="R651" s="2">
        <f t="shared" si="12"/>
        <v>0</v>
      </c>
    </row>
    <row r="652" spans="1:18" x14ac:dyDescent="0.25">
      <c r="A652" s="1">
        <f>(IF(ISERROR(VLOOKUP(G652,[1]Choix14!$M$2:$N$14,2,FALSE)&amp;LEFT(J652,4)&amp;RIGHT(LEFT(J652,LEN(J652)-1),2)),0,VLOOKUP(G652,[1]Choix14!$M$2:$N$14,2,FALSE)&amp;LEFT(J652,4)&amp;RIGHT(LEFT(J652,LEN(J652)-1),2)))*1</f>
        <v>0</v>
      </c>
      <c r="B652" s="1">
        <f>(IF(ISERROR(VLOOKUP(L652,[1]Choix14!$M$2:$N$14,2,FALSE)&amp;LEFT(O652,4)&amp;RIGHT(LEFT(O652,LEN(O652)-1),2)),0,VLOOKUP(L652,[1]Choix14!$M$2:$N$14,2,FALSE)&amp;LEFT(O652,4)&amp;RIGHT(LEFT(O652,LEN(O652)-1),2)))*1</f>
        <v>0</v>
      </c>
      <c r="C652" s="1"/>
      <c r="D652" s="1"/>
      <c r="I652" t="s">
        <v>516</v>
      </c>
      <c r="Q652" s="2">
        <f t="shared" si="12"/>
        <v>0</v>
      </c>
      <c r="R652" s="2">
        <f t="shared" si="12"/>
        <v>0</v>
      </c>
    </row>
    <row r="653" spans="1:18" x14ac:dyDescent="0.25">
      <c r="A653" s="1">
        <f>(IF(ISERROR(VLOOKUP(G653,[1]Choix14!$M$2:$N$14,2,FALSE)&amp;LEFT(J653,4)&amp;RIGHT(LEFT(J653,LEN(J653)-1),2)),0,VLOOKUP(G653,[1]Choix14!$M$2:$N$14,2,FALSE)&amp;LEFT(J653,4)&amp;RIGHT(LEFT(J653,LEN(J653)-1),2)))*1</f>
        <v>0</v>
      </c>
      <c r="B653" s="1">
        <f>(IF(ISERROR(VLOOKUP(L653,[1]Choix14!$M$2:$N$14,2,FALSE)&amp;LEFT(O653,4)&amp;RIGHT(LEFT(O653,LEN(O653)-1),2)),0,VLOOKUP(L653,[1]Choix14!$M$2:$N$14,2,FALSE)&amp;LEFT(O653,4)&amp;RIGHT(LEFT(O653,LEN(O653)-1),2)))*1</f>
        <v>0</v>
      </c>
      <c r="C653" s="1"/>
      <c r="D653" s="1"/>
      <c r="I653" t="s">
        <v>517</v>
      </c>
      <c r="Q653" s="2">
        <f t="shared" si="12"/>
        <v>0</v>
      </c>
      <c r="R653" s="2">
        <f t="shared" si="12"/>
        <v>0</v>
      </c>
    </row>
    <row r="654" spans="1:18" x14ac:dyDescent="0.25">
      <c r="A654" s="1">
        <f>(IF(ISERROR(VLOOKUP(G654,[1]Choix14!$M$2:$N$14,2,FALSE)&amp;LEFT(J654,4)&amp;RIGHT(LEFT(J654,LEN(J654)-1),2)),0,VLOOKUP(G654,[1]Choix14!$M$2:$N$14,2,FALSE)&amp;LEFT(J654,4)&amp;RIGHT(LEFT(J654,LEN(J654)-1),2)))*1</f>
        <v>0</v>
      </c>
      <c r="B654" s="1">
        <f>(IF(ISERROR(VLOOKUP(L654,[1]Choix14!$M$2:$N$14,2,FALSE)&amp;LEFT(O654,4)&amp;RIGHT(LEFT(O654,LEN(O654)-1),2)),0,VLOOKUP(L654,[1]Choix14!$M$2:$N$14,2,FALSE)&amp;LEFT(O654,4)&amp;RIGHT(LEFT(O654,LEN(O654)-1),2)))*1</f>
        <v>0</v>
      </c>
      <c r="C654" s="1"/>
      <c r="D654" s="1"/>
      <c r="I654" t="s">
        <v>518</v>
      </c>
      <c r="Q654" s="2">
        <f t="shared" si="12"/>
        <v>0</v>
      </c>
      <c r="R654" s="2">
        <f t="shared" si="12"/>
        <v>0</v>
      </c>
    </row>
    <row r="655" spans="1:18" x14ac:dyDescent="0.25">
      <c r="A655" s="1">
        <f>(IF(ISERROR(VLOOKUP(G655,[1]Choix14!$M$2:$N$14,2,FALSE)&amp;LEFT(J655,4)&amp;RIGHT(LEFT(J655,LEN(J655)-1),2)),0,VLOOKUP(G655,[1]Choix14!$M$2:$N$14,2,FALSE)&amp;LEFT(J655,4)&amp;RIGHT(LEFT(J655,LEN(J655)-1),2)))*1</f>
        <v>0</v>
      </c>
      <c r="B655" s="1">
        <f>(IF(ISERROR(VLOOKUP(L655,[1]Choix14!$M$2:$N$14,2,FALSE)&amp;LEFT(O655,4)&amp;RIGHT(LEFT(O655,LEN(O655)-1),2)),0,VLOOKUP(L655,[1]Choix14!$M$2:$N$14,2,FALSE)&amp;LEFT(O655,4)&amp;RIGHT(LEFT(O655,LEN(O655)-1),2)))*1</f>
        <v>0</v>
      </c>
      <c r="C655" s="1"/>
      <c r="D655" s="1"/>
      <c r="I655" t="s">
        <v>519</v>
      </c>
      <c r="Q655" s="2">
        <f t="shared" si="12"/>
        <v>0</v>
      </c>
      <c r="R655" s="2">
        <f t="shared" si="12"/>
        <v>0</v>
      </c>
    </row>
    <row r="656" spans="1:18" x14ac:dyDescent="0.25">
      <c r="A656" s="1">
        <f>(IF(ISERROR(VLOOKUP(G656,[1]Choix14!$M$2:$N$14,2,FALSE)&amp;LEFT(J656,4)&amp;RIGHT(LEFT(J656,LEN(J656)-1),2)),0,VLOOKUP(G656,[1]Choix14!$M$2:$N$14,2,FALSE)&amp;LEFT(J656,4)&amp;RIGHT(LEFT(J656,LEN(J656)-1),2)))*1</f>
        <v>0</v>
      </c>
      <c r="B656" s="1">
        <f>(IF(ISERROR(VLOOKUP(L656,[1]Choix14!$M$2:$N$14,2,FALSE)&amp;LEFT(O656,4)&amp;RIGHT(LEFT(O656,LEN(O656)-1),2)),0,VLOOKUP(L656,[1]Choix14!$M$2:$N$14,2,FALSE)&amp;LEFT(O656,4)&amp;RIGHT(LEFT(O656,LEN(O656)-1),2)))*1</f>
        <v>0</v>
      </c>
      <c r="C656" s="1"/>
      <c r="D656" s="1"/>
      <c r="I656" t="s">
        <v>520</v>
      </c>
      <c r="Q656" s="2">
        <f t="shared" si="12"/>
        <v>0</v>
      </c>
      <c r="R656" s="2">
        <f t="shared" si="12"/>
        <v>0</v>
      </c>
    </row>
    <row r="657" spans="1:18" x14ac:dyDescent="0.25">
      <c r="A657" s="1">
        <f>(IF(ISERROR(VLOOKUP(G657,[1]Choix14!$M$2:$N$14,2,FALSE)&amp;LEFT(J657,4)&amp;RIGHT(LEFT(J657,LEN(J657)-1),2)),0,VLOOKUP(G657,[1]Choix14!$M$2:$N$14,2,FALSE)&amp;LEFT(J657,4)&amp;RIGHT(LEFT(J657,LEN(J657)-1),2)))*1</f>
        <v>0</v>
      </c>
      <c r="B657" s="1">
        <f>(IF(ISERROR(VLOOKUP(L657,[1]Choix14!$M$2:$N$14,2,FALSE)&amp;LEFT(O657,4)&amp;RIGHT(LEFT(O657,LEN(O657)-1),2)),0,VLOOKUP(L657,[1]Choix14!$M$2:$N$14,2,FALSE)&amp;LEFT(O657,4)&amp;RIGHT(LEFT(O657,LEN(O657)-1),2)))*1</f>
        <v>0</v>
      </c>
      <c r="C657" s="1"/>
      <c r="D657" s="1"/>
      <c r="I657" t="s">
        <v>521</v>
      </c>
      <c r="Q657" s="2">
        <f t="shared" si="12"/>
        <v>0</v>
      </c>
      <c r="R657" s="2">
        <f t="shared" si="12"/>
        <v>0</v>
      </c>
    </row>
    <row r="658" spans="1:18" x14ac:dyDescent="0.25">
      <c r="A658" s="1">
        <f>(IF(ISERROR(VLOOKUP(G658,[1]Choix14!$M$2:$N$14,2,FALSE)&amp;LEFT(J658,4)&amp;RIGHT(LEFT(J658,LEN(J658)-1),2)),0,VLOOKUP(G658,[1]Choix14!$M$2:$N$14,2,FALSE)&amp;LEFT(J658,4)&amp;RIGHT(LEFT(J658,LEN(J658)-1),2)))*1</f>
        <v>0</v>
      </c>
      <c r="B658" s="1">
        <f>(IF(ISERROR(VLOOKUP(L658,[1]Choix14!$M$2:$N$14,2,FALSE)&amp;LEFT(O658,4)&amp;RIGHT(LEFT(O658,LEN(O658)-1),2)),0,VLOOKUP(L658,[1]Choix14!$M$2:$N$14,2,FALSE)&amp;LEFT(O658,4)&amp;RIGHT(LEFT(O658,LEN(O658)-1),2)))*1</f>
        <v>0</v>
      </c>
      <c r="C658" s="1"/>
      <c r="D658" s="1"/>
      <c r="I658" t="s">
        <v>522</v>
      </c>
      <c r="Q658" s="2">
        <f t="shared" si="12"/>
        <v>0</v>
      </c>
      <c r="R658" s="2">
        <f t="shared" si="12"/>
        <v>0</v>
      </c>
    </row>
    <row r="659" spans="1:18" x14ac:dyDescent="0.25">
      <c r="A659" s="1">
        <f>(IF(ISERROR(VLOOKUP(G659,[1]Choix14!$M$2:$N$14,2,FALSE)&amp;LEFT(J659,4)&amp;RIGHT(LEFT(J659,LEN(J659)-1),2)),0,VLOOKUP(G659,[1]Choix14!$M$2:$N$14,2,FALSE)&amp;LEFT(J659,4)&amp;RIGHT(LEFT(J659,LEN(J659)-1),2)))*1</f>
        <v>0</v>
      </c>
      <c r="B659" s="1">
        <f>(IF(ISERROR(VLOOKUP(L659,[1]Choix14!$M$2:$N$14,2,FALSE)&amp;LEFT(O659,4)&amp;RIGHT(LEFT(O659,LEN(O659)-1),2)),0,VLOOKUP(L659,[1]Choix14!$M$2:$N$14,2,FALSE)&amp;LEFT(O659,4)&amp;RIGHT(LEFT(O659,LEN(O659)-1),2)))*1</f>
        <v>0</v>
      </c>
      <c r="C659" s="1"/>
      <c r="D659" s="1"/>
      <c r="I659" t="s">
        <v>523</v>
      </c>
      <c r="Q659" s="2">
        <f t="shared" si="12"/>
        <v>0</v>
      </c>
      <c r="R659" s="2">
        <f t="shared" si="12"/>
        <v>0</v>
      </c>
    </row>
    <row r="660" spans="1:18" x14ac:dyDescent="0.25">
      <c r="A660" s="1">
        <f>(IF(ISERROR(VLOOKUP(G660,[1]Choix14!$M$2:$N$14,2,FALSE)&amp;LEFT(J660,4)&amp;RIGHT(LEFT(J660,LEN(J660)-1),2)),0,VLOOKUP(G660,[1]Choix14!$M$2:$N$14,2,FALSE)&amp;LEFT(J660,4)&amp;RIGHT(LEFT(J660,LEN(J660)-1),2)))*1</f>
        <v>0</v>
      </c>
      <c r="B660" s="1">
        <f>(IF(ISERROR(VLOOKUP(L660,[1]Choix14!$M$2:$N$14,2,FALSE)&amp;LEFT(O660,4)&amp;RIGHT(LEFT(O660,LEN(O660)-1),2)),0,VLOOKUP(L660,[1]Choix14!$M$2:$N$14,2,FALSE)&amp;LEFT(O660,4)&amp;RIGHT(LEFT(O660,LEN(O660)-1),2)))*1</f>
        <v>0</v>
      </c>
      <c r="C660" s="1"/>
      <c r="D660" s="1"/>
      <c r="I660" t="s">
        <v>524</v>
      </c>
      <c r="Q660" s="2">
        <f t="shared" si="12"/>
        <v>0</v>
      </c>
      <c r="R660" s="2">
        <f t="shared" si="12"/>
        <v>0</v>
      </c>
    </row>
    <row r="661" spans="1:18" x14ac:dyDescent="0.25">
      <c r="A661" s="1">
        <f>(IF(ISERROR(VLOOKUP(G661,[1]Choix14!$M$2:$N$14,2,FALSE)&amp;LEFT(J661,4)&amp;RIGHT(LEFT(J661,LEN(J661)-1),2)),0,VLOOKUP(G661,[1]Choix14!$M$2:$N$14,2,FALSE)&amp;LEFT(J661,4)&amp;RIGHT(LEFT(J661,LEN(J661)-1),2)))*1</f>
        <v>0</v>
      </c>
      <c r="B661" s="1">
        <f>(IF(ISERROR(VLOOKUP(L661,[1]Choix14!$M$2:$N$14,2,FALSE)&amp;LEFT(O661,4)&amp;RIGHT(LEFT(O661,LEN(O661)-1),2)),0,VLOOKUP(L661,[1]Choix14!$M$2:$N$14,2,FALSE)&amp;LEFT(O661,4)&amp;RIGHT(LEFT(O661,LEN(O661)-1),2)))*1</f>
        <v>0</v>
      </c>
      <c r="C661" s="1"/>
      <c r="D661" s="1"/>
      <c r="I661" t="s">
        <v>525</v>
      </c>
      <c r="Q661" s="2">
        <f t="shared" si="12"/>
        <v>0</v>
      </c>
      <c r="R661" s="2">
        <f t="shared" si="12"/>
        <v>0</v>
      </c>
    </row>
    <row r="662" spans="1:18" x14ac:dyDescent="0.25">
      <c r="A662" s="1">
        <f>(IF(ISERROR(VLOOKUP(G662,[1]Choix14!$M$2:$N$14,2,FALSE)&amp;LEFT(J662,4)&amp;RIGHT(LEFT(J662,LEN(J662)-1),2)),0,VLOOKUP(G662,[1]Choix14!$M$2:$N$14,2,FALSE)&amp;LEFT(J662,4)&amp;RIGHT(LEFT(J662,LEN(J662)-1),2)))*1</f>
        <v>0</v>
      </c>
      <c r="B662" s="1">
        <f>(IF(ISERROR(VLOOKUP(L662,[1]Choix14!$M$2:$N$14,2,FALSE)&amp;LEFT(O662,4)&amp;RIGHT(LEFT(O662,LEN(O662)-1),2)),0,VLOOKUP(L662,[1]Choix14!$M$2:$N$14,2,FALSE)&amp;LEFT(O662,4)&amp;RIGHT(LEFT(O662,LEN(O662)-1),2)))*1</f>
        <v>0</v>
      </c>
      <c r="C662" s="1"/>
      <c r="D662" s="1"/>
      <c r="I662" t="s">
        <v>526</v>
      </c>
      <c r="Q662" s="2">
        <f t="shared" si="12"/>
        <v>0</v>
      </c>
      <c r="R662" s="2">
        <f t="shared" si="12"/>
        <v>0</v>
      </c>
    </row>
    <row r="663" spans="1:18" x14ac:dyDescent="0.25">
      <c r="A663" s="1">
        <f>(IF(ISERROR(VLOOKUP(G663,[1]Choix14!$M$2:$N$14,2,FALSE)&amp;LEFT(J663,4)&amp;RIGHT(LEFT(J663,LEN(J663)-1),2)),0,VLOOKUP(G663,[1]Choix14!$M$2:$N$14,2,FALSE)&amp;LEFT(J663,4)&amp;RIGHT(LEFT(J663,LEN(J663)-1),2)))*1</f>
        <v>0</v>
      </c>
      <c r="B663" s="1">
        <f>(IF(ISERROR(VLOOKUP(L663,[1]Choix14!$M$2:$N$14,2,FALSE)&amp;LEFT(O663,4)&amp;RIGHT(LEFT(O663,LEN(O663)-1),2)),0,VLOOKUP(L663,[1]Choix14!$M$2:$N$14,2,FALSE)&amp;LEFT(O663,4)&amp;RIGHT(LEFT(O663,LEN(O663)-1),2)))*1</f>
        <v>0</v>
      </c>
      <c r="C663" s="1"/>
      <c r="D663" s="1"/>
      <c r="I663" t="s">
        <v>527</v>
      </c>
      <c r="Q663" s="2">
        <f t="shared" si="12"/>
        <v>0</v>
      </c>
      <c r="R663" s="2">
        <f t="shared" si="12"/>
        <v>0</v>
      </c>
    </row>
    <row r="664" spans="1:18" x14ac:dyDescent="0.25">
      <c r="A664" s="1">
        <f>(IF(ISERROR(VLOOKUP(G664,[1]Choix14!$M$2:$N$14,2,FALSE)&amp;LEFT(J664,4)&amp;RIGHT(LEFT(J664,LEN(J664)-1),2)),0,VLOOKUP(G664,[1]Choix14!$M$2:$N$14,2,FALSE)&amp;LEFT(J664,4)&amp;RIGHT(LEFT(J664,LEN(J664)-1),2)))*1</f>
        <v>0</v>
      </c>
      <c r="B664" s="1">
        <f>(IF(ISERROR(VLOOKUP(L664,[1]Choix14!$M$2:$N$14,2,FALSE)&amp;LEFT(O664,4)&amp;RIGHT(LEFT(O664,LEN(O664)-1),2)),0,VLOOKUP(L664,[1]Choix14!$M$2:$N$14,2,FALSE)&amp;LEFT(O664,4)&amp;RIGHT(LEFT(O664,LEN(O664)-1),2)))*1</f>
        <v>0</v>
      </c>
      <c r="C664" s="1"/>
      <c r="D664" s="1"/>
      <c r="I664" t="s">
        <v>528</v>
      </c>
      <c r="Q664" s="2">
        <f t="shared" si="12"/>
        <v>0</v>
      </c>
      <c r="R664" s="2">
        <f t="shared" si="12"/>
        <v>0</v>
      </c>
    </row>
    <row r="665" spans="1:18" x14ac:dyDescent="0.25">
      <c r="A665" s="1">
        <f>(IF(ISERROR(VLOOKUP(G665,[1]Choix14!$M$2:$N$14,2,FALSE)&amp;LEFT(J665,4)&amp;RIGHT(LEFT(J665,LEN(J665)-1),2)),0,VLOOKUP(G665,[1]Choix14!$M$2:$N$14,2,FALSE)&amp;LEFT(J665,4)&amp;RIGHT(LEFT(J665,LEN(J665)-1),2)))*1</f>
        <v>0</v>
      </c>
      <c r="B665" s="1">
        <f>(IF(ISERROR(VLOOKUP(L665,[1]Choix14!$M$2:$N$14,2,FALSE)&amp;LEFT(O665,4)&amp;RIGHT(LEFT(O665,LEN(O665)-1),2)),0,VLOOKUP(L665,[1]Choix14!$M$2:$N$14,2,FALSE)&amp;LEFT(O665,4)&amp;RIGHT(LEFT(O665,LEN(O665)-1),2)))*1</f>
        <v>0</v>
      </c>
      <c r="C665" s="1"/>
      <c r="D665" s="1"/>
      <c r="I665" t="s">
        <v>529</v>
      </c>
      <c r="Q665" s="2">
        <f t="shared" si="12"/>
        <v>0</v>
      </c>
      <c r="R665" s="2">
        <f t="shared" si="12"/>
        <v>0</v>
      </c>
    </row>
    <row r="666" spans="1:18" x14ac:dyDescent="0.25">
      <c r="A666" s="1">
        <f>(IF(ISERROR(VLOOKUP(G666,[1]Choix14!$M$2:$N$14,2,FALSE)&amp;LEFT(J666,4)&amp;RIGHT(LEFT(J666,LEN(J666)-1),2)),0,VLOOKUP(G666,[1]Choix14!$M$2:$N$14,2,FALSE)&amp;LEFT(J666,4)&amp;RIGHT(LEFT(J666,LEN(J666)-1),2)))*1</f>
        <v>0</v>
      </c>
      <c r="B666" s="1">
        <f>(IF(ISERROR(VLOOKUP(L666,[1]Choix14!$M$2:$N$14,2,FALSE)&amp;LEFT(O666,4)&amp;RIGHT(LEFT(O666,LEN(O666)-1),2)),0,VLOOKUP(L666,[1]Choix14!$M$2:$N$14,2,FALSE)&amp;LEFT(O666,4)&amp;RIGHT(LEFT(O666,LEN(O666)-1),2)))*1</f>
        <v>0</v>
      </c>
      <c r="C666" s="1"/>
      <c r="D666" s="1"/>
      <c r="I666" t="s">
        <v>530</v>
      </c>
      <c r="Q666" s="2">
        <f t="shared" si="12"/>
        <v>0</v>
      </c>
      <c r="R666" s="2">
        <f t="shared" si="12"/>
        <v>0</v>
      </c>
    </row>
    <row r="667" spans="1:18" x14ac:dyDescent="0.25">
      <c r="A667" s="1">
        <f>(IF(ISERROR(VLOOKUP(G667,[1]Choix14!$M$2:$N$14,2,FALSE)&amp;LEFT(J667,4)&amp;RIGHT(LEFT(J667,LEN(J667)-1),2)),0,VLOOKUP(G667,[1]Choix14!$M$2:$N$14,2,FALSE)&amp;LEFT(J667,4)&amp;RIGHT(LEFT(J667,LEN(J667)-1),2)))*1</f>
        <v>0</v>
      </c>
      <c r="B667" s="1">
        <f>(IF(ISERROR(VLOOKUP(L667,[1]Choix14!$M$2:$N$14,2,FALSE)&amp;LEFT(O667,4)&amp;RIGHT(LEFT(O667,LEN(O667)-1),2)),0,VLOOKUP(L667,[1]Choix14!$M$2:$N$14,2,FALSE)&amp;LEFT(O667,4)&amp;RIGHT(LEFT(O667,LEN(O667)-1),2)))*1</f>
        <v>0</v>
      </c>
      <c r="C667" s="1"/>
      <c r="D667" s="1"/>
      <c r="I667" t="s">
        <v>531</v>
      </c>
      <c r="Q667" s="2">
        <f t="shared" si="12"/>
        <v>0</v>
      </c>
      <c r="R667" s="2">
        <f t="shared" si="12"/>
        <v>0</v>
      </c>
    </row>
    <row r="668" spans="1:18" x14ac:dyDescent="0.25">
      <c r="A668" s="1">
        <f>(IF(ISERROR(VLOOKUP(G668,[1]Choix14!$M$2:$N$14,2,FALSE)&amp;LEFT(J668,4)&amp;RIGHT(LEFT(J668,LEN(J668)-1),2)),0,VLOOKUP(G668,[1]Choix14!$M$2:$N$14,2,FALSE)&amp;LEFT(J668,4)&amp;RIGHT(LEFT(J668,LEN(J668)-1),2)))*1</f>
        <v>0</v>
      </c>
      <c r="B668" s="1">
        <f>(IF(ISERROR(VLOOKUP(L668,[1]Choix14!$M$2:$N$14,2,FALSE)&amp;LEFT(O668,4)&amp;RIGHT(LEFT(O668,LEN(O668)-1),2)),0,VLOOKUP(L668,[1]Choix14!$M$2:$N$14,2,FALSE)&amp;LEFT(O668,4)&amp;RIGHT(LEFT(O668,LEN(O668)-1),2)))*1</f>
        <v>0</v>
      </c>
      <c r="C668" s="1"/>
      <c r="D668" s="1"/>
      <c r="I668" t="s">
        <v>532</v>
      </c>
      <c r="Q668" s="2">
        <f t="shared" si="12"/>
        <v>0</v>
      </c>
      <c r="R668" s="2">
        <f t="shared" si="12"/>
        <v>0</v>
      </c>
    </row>
    <row r="669" spans="1:18" x14ac:dyDescent="0.25">
      <c r="A669" s="1">
        <f>(IF(ISERROR(VLOOKUP(G669,[1]Choix14!$M$2:$N$14,2,FALSE)&amp;LEFT(J669,4)&amp;RIGHT(LEFT(J669,LEN(J669)-1),2)),0,VLOOKUP(G669,[1]Choix14!$M$2:$N$14,2,FALSE)&amp;LEFT(J669,4)&amp;RIGHT(LEFT(J669,LEN(J669)-1),2)))*1</f>
        <v>0</v>
      </c>
      <c r="B669" s="1">
        <f>(IF(ISERROR(VLOOKUP(L669,[1]Choix14!$M$2:$N$14,2,FALSE)&amp;LEFT(O669,4)&amp;RIGHT(LEFT(O669,LEN(O669)-1),2)),0,VLOOKUP(L669,[1]Choix14!$M$2:$N$14,2,FALSE)&amp;LEFT(O669,4)&amp;RIGHT(LEFT(O669,LEN(O669)-1),2)))*1</f>
        <v>0</v>
      </c>
      <c r="C669" s="1"/>
      <c r="D669" s="1"/>
      <c r="I669" t="s">
        <v>533</v>
      </c>
      <c r="Q669" s="2">
        <f t="shared" si="12"/>
        <v>0</v>
      </c>
      <c r="R669" s="2">
        <f t="shared" si="12"/>
        <v>0</v>
      </c>
    </row>
    <row r="670" spans="1:18" x14ac:dyDescent="0.25">
      <c r="A670" s="1">
        <f>(IF(ISERROR(VLOOKUP(G670,[1]Choix14!$M$2:$N$14,2,FALSE)&amp;LEFT(J670,4)&amp;RIGHT(LEFT(J670,LEN(J670)-1),2)),0,VLOOKUP(G670,[1]Choix14!$M$2:$N$14,2,FALSE)&amp;LEFT(J670,4)&amp;RIGHT(LEFT(J670,LEN(J670)-1),2)))*1</f>
        <v>0</v>
      </c>
      <c r="B670" s="1">
        <f>(IF(ISERROR(VLOOKUP(L670,[1]Choix14!$M$2:$N$14,2,FALSE)&amp;LEFT(O670,4)&amp;RIGHT(LEFT(O670,LEN(O670)-1),2)),0,VLOOKUP(L670,[1]Choix14!$M$2:$N$14,2,FALSE)&amp;LEFT(O670,4)&amp;RIGHT(LEFT(O670,LEN(O670)-1),2)))*1</f>
        <v>0</v>
      </c>
      <c r="C670" s="1"/>
      <c r="D670" s="1"/>
      <c r="I670" t="s">
        <v>534</v>
      </c>
      <c r="Q670" s="2">
        <f t="shared" si="12"/>
        <v>0</v>
      </c>
      <c r="R670" s="2">
        <f t="shared" si="12"/>
        <v>0</v>
      </c>
    </row>
    <row r="671" spans="1:18" x14ac:dyDescent="0.25">
      <c r="A671" s="1">
        <f>(IF(ISERROR(VLOOKUP(G671,[1]Choix14!$M$2:$N$14,2,FALSE)&amp;LEFT(J671,4)&amp;RIGHT(LEFT(J671,LEN(J671)-1),2)),0,VLOOKUP(G671,[1]Choix14!$M$2:$N$14,2,FALSE)&amp;LEFT(J671,4)&amp;RIGHT(LEFT(J671,LEN(J671)-1),2)))*1</f>
        <v>0</v>
      </c>
      <c r="B671" s="1">
        <f>(IF(ISERROR(VLOOKUP(L671,[1]Choix14!$M$2:$N$14,2,FALSE)&amp;LEFT(O671,4)&amp;RIGHT(LEFT(O671,LEN(O671)-1),2)),0,VLOOKUP(L671,[1]Choix14!$M$2:$N$14,2,FALSE)&amp;LEFT(O671,4)&amp;RIGHT(LEFT(O671,LEN(O671)-1),2)))*1</f>
        <v>0</v>
      </c>
      <c r="C671" s="1"/>
      <c r="D671" s="1"/>
      <c r="I671" t="s">
        <v>535</v>
      </c>
      <c r="Q671" s="2">
        <f t="shared" si="12"/>
        <v>0</v>
      </c>
      <c r="R671" s="2">
        <f t="shared" si="12"/>
        <v>0</v>
      </c>
    </row>
    <row r="672" spans="1:18" x14ac:dyDescent="0.25">
      <c r="A672" s="1">
        <f>(IF(ISERROR(VLOOKUP(G672,[1]Choix14!$M$2:$N$14,2,FALSE)&amp;LEFT(J672,4)&amp;RIGHT(LEFT(J672,LEN(J672)-1),2)),0,VLOOKUP(G672,[1]Choix14!$M$2:$N$14,2,FALSE)&amp;LEFT(J672,4)&amp;RIGHT(LEFT(J672,LEN(J672)-1),2)))*1</f>
        <v>0</v>
      </c>
      <c r="B672" s="1">
        <f>(IF(ISERROR(VLOOKUP(L672,[1]Choix14!$M$2:$N$14,2,FALSE)&amp;LEFT(O672,4)&amp;RIGHT(LEFT(O672,LEN(O672)-1),2)),0,VLOOKUP(L672,[1]Choix14!$M$2:$N$14,2,FALSE)&amp;LEFT(O672,4)&amp;RIGHT(LEFT(O672,LEN(O672)-1),2)))*1</f>
        <v>0</v>
      </c>
      <c r="C672" s="1"/>
      <c r="D672" s="1"/>
      <c r="I672" t="s">
        <v>536</v>
      </c>
      <c r="Q672" s="2">
        <f t="shared" si="12"/>
        <v>0</v>
      </c>
      <c r="R672" s="2">
        <f t="shared" si="12"/>
        <v>0</v>
      </c>
    </row>
    <row r="673" spans="1:18" x14ac:dyDescent="0.25">
      <c r="A673" s="1">
        <f>(IF(ISERROR(VLOOKUP(G673,[1]Choix14!$M$2:$N$14,2,FALSE)&amp;LEFT(J673,4)&amp;RIGHT(LEFT(J673,LEN(J673)-1),2)),0,VLOOKUP(G673,[1]Choix14!$M$2:$N$14,2,FALSE)&amp;LEFT(J673,4)&amp;RIGHT(LEFT(J673,LEN(J673)-1),2)))*1</f>
        <v>0</v>
      </c>
      <c r="B673" s="1">
        <f>(IF(ISERROR(VLOOKUP(L673,[1]Choix14!$M$2:$N$14,2,FALSE)&amp;LEFT(O673,4)&amp;RIGHT(LEFT(O673,LEN(O673)-1),2)),0,VLOOKUP(L673,[1]Choix14!$M$2:$N$14,2,FALSE)&amp;LEFT(O673,4)&amp;RIGHT(LEFT(O673,LEN(O673)-1),2)))*1</f>
        <v>0</v>
      </c>
      <c r="C673" s="1"/>
      <c r="D673" s="1"/>
      <c r="I673" t="s">
        <v>537</v>
      </c>
      <c r="Q673" s="2">
        <f t="shared" si="12"/>
        <v>0</v>
      </c>
      <c r="R673" s="2">
        <f t="shared" si="12"/>
        <v>0</v>
      </c>
    </row>
    <row r="674" spans="1:18" x14ac:dyDescent="0.25">
      <c r="A674" s="1">
        <f>(IF(ISERROR(VLOOKUP(G674,[1]Choix14!$M$2:$N$14,2,FALSE)&amp;LEFT(J674,4)&amp;RIGHT(LEFT(J674,LEN(J674)-1),2)),0,VLOOKUP(G674,[1]Choix14!$M$2:$N$14,2,FALSE)&amp;LEFT(J674,4)&amp;RIGHT(LEFT(J674,LEN(J674)-1),2)))*1</f>
        <v>0</v>
      </c>
      <c r="B674" s="1">
        <f>(IF(ISERROR(VLOOKUP(L674,[1]Choix14!$M$2:$N$14,2,FALSE)&amp;LEFT(O674,4)&amp;RIGHT(LEFT(O674,LEN(O674)-1),2)),0,VLOOKUP(L674,[1]Choix14!$M$2:$N$14,2,FALSE)&amp;LEFT(O674,4)&amp;RIGHT(LEFT(O674,LEN(O674)-1),2)))*1</f>
        <v>0</v>
      </c>
      <c r="C674" s="1"/>
      <c r="D674" s="1"/>
      <c r="I674" t="s">
        <v>538</v>
      </c>
      <c r="Q674" s="2">
        <f t="shared" si="12"/>
        <v>0</v>
      </c>
      <c r="R674" s="2">
        <f t="shared" si="12"/>
        <v>0</v>
      </c>
    </row>
    <row r="675" spans="1:18" x14ac:dyDescent="0.25">
      <c r="A675" s="1">
        <f>(IF(ISERROR(VLOOKUP(G675,[1]Choix14!$M$2:$N$14,2,FALSE)&amp;LEFT(J675,4)&amp;RIGHT(LEFT(J675,LEN(J675)-1),2)),0,VLOOKUP(G675,[1]Choix14!$M$2:$N$14,2,FALSE)&amp;LEFT(J675,4)&amp;RIGHT(LEFT(J675,LEN(J675)-1),2)))*1</f>
        <v>0</v>
      </c>
      <c r="B675" s="1">
        <f>(IF(ISERROR(VLOOKUP(L675,[1]Choix14!$M$2:$N$14,2,FALSE)&amp;LEFT(O675,4)&amp;RIGHT(LEFT(O675,LEN(O675)-1),2)),0,VLOOKUP(L675,[1]Choix14!$M$2:$N$14,2,FALSE)&amp;LEFT(O675,4)&amp;RIGHT(LEFT(O675,LEN(O675)-1),2)))*1</f>
        <v>0</v>
      </c>
      <c r="C675" s="1"/>
      <c r="D675" s="1"/>
      <c r="I675" t="s">
        <v>539</v>
      </c>
      <c r="Q675" s="2">
        <f t="shared" si="12"/>
        <v>0</v>
      </c>
      <c r="R675" s="2">
        <f t="shared" si="12"/>
        <v>0</v>
      </c>
    </row>
    <row r="676" spans="1:18" x14ac:dyDescent="0.25">
      <c r="A676" s="1">
        <f>(IF(ISERROR(VLOOKUP(G676,[1]Choix14!$M$2:$N$14,2,FALSE)&amp;LEFT(J676,4)&amp;RIGHT(LEFT(J676,LEN(J676)-1),2)),0,VLOOKUP(G676,[1]Choix14!$M$2:$N$14,2,FALSE)&amp;LEFT(J676,4)&amp;RIGHT(LEFT(J676,LEN(J676)-1),2)))*1</f>
        <v>0</v>
      </c>
      <c r="B676" s="1">
        <f>(IF(ISERROR(VLOOKUP(L676,[1]Choix14!$M$2:$N$14,2,FALSE)&amp;LEFT(O676,4)&amp;RIGHT(LEFT(O676,LEN(O676)-1),2)),0,VLOOKUP(L676,[1]Choix14!$M$2:$N$14,2,FALSE)&amp;LEFT(O676,4)&amp;RIGHT(LEFT(O676,LEN(O676)-1),2)))*1</f>
        <v>0</v>
      </c>
      <c r="C676" s="1"/>
      <c r="D676" s="1"/>
      <c r="I676" t="s">
        <v>540</v>
      </c>
      <c r="Q676" s="2">
        <f t="shared" si="12"/>
        <v>0</v>
      </c>
      <c r="R676" s="2">
        <f t="shared" si="12"/>
        <v>0</v>
      </c>
    </row>
    <row r="677" spans="1:18" x14ac:dyDescent="0.25">
      <c r="A677" s="1">
        <f>(IF(ISERROR(VLOOKUP(G677,[1]Choix14!$M$2:$N$14,2,FALSE)&amp;LEFT(J677,4)&amp;RIGHT(LEFT(J677,LEN(J677)-1),2)),0,VLOOKUP(G677,[1]Choix14!$M$2:$N$14,2,FALSE)&amp;LEFT(J677,4)&amp;RIGHT(LEFT(J677,LEN(J677)-1),2)))*1</f>
        <v>0</v>
      </c>
      <c r="B677" s="1">
        <f>(IF(ISERROR(VLOOKUP(L677,[1]Choix14!$M$2:$N$14,2,FALSE)&amp;LEFT(O677,4)&amp;RIGHT(LEFT(O677,LEN(O677)-1),2)),0,VLOOKUP(L677,[1]Choix14!$M$2:$N$14,2,FALSE)&amp;LEFT(O677,4)&amp;RIGHT(LEFT(O677,LEN(O677)-1),2)))*1</f>
        <v>0</v>
      </c>
      <c r="C677" s="1"/>
      <c r="D677" s="1"/>
      <c r="I677" t="s">
        <v>541</v>
      </c>
      <c r="Q677" s="2">
        <f t="shared" si="12"/>
        <v>0</v>
      </c>
      <c r="R677" s="2">
        <f t="shared" si="12"/>
        <v>0</v>
      </c>
    </row>
    <row r="678" spans="1:18" x14ac:dyDescent="0.25">
      <c r="A678" s="1">
        <f>(IF(ISERROR(VLOOKUP(G678,[1]Choix14!$M$2:$N$14,2,FALSE)&amp;LEFT(J678,4)&amp;RIGHT(LEFT(J678,LEN(J678)-1),2)),0,VLOOKUP(G678,[1]Choix14!$M$2:$N$14,2,FALSE)&amp;LEFT(J678,4)&amp;RIGHT(LEFT(J678,LEN(J678)-1),2)))*1</f>
        <v>0</v>
      </c>
      <c r="B678" s="1">
        <f>(IF(ISERROR(VLOOKUP(L678,[1]Choix14!$M$2:$N$14,2,FALSE)&amp;LEFT(O678,4)&amp;RIGHT(LEFT(O678,LEN(O678)-1),2)),0,VLOOKUP(L678,[1]Choix14!$M$2:$N$14,2,FALSE)&amp;LEFT(O678,4)&amp;RIGHT(LEFT(O678,LEN(O678)-1),2)))*1</f>
        <v>0</v>
      </c>
      <c r="C678" s="1"/>
      <c r="D678" s="1"/>
      <c r="I678" t="s">
        <v>542</v>
      </c>
      <c r="Q678" s="2">
        <f t="shared" si="12"/>
        <v>0</v>
      </c>
      <c r="R678" s="2">
        <f t="shared" si="12"/>
        <v>0</v>
      </c>
    </row>
    <row r="679" spans="1:18" x14ac:dyDescent="0.25">
      <c r="A679" s="1">
        <f>(IF(ISERROR(VLOOKUP(G679,[1]Choix14!$M$2:$N$14,2,FALSE)&amp;LEFT(J679,4)&amp;RIGHT(LEFT(J679,LEN(J679)-1),2)),0,VLOOKUP(G679,[1]Choix14!$M$2:$N$14,2,FALSE)&amp;LEFT(J679,4)&amp;RIGHT(LEFT(J679,LEN(J679)-1),2)))*1</f>
        <v>0</v>
      </c>
      <c r="B679" s="1">
        <f>(IF(ISERROR(VLOOKUP(L679,[1]Choix14!$M$2:$N$14,2,FALSE)&amp;LEFT(O679,4)&amp;RIGHT(LEFT(O679,LEN(O679)-1),2)),0,VLOOKUP(L679,[1]Choix14!$M$2:$N$14,2,FALSE)&amp;LEFT(O679,4)&amp;RIGHT(LEFT(O679,LEN(O679)-1),2)))*1</f>
        <v>0</v>
      </c>
      <c r="C679" s="1"/>
      <c r="D679" s="1"/>
      <c r="I679" t="s">
        <v>543</v>
      </c>
      <c r="Q679" s="2">
        <f t="shared" si="12"/>
        <v>0</v>
      </c>
      <c r="R679" s="2">
        <f t="shared" si="12"/>
        <v>0</v>
      </c>
    </row>
    <row r="680" spans="1:18" x14ac:dyDescent="0.25">
      <c r="A680" s="1">
        <f>(IF(ISERROR(VLOOKUP(G680,[1]Choix14!$M$2:$N$14,2,FALSE)&amp;LEFT(J680,4)&amp;RIGHT(LEFT(J680,LEN(J680)-1),2)),0,VLOOKUP(G680,[1]Choix14!$M$2:$N$14,2,FALSE)&amp;LEFT(J680,4)&amp;RIGHT(LEFT(J680,LEN(J680)-1),2)))*1</f>
        <v>0</v>
      </c>
      <c r="B680" s="1">
        <f>(IF(ISERROR(VLOOKUP(L680,[1]Choix14!$M$2:$N$14,2,FALSE)&amp;LEFT(O680,4)&amp;RIGHT(LEFT(O680,LEN(O680)-1),2)),0,VLOOKUP(L680,[1]Choix14!$M$2:$N$14,2,FALSE)&amp;LEFT(O680,4)&amp;RIGHT(LEFT(O680,LEN(O680)-1),2)))*1</f>
        <v>0</v>
      </c>
      <c r="C680" s="1"/>
      <c r="D680" s="1"/>
      <c r="I680" t="s">
        <v>544</v>
      </c>
      <c r="Q680" s="2">
        <f t="shared" si="12"/>
        <v>0</v>
      </c>
      <c r="R680" s="2">
        <f t="shared" si="12"/>
        <v>0</v>
      </c>
    </row>
    <row r="681" spans="1:18" x14ac:dyDescent="0.25">
      <c r="A681" s="1">
        <f>(IF(ISERROR(VLOOKUP(G681,[1]Choix14!$M$2:$N$14,2,FALSE)&amp;LEFT(J681,4)&amp;RIGHT(LEFT(J681,LEN(J681)-1),2)),0,VLOOKUP(G681,[1]Choix14!$M$2:$N$14,2,FALSE)&amp;LEFT(J681,4)&amp;RIGHT(LEFT(J681,LEN(J681)-1),2)))*1</f>
        <v>0</v>
      </c>
      <c r="B681" s="1">
        <f>(IF(ISERROR(VLOOKUP(L681,[1]Choix14!$M$2:$N$14,2,FALSE)&amp;LEFT(O681,4)&amp;RIGHT(LEFT(O681,LEN(O681)-1),2)),0,VLOOKUP(L681,[1]Choix14!$M$2:$N$14,2,FALSE)&amp;LEFT(O681,4)&amp;RIGHT(LEFT(O681,LEN(O681)-1),2)))*1</f>
        <v>0</v>
      </c>
      <c r="C681" s="1"/>
      <c r="D681" s="1"/>
      <c r="I681" t="s">
        <v>545</v>
      </c>
      <c r="Q681" s="2">
        <f t="shared" si="12"/>
        <v>0</v>
      </c>
      <c r="R681" s="2">
        <f t="shared" si="12"/>
        <v>0</v>
      </c>
    </row>
    <row r="682" spans="1:18" x14ac:dyDescent="0.25">
      <c r="A682" s="1">
        <f>(IF(ISERROR(VLOOKUP(G682,[1]Choix14!$M$2:$N$14,2,FALSE)&amp;LEFT(J682,4)&amp;RIGHT(LEFT(J682,LEN(J682)-1),2)),0,VLOOKUP(G682,[1]Choix14!$M$2:$N$14,2,FALSE)&amp;LEFT(J682,4)&amp;RIGHT(LEFT(J682,LEN(J682)-1),2)))*1</f>
        <v>0</v>
      </c>
      <c r="B682" s="1">
        <f>(IF(ISERROR(VLOOKUP(L682,[1]Choix14!$M$2:$N$14,2,FALSE)&amp;LEFT(O682,4)&amp;RIGHT(LEFT(O682,LEN(O682)-1),2)),0,VLOOKUP(L682,[1]Choix14!$M$2:$N$14,2,FALSE)&amp;LEFT(O682,4)&amp;RIGHT(LEFT(O682,LEN(O682)-1),2)))*1</f>
        <v>0</v>
      </c>
      <c r="C682" s="1"/>
      <c r="D682" s="1"/>
      <c r="I682" t="s">
        <v>546</v>
      </c>
      <c r="Q682" s="2">
        <f t="shared" si="12"/>
        <v>0</v>
      </c>
      <c r="R682" s="2">
        <f t="shared" si="12"/>
        <v>0</v>
      </c>
    </row>
    <row r="683" spans="1:18" x14ac:dyDescent="0.25">
      <c r="A683" s="1">
        <f>(IF(ISERROR(VLOOKUP(G683,[1]Choix14!$M$2:$N$14,2,FALSE)&amp;LEFT(J683,4)&amp;RIGHT(LEFT(J683,LEN(J683)-1),2)),0,VLOOKUP(G683,[1]Choix14!$M$2:$N$14,2,FALSE)&amp;LEFT(J683,4)&amp;RIGHT(LEFT(J683,LEN(J683)-1),2)))*1</f>
        <v>0</v>
      </c>
      <c r="B683" s="1">
        <f>(IF(ISERROR(VLOOKUP(L683,[1]Choix14!$M$2:$N$14,2,FALSE)&amp;LEFT(O683,4)&amp;RIGHT(LEFT(O683,LEN(O683)-1),2)),0,VLOOKUP(L683,[1]Choix14!$M$2:$N$14,2,FALSE)&amp;LEFT(O683,4)&amp;RIGHT(LEFT(O683,LEN(O683)-1),2)))*1</f>
        <v>0</v>
      </c>
      <c r="C683" s="1"/>
      <c r="D683" s="1"/>
      <c r="I683" t="s">
        <v>547</v>
      </c>
      <c r="Q683" s="2">
        <f t="shared" si="12"/>
        <v>0</v>
      </c>
      <c r="R683" s="2">
        <f t="shared" si="12"/>
        <v>0</v>
      </c>
    </row>
    <row r="684" spans="1:18" x14ac:dyDescent="0.25">
      <c r="A684" s="1">
        <f>(IF(ISERROR(VLOOKUP(G684,[1]Choix14!$M$2:$N$14,2,FALSE)&amp;LEFT(J684,4)&amp;RIGHT(LEFT(J684,LEN(J684)-1),2)),0,VLOOKUP(G684,[1]Choix14!$M$2:$N$14,2,FALSE)&amp;LEFT(J684,4)&amp;RIGHT(LEFT(J684,LEN(J684)-1),2)))*1</f>
        <v>0</v>
      </c>
      <c r="B684" s="1">
        <f>(IF(ISERROR(VLOOKUP(L684,[1]Choix14!$M$2:$N$14,2,FALSE)&amp;LEFT(O684,4)&amp;RIGHT(LEFT(O684,LEN(O684)-1),2)),0,VLOOKUP(L684,[1]Choix14!$M$2:$N$14,2,FALSE)&amp;LEFT(O684,4)&amp;RIGHT(LEFT(O684,LEN(O684)-1),2)))*1</f>
        <v>0</v>
      </c>
      <c r="C684" s="1"/>
      <c r="D684" s="1"/>
      <c r="I684" t="s">
        <v>548</v>
      </c>
      <c r="Q684" s="2">
        <f t="shared" si="12"/>
        <v>0</v>
      </c>
      <c r="R684" s="2">
        <f t="shared" si="12"/>
        <v>0</v>
      </c>
    </row>
    <row r="685" spans="1:18" x14ac:dyDescent="0.25">
      <c r="A685" s="1">
        <f>(IF(ISERROR(VLOOKUP(G685,[1]Choix14!$M$2:$N$14,2,FALSE)&amp;LEFT(J685,4)&amp;RIGHT(LEFT(J685,LEN(J685)-1),2)),0,VLOOKUP(G685,[1]Choix14!$M$2:$N$14,2,FALSE)&amp;LEFT(J685,4)&amp;RIGHT(LEFT(J685,LEN(J685)-1),2)))*1</f>
        <v>0</v>
      </c>
      <c r="B685" s="1">
        <f>(IF(ISERROR(VLOOKUP(L685,[1]Choix14!$M$2:$N$14,2,FALSE)&amp;LEFT(O685,4)&amp;RIGHT(LEFT(O685,LEN(O685)-1),2)),0,VLOOKUP(L685,[1]Choix14!$M$2:$N$14,2,FALSE)&amp;LEFT(O685,4)&amp;RIGHT(LEFT(O685,LEN(O685)-1),2)))*1</f>
        <v>0</v>
      </c>
      <c r="C685" s="1"/>
      <c r="D685" s="1"/>
      <c r="I685" t="s">
        <v>549</v>
      </c>
      <c r="Q685" s="2">
        <f t="shared" si="12"/>
        <v>0</v>
      </c>
      <c r="R685" s="2">
        <f t="shared" si="12"/>
        <v>0</v>
      </c>
    </row>
    <row r="686" spans="1:18" x14ac:dyDescent="0.25">
      <c r="A686" s="1">
        <f>(IF(ISERROR(VLOOKUP(G686,[1]Choix14!$M$2:$N$14,2,FALSE)&amp;LEFT(J686,4)&amp;RIGHT(LEFT(J686,LEN(J686)-1),2)),0,VLOOKUP(G686,[1]Choix14!$M$2:$N$14,2,FALSE)&amp;LEFT(J686,4)&amp;RIGHT(LEFT(J686,LEN(J686)-1),2)))*1</f>
        <v>0</v>
      </c>
      <c r="B686" s="1">
        <f>(IF(ISERROR(VLOOKUP(L686,[1]Choix14!$M$2:$N$14,2,FALSE)&amp;LEFT(O686,4)&amp;RIGHT(LEFT(O686,LEN(O686)-1),2)),0,VLOOKUP(L686,[1]Choix14!$M$2:$N$14,2,FALSE)&amp;LEFT(O686,4)&amp;RIGHT(LEFT(O686,LEN(O686)-1),2)))*1</f>
        <v>0</v>
      </c>
      <c r="C686" s="1"/>
      <c r="D686" s="1"/>
      <c r="I686" t="s">
        <v>550</v>
      </c>
      <c r="Q686" s="2">
        <f t="shared" si="12"/>
        <v>0</v>
      </c>
      <c r="R686" s="2">
        <f t="shared" si="12"/>
        <v>0</v>
      </c>
    </row>
    <row r="687" spans="1:18" x14ac:dyDescent="0.25">
      <c r="A687" s="1">
        <f>(IF(ISERROR(VLOOKUP(G687,[1]Choix14!$M$2:$N$14,2,FALSE)&amp;LEFT(J687,4)&amp;RIGHT(LEFT(J687,LEN(J687)-1),2)),0,VLOOKUP(G687,[1]Choix14!$M$2:$N$14,2,FALSE)&amp;LEFT(J687,4)&amp;RIGHT(LEFT(J687,LEN(J687)-1),2)))*1</f>
        <v>0</v>
      </c>
      <c r="B687" s="1">
        <f>(IF(ISERROR(VLOOKUP(L687,[1]Choix14!$M$2:$N$14,2,FALSE)&amp;LEFT(O687,4)&amp;RIGHT(LEFT(O687,LEN(O687)-1),2)),0,VLOOKUP(L687,[1]Choix14!$M$2:$N$14,2,FALSE)&amp;LEFT(O687,4)&amp;RIGHT(LEFT(O687,LEN(O687)-1),2)))*1</f>
        <v>0</v>
      </c>
      <c r="C687" s="1"/>
      <c r="D687" s="1"/>
      <c r="I687" t="s">
        <v>551</v>
      </c>
      <c r="Q687" s="2">
        <f t="shared" si="12"/>
        <v>0</v>
      </c>
      <c r="R687" s="2">
        <f t="shared" si="12"/>
        <v>0</v>
      </c>
    </row>
    <row r="688" spans="1:18" x14ac:dyDescent="0.25">
      <c r="A688" s="1">
        <f>(IF(ISERROR(VLOOKUP(G688,[1]Choix14!$M$2:$N$14,2,FALSE)&amp;LEFT(J688,4)&amp;RIGHT(LEFT(J688,LEN(J688)-1),2)),0,VLOOKUP(G688,[1]Choix14!$M$2:$N$14,2,FALSE)&amp;LEFT(J688,4)&amp;RIGHT(LEFT(J688,LEN(J688)-1),2)))*1</f>
        <v>0</v>
      </c>
      <c r="B688" s="1">
        <f>(IF(ISERROR(VLOOKUP(L688,[1]Choix14!$M$2:$N$14,2,FALSE)&amp;LEFT(O688,4)&amp;RIGHT(LEFT(O688,LEN(O688)-1),2)),0,VLOOKUP(L688,[1]Choix14!$M$2:$N$14,2,FALSE)&amp;LEFT(O688,4)&amp;RIGHT(LEFT(O688,LEN(O688)-1),2)))*1</f>
        <v>0</v>
      </c>
      <c r="C688" s="1"/>
      <c r="D688" s="1"/>
      <c r="I688" t="s">
        <v>552</v>
      </c>
      <c r="Q688" s="2">
        <f t="shared" si="12"/>
        <v>0</v>
      </c>
      <c r="R688" s="2">
        <f t="shared" si="12"/>
        <v>0</v>
      </c>
    </row>
    <row r="689" spans="1:18" x14ac:dyDescent="0.25">
      <c r="A689" s="1">
        <f>(IF(ISERROR(VLOOKUP(G689,[1]Choix14!$M$2:$N$14,2,FALSE)&amp;LEFT(J689,4)&amp;RIGHT(LEFT(J689,LEN(J689)-1),2)),0,VLOOKUP(G689,[1]Choix14!$M$2:$N$14,2,FALSE)&amp;LEFT(J689,4)&amp;RIGHT(LEFT(J689,LEN(J689)-1),2)))*1</f>
        <v>0</v>
      </c>
      <c r="B689" s="1">
        <f>(IF(ISERROR(VLOOKUP(L689,[1]Choix14!$M$2:$N$14,2,FALSE)&amp;LEFT(O689,4)&amp;RIGHT(LEFT(O689,LEN(O689)-1),2)),0,VLOOKUP(L689,[1]Choix14!$M$2:$N$14,2,FALSE)&amp;LEFT(O689,4)&amp;RIGHT(LEFT(O689,LEN(O689)-1),2)))*1</f>
        <v>0</v>
      </c>
      <c r="C689" s="1"/>
      <c r="D689" s="1"/>
      <c r="I689" t="s">
        <v>553</v>
      </c>
      <c r="Q689" s="2">
        <f t="shared" si="12"/>
        <v>0</v>
      </c>
      <c r="R689" s="2">
        <f t="shared" si="12"/>
        <v>0</v>
      </c>
    </row>
    <row r="690" spans="1:18" x14ac:dyDescent="0.25">
      <c r="A690" s="1">
        <f>(IF(ISERROR(VLOOKUP(G690,[1]Choix14!$M$2:$N$14,2,FALSE)&amp;LEFT(J690,4)&amp;RIGHT(LEFT(J690,LEN(J690)-1),2)),0,VLOOKUP(G690,[1]Choix14!$M$2:$N$14,2,FALSE)&amp;LEFT(J690,4)&amp;RIGHT(LEFT(J690,LEN(J690)-1),2)))*1</f>
        <v>0</v>
      </c>
      <c r="B690" s="1">
        <f>(IF(ISERROR(VLOOKUP(L690,[1]Choix14!$M$2:$N$14,2,FALSE)&amp;LEFT(O690,4)&amp;RIGHT(LEFT(O690,LEN(O690)-1),2)),0,VLOOKUP(L690,[1]Choix14!$M$2:$N$14,2,FALSE)&amp;LEFT(O690,4)&amp;RIGHT(LEFT(O690,LEN(O690)-1),2)))*1</f>
        <v>0</v>
      </c>
      <c r="C690" s="1"/>
      <c r="D690" s="1"/>
      <c r="I690" t="s">
        <v>554</v>
      </c>
      <c r="Q690" s="2">
        <f t="shared" si="12"/>
        <v>0</v>
      </c>
      <c r="R690" s="2">
        <f t="shared" si="12"/>
        <v>0</v>
      </c>
    </row>
    <row r="691" spans="1:18" x14ac:dyDescent="0.25">
      <c r="A691" s="1">
        <f>(IF(ISERROR(VLOOKUP(G691,[1]Choix14!$M$2:$N$14,2,FALSE)&amp;LEFT(J691,4)&amp;RIGHT(LEFT(J691,LEN(J691)-1),2)),0,VLOOKUP(G691,[1]Choix14!$M$2:$N$14,2,FALSE)&amp;LEFT(J691,4)&amp;RIGHT(LEFT(J691,LEN(J691)-1),2)))*1</f>
        <v>0</v>
      </c>
      <c r="B691" s="1">
        <f>(IF(ISERROR(VLOOKUP(L691,[1]Choix14!$M$2:$N$14,2,FALSE)&amp;LEFT(O691,4)&amp;RIGHT(LEFT(O691,LEN(O691)-1),2)),0,VLOOKUP(L691,[1]Choix14!$M$2:$N$14,2,FALSE)&amp;LEFT(O691,4)&amp;RIGHT(LEFT(O691,LEN(O691)-1),2)))*1</f>
        <v>0</v>
      </c>
      <c r="C691" s="1"/>
      <c r="D691" s="1"/>
      <c r="I691" t="s">
        <v>555</v>
      </c>
      <c r="Q691" s="2">
        <f t="shared" si="12"/>
        <v>0</v>
      </c>
      <c r="R691" s="2">
        <f t="shared" si="12"/>
        <v>0</v>
      </c>
    </row>
    <row r="692" spans="1:18" x14ac:dyDescent="0.25">
      <c r="A692" s="1">
        <f>(IF(ISERROR(VLOOKUP(G692,[1]Choix14!$M$2:$N$14,2,FALSE)&amp;LEFT(J692,4)&amp;RIGHT(LEFT(J692,LEN(J692)-1),2)),0,VLOOKUP(G692,[1]Choix14!$M$2:$N$14,2,FALSE)&amp;LEFT(J692,4)&amp;RIGHT(LEFT(J692,LEN(J692)-1),2)))*1</f>
        <v>0</v>
      </c>
      <c r="B692" s="1">
        <f>(IF(ISERROR(VLOOKUP(L692,[1]Choix14!$M$2:$N$14,2,FALSE)&amp;LEFT(O692,4)&amp;RIGHT(LEFT(O692,LEN(O692)-1),2)),0,VLOOKUP(L692,[1]Choix14!$M$2:$N$14,2,FALSE)&amp;LEFT(O692,4)&amp;RIGHT(LEFT(O692,LEN(O692)-1),2)))*1</f>
        <v>0</v>
      </c>
      <c r="C692" s="1"/>
      <c r="D692" s="1"/>
      <c r="I692" t="s">
        <v>556</v>
      </c>
      <c r="Q692" s="2">
        <f t="shared" si="12"/>
        <v>0</v>
      </c>
      <c r="R692" s="2">
        <f t="shared" si="12"/>
        <v>0</v>
      </c>
    </row>
    <row r="693" spans="1:18" x14ac:dyDescent="0.25">
      <c r="A693" s="1">
        <f>(IF(ISERROR(VLOOKUP(G693,[1]Choix14!$M$2:$N$14,2,FALSE)&amp;LEFT(J693,4)&amp;RIGHT(LEFT(J693,LEN(J693)-1),2)),0,VLOOKUP(G693,[1]Choix14!$M$2:$N$14,2,FALSE)&amp;LEFT(J693,4)&amp;RIGHT(LEFT(J693,LEN(J693)-1),2)))*1</f>
        <v>0</v>
      </c>
      <c r="B693" s="1">
        <f>(IF(ISERROR(VLOOKUP(L693,[1]Choix14!$M$2:$N$14,2,FALSE)&amp;LEFT(O693,4)&amp;RIGHT(LEFT(O693,LEN(O693)-1),2)),0,VLOOKUP(L693,[1]Choix14!$M$2:$N$14,2,FALSE)&amp;LEFT(O693,4)&amp;RIGHT(LEFT(O693,LEN(O693)-1),2)))*1</f>
        <v>0</v>
      </c>
      <c r="C693" s="1"/>
      <c r="D693" s="1"/>
      <c r="I693" t="s">
        <v>557</v>
      </c>
      <c r="Q693" s="2">
        <f t="shared" si="12"/>
        <v>0</v>
      </c>
      <c r="R693" s="2">
        <f t="shared" si="12"/>
        <v>0</v>
      </c>
    </row>
    <row r="694" spans="1:18" x14ac:dyDescent="0.25">
      <c r="A694" s="1">
        <f>(IF(ISERROR(VLOOKUP(G694,[1]Choix14!$M$2:$N$14,2,FALSE)&amp;LEFT(J694,4)&amp;RIGHT(LEFT(J694,LEN(J694)-1),2)),0,VLOOKUP(G694,[1]Choix14!$M$2:$N$14,2,FALSE)&amp;LEFT(J694,4)&amp;RIGHT(LEFT(J694,LEN(J694)-1),2)))*1</f>
        <v>0</v>
      </c>
      <c r="B694" s="1">
        <f>(IF(ISERROR(VLOOKUP(L694,[1]Choix14!$M$2:$N$14,2,FALSE)&amp;LEFT(O694,4)&amp;RIGHT(LEFT(O694,LEN(O694)-1),2)),0,VLOOKUP(L694,[1]Choix14!$M$2:$N$14,2,FALSE)&amp;LEFT(O694,4)&amp;RIGHT(LEFT(O694,LEN(O694)-1),2)))*1</f>
        <v>0</v>
      </c>
      <c r="C694" s="1"/>
      <c r="D694" s="1"/>
      <c r="I694" t="s">
        <v>558</v>
      </c>
      <c r="Q694" s="2">
        <f t="shared" si="12"/>
        <v>0</v>
      </c>
      <c r="R694" s="2">
        <f t="shared" si="12"/>
        <v>0</v>
      </c>
    </row>
    <row r="695" spans="1:18" x14ac:dyDescent="0.25">
      <c r="A695" s="1">
        <f>(IF(ISERROR(VLOOKUP(G695,[1]Choix14!$M$2:$N$14,2,FALSE)&amp;LEFT(J695,4)&amp;RIGHT(LEFT(J695,LEN(J695)-1),2)),0,VLOOKUP(G695,[1]Choix14!$M$2:$N$14,2,FALSE)&amp;LEFT(J695,4)&amp;RIGHT(LEFT(J695,LEN(J695)-1),2)))*1</f>
        <v>0</v>
      </c>
      <c r="B695" s="1">
        <f>(IF(ISERROR(VLOOKUP(L695,[1]Choix14!$M$2:$N$14,2,FALSE)&amp;LEFT(O695,4)&amp;RIGHT(LEFT(O695,LEN(O695)-1),2)),0,VLOOKUP(L695,[1]Choix14!$M$2:$N$14,2,FALSE)&amp;LEFT(O695,4)&amp;RIGHT(LEFT(O695,LEN(O695)-1),2)))*1</f>
        <v>0</v>
      </c>
      <c r="C695" s="1"/>
      <c r="D695" s="1"/>
      <c r="I695" t="s">
        <v>559</v>
      </c>
      <c r="Q695" s="2">
        <f t="shared" si="12"/>
        <v>0</v>
      </c>
      <c r="R695" s="2">
        <f t="shared" si="12"/>
        <v>0</v>
      </c>
    </row>
    <row r="696" spans="1:18" x14ac:dyDescent="0.25">
      <c r="A696" s="1">
        <f>(IF(ISERROR(VLOOKUP(G696,[1]Choix14!$M$2:$N$14,2,FALSE)&amp;LEFT(J696,4)&amp;RIGHT(LEFT(J696,LEN(J696)-1),2)),0,VLOOKUP(G696,[1]Choix14!$M$2:$N$14,2,FALSE)&amp;LEFT(J696,4)&amp;RIGHT(LEFT(J696,LEN(J696)-1),2)))*1</f>
        <v>0</v>
      </c>
      <c r="B696" s="1">
        <f>(IF(ISERROR(VLOOKUP(L696,[1]Choix14!$M$2:$N$14,2,FALSE)&amp;LEFT(O696,4)&amp;RIGHT(LEFT(O696,LEN(O696)-1),2)),0,VLOOKUP(L696,[1]Choix14!$M$2:$N$14,2,FALSE)&amp;LEFT(O696,4)&amp;RIGHT(LEFT(O696,LEN(O696)-1),2)))*1</f>
        <v>0</v>
      </c>
      <c r="C696" s="1"/>
      <c r="D696" s="1"/>
      <c r="I696" t="s">
        <v>560</v>
      </c>
      <c r="Q696" s="2">
        <f t="shared" si="12"/>
        <v>0</v>
      </c>
      <c r="R696" s="2">
        <f t="shared" si="12"/>
        <v>0</v>
      </c>
    </row>
    <row r="697" spans="1:18" x14ac:dyDescent="0.25">
      <c r="A697" s="1">
        <f>(IF(ISERROR(VLOOKUP(G697,[1]Choix14!$M$2:$N$14,2,FALSE)&amp;LEFT(J697,4)&amp;RIGHT(LEFT(J697,LEN(J697)-1),2)),0,VLOOKUP(G697,[1]Choix14!$M$2:$N$14,2,FALSE)&amp;LEFT(J697,4)&amp;RIGHT(LEFT(J697,LEN(J697)-1),2)))*1</f>
        <v>0</v>
      </c>
      <c r="B697" s="1">
        <f>(IF(ISERROR(VLOOKUP(L697,[1]Choix14!$M$2:$N$14,2,FALSE)&amp;LEFT(O697,4)&amp;RIGHT(LEFT(O697,LEN(O697)-1),2)),0,VLOOKUP(L697,[1]Choix14!$M$2:$N$14,2,FALSE)&amp;LEFT(O697,4)&amp;RIGHT(LEFT(O697,LEN(O697)-1),2)))*1</f>
        <v>0</v>
      </c>
      <c r="C697" s="1"/>
      <c r="D697" s="1"/>
      <c r="I697" t="s">
        <v>561</v>
      </c>
      <c r="Q697" s="2">
        <f t="shared" si="12"/>
        <v>0</v>
      </c>
      <c r="R697" s="2">
        <f t="shared" si="12"/>
        <v>0</v>
      </c>
    </row>
    <row r="698" spans="1:18" x14ac:dyDescent="0.25">
      <c r="A698" s="1">
        <f>(IF(ISERROR(VLOOKUP(G698,[1]Choix14!$M$2:$N$14,2,FALSE)&amp;LEFT(J698,4)&amp;RIGHT(LEFT(J698,LEN(J698)-1),2)),0,VLOOKUP(G698,[1]Choix14!$M$2:$N$14,2,FALSE)&amp;LEFT(J698,4)&amp;RIGHT(LEFT(J698,LEN(J698)-1),2)))*1</f>
        <v>0</v>
      </c>
      <c r="B698" s="1">
        <f>(IF(ISERROR(VLOOKUP(L698,[1]Choix14!$M$2:$N$14,2,FALSE)&amp;LEFT(O698,4)&amp;RIGHT(LEFT(O698,LEN(O698)-1),2)),0,VLOOKUP(L698,[1]Choix14!$M$2:$N$14,2,FALSE)&amp;LEFT(O698,4)&amp;RIGHT(LEFT(O698,LEN(O698)-1),2)))*1</f>
        <v>0</v>
      </c>
      <c r="C698" s="1"/>
      <c r="D698" s="1"/>
      <c r="I698" t="s">
        <v>562</v>
      </c>
      <c r="Q698" s="2">
        <f t="shared" si="12"/>
        <v>0</v>
      </c>
      <c r="R698" s="2">
        <f t="shared" si="12"/>
        <v>0</v>
      </c>
    </row>
    <row r="699" spans="1:18" x14ac:dyDescent="0.25">
      <c r="A699" s="1">
        <f>(IF(ISERROR(VLOOKUP(G699,[1]Choix14!$M$2:$N$14,2,FALSE)&amp;LEFT(J699,4)&amp;RIGHT(LEFT(J699,LEN(J699)-1),2)),0,VLOOKUP(G699,[1]Choix14!$M$2:$N$14,2,FALSE)&amp;LEFT(J699,4)&amp;RIGHT(LEFT(J699,LEN(J699)-1),2)))*1</f>
        <v>0</v>
      </c>
      <c r="B699" s="1">
        <f>(IF(ISERROR(VLOOKUP(L699,[1]Choix14!$M$2:$N$14,2,FALSE)&amp;LEFT(O699,4)&amp;RIGHT(LEFT(O699,LEN(O699)-1),2)),0,VLOOKUP(L699,[1]Choix14!$M$2:$N$14,2,FALSE)&amp;LEFT(O699,4)&amp;RIGHT(LEFT(O699,LEN(O699)-1),2)))*1</f>
        <v>0</v>
      </c>
      <c r="C699" s="1"/>
      <c r="D699" s="1"/>
      <c r="I699" t="s">
        <v>563</v>
      </c>
      <c r="Q699" s="2">
        <f t="shared" si="12"/>
        <v>0</v>
      </c>
      <c r="R699" s="2">
        <f t="shared" si="12"/>
        <v>0</v>
      </c>
    </row>
    <row r="700" spans="1:18" x14ac:dyDescent="0.25">
      <c r="A700" s="1">
        <f>(IF(ISERROR(VLOOKUP(G700,[1]Choix14!$M$2:$N$14,2,FALSE)&amp;LEFT(J700,4)&amp;RIGHT(LEFT(J700,LEN(J700)-1),2)),0,VLOOKUP(G700,[1]Choix14!$M$2:$N$14,2,FALSE)&amp;LEFT(J700,4)&amp;RIGHT(LEFT(J700,LEN(J700)-1),2)))*1</f>
        <v>0</v>
      </c>
      <c r="B700" s="1">
        <f>(IF(ISERROR(VLOOKUP(L700,[1]Choix14!$M$2:$N$14,2,FALSE)&amp;LEFT(O700,4)&amp;RIGHT(LEFT(O700,LEN(O700)-1),2)),0,VLOOKUP(L700,[1]Choix14!$M$2:$N$14,2,FALSE)&amp;LEFT(O700,4)&amp;RIGHT(LEFT(O700,LEN(O700)-1),2)))*1</f>
        <v>0</v>
      </c>
      <c r="C700" s="1"/>
      <c r="D700" s="1"/>
      <c r="I700" t="s">
        <v>564</v>
      </c>
      <c r="Q700" s="2">
        <f t="shared" si="12"/>
        <v>0</v>
      </c>
      <c r="R700" s="2">
        <f t="shared" si="12"/>
        <v>0</v>
      </c>
    </row>
    <row r="701" spans="1:18" x14ac:dyDescent="0.25">
      <c r="A701" s="1">
        <f>(IF(ISERROR(VLOOKUP(G701,[1]Choix14!$M$2:$N$14,2,FALSE)&amp;LEFT(J701,4)&amp;RIGHT(LEFT(J701,LEN(J701)-1),2)),0,VLOOKUP(G701,[1]Choix14!$M$2:$N$14,2,FALSE)&amp;LEFT(J701,4)&amp;RIGHT(LEFT(J701,LEN(J701)-1),2)))*1</f>
        <v>0</v>
      </c>
      <c r="B701" s="1">
        <f>(IF(ISERROR(VLOOKUP(L701,[1]Choix14!$M$2:$N$14,2,FALSE)&amp;LEFT(O701,4)&amp;RIGHT(LEFT(O701,LEN(O701)-1),2)),0,VLOOKUP(L701,[1]Choix14!$M$2:$N$14,2,FALSE)&amp;LEFT(O701,4)&amp;RIGHT(LEFT(O701,LEN(O701)-1),2)))*1</f>
        <v>0</v>
      </c>
      <c r="C701" s="1"/>
      <c r="D701" s="1"/>
      <c r="I701" t="s">
        <v>565</v>
      </c>
      <c r="Q701" s="2">
        <f t="shared" si="12"/>
        <v>0</v>
      </c>
      <c r="R701" s="2">
        <f t="shared" si="12"/>
        <v>0</v>
      </c>
    </row>
    <row r="702" spans="1:18" x14ac:dyDescent="0.25">
      <c r="A702" s="1">
        <f>(IF(ISERROR(VLOOKUP(G702,[1]Choix14!$M$2:$N$14,2,FALSE)&amp;LEFT(J702,4)&amp;RIGHT(LEFT(J702,LEN(J702)-1),2)),0,VLOOKUP(G702,[1]Choix14!$M$2:$N$14,2,FALSE)&amp;LEFT(J702,4)&amp;RIGHT(LEFT(J702,LEN(J702)-1),2)))*1</f>
        <v>0</v>
      </c>
      <c r="B702" s="1">
        <f>(IF(ISERROR(VLOOKUP(L702,[1]Choix14!$M$2:$N$14,2,FALSE)&amp;LEFT(O702,4)&amp;RIGHT(LEFT(O702,LEN(O702)-1),2)),0,VLOOKUP(L702,[1]Choix14!$M$2:$N$14,2,FALSE)&amp;LEFT(O702,4)&amp;RIGHT(LEFT(O702,LEN(O702)-1),2)))*1</f>
        <v>0</v>
      </c>
      <c r="C702" s="1"/>
      <c r="D702" s="1"/>
      <c r="I702" t="s">
        <v>566</v>
      </c>
      <c r="Q702" s="2">
        <f t="shared" si="12"/>
        <v>0</v>
      </c>
      <c r="R702" s="2">
        <f t="shared" si="12"/>
        <v>0</v>
      </c>
    </row>
    <row r="703" spans="1:18" x14ac:dyDescent="0.25">
      <c r="A703" s="1">
        <f>(IF(ISERROR(VLOOKUP(G703,[1]Choix14!$M$2:$N$14,2,FALSE)&amp;LEFT(J703,4)&amp;RIGHT(LEFT(J703,LEN(J703)-1),2)),0,VLOOKUP(G703,[1]Choix14!$M$2:$N$14,2,FALSE)&amp;LEFT(J703,4)&amp;RIGHT(LEFT(J703,LEN(J703)-1),2)))*1</f>
        <v>0</v>
      </c>
      <c r="B703" s="1">
        <f>(IF(ISERROR(VLOOKUP(L703,[1]Choix14!$M$2:$N$14,2,FALSE)&amp;LEFT(O703,4)&amp;RIGHT(LEFT(O703,LEN(O703)-1),2)),0,VLOOKUP(L703,[1]Choix14!$M$2:$N$14,2,FALSE)&amp;LEFT(O703,4)&amp;RIGHT(LEFT(O703,LEN(O703)-1),2)))*1</f>
        <v>0</v>
      </c>
      <c r="C703" s="1"/>
      <c r="D703" s="1"/>
      <c r="I703" t="s">
        <v>567</v>
      </c>
      <c r="Q703" s="2">
        <f t="shared" si="12"/>
        <v>0</v>
      </c>
      <c r="R703" s="2">
        <f t="shared" si="12"/>
        <v>0</v>
      </c>
    </row>
    <row r="704" spans="1:18" x14ac:dyDescent="0.25">
      <c r="A704" s="1">
        <f>(IF(ISERROR(VLOOKUP(G704,[1]Choix14!$M$2:$N$14,2,FALSE)&amp;LEFT(J704,4)&amp;RIGHT(LEFT(J704,LEN(J704)-1),2)),0,VLOOKUP(G704,[1]Choix14!$M$2:$N$14,2,FALSE)&amp;LEFT(J704,4)&amp;RIGHT(LEFT(J704,LEN(J704)-1),2)))*1</f>
        <v>0</v>
      </c>
      <c r="B704" s="1">
        <f>(IF(ISERROR(VLOOKUP(L704,[1]Choix14!$M$2:$N$14,2,FALSE)&amp;LEFT(O704,4)&amp;RIGHT(LEFT(O704,LEN(O704)-1),2)),0,VLOOKUP(L704,[1]Choix14!$M$2:$N$14,2,FALSE)&amp;LEFT(O704,4)&amp;RIGHT(LEFT(O704,LEN(O704)-1),2)))*1</f>
        <v>0</v>
      </c>
      <c r="C704" s="1"/>
      <c r="D704" s="1"/>
      <c r="I704" t="s">
        <v>568</v>
      </c>
      <c r="Q704" s="2">
        <f t="shared" si="12"/>
        <v>0</v>
      </c>
      <c r="R704" s="2">
        <f t="shared" si="12"/>
        <v>0</v>
      </c>
    </row>
    <row r="705" spans="1:18" x14ac:dyDescent="0.25">
      <c r="A705" s="1">
        <f>(IF(ISERROR(VLOOKUP(G705,[1]Choix14!$M$2:$N$14,2,FALSE)&amp;LEFT(J705,4)&amp;RIGHT(LEFT(J705,LEN(J705)-1),2)),0,VLOOKUP(G705,[1]Choix14!$M$2:$N$14,2,FALSE)&amp;LEFT(J705,4)&amp;RIGHT(LEFT(J705,LEN(J705)-1),2)))*1</f>
        <v>0</v>
      </c>
      <c r="B705" s="1">
        <f>(IF(ISERROR(VLOOKUP(L705,[1]Choix14!$M$2:$N$14,2,FALSE)&amp;LEFT(O705,4)&amp;RIGHT(LEFT(O705,LEN(O705)-1),2)),0,VLOOKUP(L705,[1]Choix14!$M$2:$N$14,2,FALSE)&amp;LEFT(O705,4)&amp;RIGHT(LEFT(O705,LEN(O705)-1),2)))*1</f>
        <v>0</v>
      </c>
      <c r="C705" s="1"/>
      <c r="D705" s="1"/>
      <c r="I705" t="s">
        <v>569</v>
      </c>
      <c r="Q705" s="2">
        <f t="shared" si="12"/>
        <v>0</v>
      </c>
      <c r="R705" s="2">
        <f t="shared" si="12"/>
        <v>0</v>
      </c>
    </row>
    <row r="706" spans="1:18" x14ac:dyDescent="0.25">
      <c r="A706" s="1">
        <f>(IF(ISERROR(VLOOKUP(G706,[1]Choix14!$M$2:$N$14,2,FALSE)&amp;LEFT(J706,4)&amp;RIGHT(LEFT(J706,LEN(J706)-1),2)),0,VLOOKUP(G706,[1]Choix14!$M$2:$N$14,2,FALSE)&amp;LEFT(J706,4)&amp;RIGHT(LEFT(J706,LEN(J706)-1),2)))*1</f>
        <v>0</v>
      </c>
      <c r="B706" s="1">
        <f>(IF(ISERROR(VLOOKUP(L706,[1]Choix14!$M$2:$N$14,2,FALSE)&amp;LEFT(O706,4)&amp;RIGHT(LEFT(O706,LEN(O706)-1),2)),0,VLOOKUP(L706,[1]Choix14!$M$2:$N$14,2,FALSE)&amp;LEFT(O706,4)&amp;RIGHT(LEFT(O706,LEN(O706)-1),2)))*1</f>
        <v>0</v>
      </c>
      <c r="C706" s="1"/>
      <c r="D706" s="1"/>
      <c r="I706" t="s">
        <v>570</v>
      </c>
      <c r="Q706" s="2">
        <f t="shared" si="12"/>
        <v>0</v>
      </c>
      <c r="R706" s="2">
        <f t="shared" si="12"/>
        <v>0</v>
      </c>
    </row>
    <row r="707" spans="1:18" x14ac:dyDescent="0.25">
      <c r="A707" s="1">
        <f>(IF(ISERROR(VLOOKUP(G707,[1]Choix14!$M$2:$N$14,2,FALSE)&amp;LEFT(J707,4)&amp;RIGHT(LEFT(J707,LEN(J707)-1),2)),0,VLOOKUP(G707,[1]Choix14!$M$2:$N$14,2,FALSE)&amp;LEFT(J707,4)&amp;RIGHT(LEFT(J707,LEN(J707)-1),2)))*1</f>
        <v>0</v>
      </c>
      <c r="B707" s="1">
        <f>(IF(ISERROR(VLOOKUP(L707,[1]Choix14!$M$2:$N$14,2,FALSE)&amp;LEFT(O707,4)&amp;RIGHT(LEFT(O707,LEN(O707)-1),2)),0,VLOOKUP(L707,[1]Choix14!$M$2:$N$14,2,FALSE)&amp;LEFT(O707,4)&amp;RIGHT(LEFT(O707,LEN(O707)-1),2)))*1</f>
        <v>0</v>
      </c>
      <c r="C707" s="1"/>
      <c r="D707" s="1"/>
      <c r="I707" t="s">
        <v>571</v>
      </c>
      <c r="Q707" s="2">
        <f t="shared" ref="Q707:R770" si="13">IF(A707&lt;1,0,COUNTIF($A:$B,A707))</f>
        <v>0</v>
      </c>
      <c r="R707" s="2">
        <f t="shared" si="13"/>
        <v>0</v>
      </c>
    </row>
    <row r="708" spans="1:18" x14ac:dyDescent="0.25">
      <c r="A708" s="1">
        <f>(IF(ISERROR(VLOOKUP(G708,[1]Choix14!$M$2:$N$14,2,FALSE)&amp;LEFT(J708,4)&amp;RIGHT(LEFT(J708,LEN(J708)-1),2)),0,VLOOKUP(G708,[1]Choix14!$M$2:$N$14,2,FALSE)&amp;LEFT(J708,4)&amp;RIGHT(LEFT(J708,LEN(J708)-1),2)))*1</f>
        <v>0</v>
      </c>
      <c r="B708" s="1">
        <f>(IF(ISERROR(VLOOKUP(L708,[1]Choix14!$M$2:$N$14,2,FALSE)&amp;LEFT(O708,4)&amp;RIGHT(LEFT(O708,LEN(O708)-1),2)),0,VLOOKUP(L708,[1]Choix14!$M$2:$N$14,2,FALSE)&amp;LEFT(O708,4)&amp;RIGHT(LEFT(O708,LEN(O708)-1),2)))*1</f>
        <v>0</v>
      </c>
      <c r="C708" s="1"/>
      <c r="D708" s="1"/>
      <c r="I708" t="s">
        <v>572</v>
      </c>
      <c r="Q708" s="2">
        <f t="shared" si="13"/>
        <v>0</v>
      </c>
      <c r="R708" s="2">
        <f t="shared" si="13"/>
        <v>0</v>
      </c>
    </row>
    <row r="709" spans="1:18" x14ac:dyDescent="0.25">
      <c r="A709" s="1">
        <f>(IF(ISERROR(VLOOKUP(G709,[1]Choix14!$M$2:$N$14,2,FALSE)&amp;LEFT(J709,4)&amp;RIGHT(LEFT(J709,LEN(J709)-1),2)),0,VLOOKUP(G709,[1]Choix14!$M$2:$N$14,2,FALSE)&amp;LEFT(J709,4)&amp;RIGHT(LEFT(J709,LEN(J709)-1),2)))*1</f>
        <v>0</v>
      </c>
      <c r="B709" s="1">
        <f>(IF(ISERROR(VLOOKUP(L709,[1]Choix14!$M$2:$N$14,2,FALSE)&amp;LEFT(O709,4)&amp;RIGHT(LEFT(O709,LEN(O709)-1),2)),0,VLOOKUP(L709,[1]Choix14!$M$2:$N$14,2,FALSE)&amp;LEFT(O709,4)&amp;RIGHT(LEFT(O709,LEN(O709)-1),2)))*1</f>
        <v>0</v>
      </c>
      <c r="C709" s="1"/>
      <c r="D709" s="1"/>
      <c r="I709" t="s">
        <v>573</v>
      </c>
      <c r="Q709" s="2">
        <f t="shared" si="13"/>
        <v>0</v>
      </c>
      <c r="R709" s="2">
        <f t="shared" si="13"/>
        <v>0</v>
      </c>
    </row>
    <row r="710" spans="1:18" x14ac:dyDescent="0.25">
      <c r="A710" s="1">
        <f>(IF(ISERROR(VLOOKUP(G710,[1]Choix14!$M$2:$N$14,2,FALSE)&amp;LEFT(J710,4)&amp;RIGHT(LEFT(J710,LEN(J710)-1),2)),0,VLOOKUP(G710,[1]Choix14!$M$2:$N$14,2,FALSE)&amp;LEFT(J710,4)&amp;RIGHT(LEFT(J710,LEN(J710)-1),2)))*1</f>
        <v>0</v>
      </c>
      <c r="B710" s="1">
        <f>(IF(ISERROR(VLOOKUP(L710,[1]Choix14!$M$2:$N$14,2,FALSE)&amp;LEFT(O710,4)&amp;RIGHT(LEFT(O710,LEN(O710)-1),2)),0,VLOOKUP(L710,[1]Choix14!$M$2:$N$14,2,FALSE)&amp;LEFT(O710,4)&amp;RIGHT(LEFT(O710,LEN(O710)-1),2)))*1</f>
        <v>0</v>
      </c>
      <c r="C710" s="1"/>
      <c r="D710" s="1"/>
      <c r="I710" t="s">
        <v>574</v>
      </c>
      <c r="Q710" s="2">
        <f t="shared" si="13"/>
        <v>0</v>
      </c>
      <c r="R710" s="2">
        <f t="shared" si="13"/>
        <v>0</v>
      </c>
    </row>
    <row r="711" spans="1:18" x14ac:dyDescent="0.25">
      <c r="A711" s="1">
        <f>(IF(ISERROR(VLOOKUP(G711,[1]Choix14!$M$2:$N$14,2,FALSE)&amp;LEFT(J711,4)&amp;RIGHT(LEFT(J711,LEN(J711)-1),2)),0,VLOOKUP(G711,[1]Choix14!$M$2:$N$14,2,FALSE)&amp;LEFT(J711,4)&amp;RIGHT(LEFT(J711,LEN(J711)-1),2)))*1</f>
        <v>0</v>
      </c>
      <c r="B711" s="1">
        <f>(IF(ISERROR(VLOOKUP(L711,[1]Choix14!$M$2:$N$14,2,FALSE)&amp;LEFT(O711,4)&amp;RIGHT(LEFT(O711,LEN(O711)-1),2)),0,VLOOKUP(L711,[1]Choix14!$M$2:$N$14,2,FALSE)&amp;LEFT(O711,4)&amp;RIGHT(LEFT(O711,LEN(O711)-1),2)))*1</f>
        <v>0</v>
      </c>
      <c r="C711" s="1"/>
      <c r="D711" s="1"/>
      <c r="I711" t="s">
        <v>575</v>
      </c>
      <c r="Q711" s="2">
        <f t="shared" si="13"/>
        <v>0</v>
      </c>
      <c r="R711" s="2">
        <f t="shared" si="13"/>
        <v>0</v>
      </c>
    </row>
    <row r="712" spans="1:18" x14ac:dyDescent="0.25">
      <c r="A712" s="1">
        <f>(IF(ISERROR(VLOOKUP(G712,[1]Choix14!$M$2:$N$14,2,FALSE)&amp;LEFT(J712,4)&amp;RIGHT(LEFT(J712,LEN(J712)-1),2)),0,VLOOKUP(G712,[1]Choix14!$M$2:$N$14,2,FALSE)&amp;LEFT(J712,4)&amp;RIGHT(LEFT(J712,LEN(J712)-1),2)))*1</f>
        <v>0</v>
      </c>
      <c r="B712" s="1">
        <f>(IF(ISERROR(VLOOKUP(L712,[1]Choix14!$M$2:$N$14,2,FALSE)&amp;LEFT(O712,4)&amp;RIGHT(LEFT(O712,LEN(O712)-1),2)),0,VLOOKUP(L712,[1]Choix14!$M$2:$N$14,2,FALSE)&amp;LEFT(O712,4)&amp;RIGHT(LEFT(O712,LEN(O712)-1),2)))*1</f>
        <v>0</v>
      </c>
      <c r="C712" s="1"/>
      <c r="D712" s="1"/>
      <c r="I712" t="s">
        <v>576</v>
      </c>
      <c r="Q712" s="2">
        <f t="shared" si="13"/>
        <v>0</v>
      </c>
      <c r="R712" s="2">
        <f t="shared" si="13"/>
        <v>0</v>
      </c>
    </row>
    <row r="713" spans="1:18" x14ac:dyDescent="0.25">
      <c r="A713" s="1">
        <f>(IF(ISERROR(VLOOKUP(G713,[1]Choix14!$M$2:$N$14,2,FALSE)&amp;LEFT(J713,4)&amp;RIGHT(LEFT(J713,LEN(J713)-1),2)),0,VLOOKUP(G713,[1]Choix14!$M$2:$N$14,2,FALSE)&amp;LEFT(J713,4)&amp;RIGHT(LEFT(J713,LEN(J713)-1),2)))*1</f>
        <v>0</v>
      </c>
      <c r="B713" s="1">
        <f>(IF(ISERROR(VLOOKUP(L713,[1]Choix14!$M$2:$N$14,2,FALSE)&amp;LEFT(O713,4)&amp;RIGHT(LEFT(O713,LEN(O713)-1),2)),0,VLOOKUP(L713,[1]Choix14!$M$2:$N$14,2,FALSE)&amp;LEFT(O713,4)&amp;RIGHT(LEFT(O713,LEN(O713)-1),2)))*1</f>
        <v>0</v>
      </c>
      <c r="C713" s="1"/>
      <c r="D713" s="1"/>
      <c r="I713" t="s">
        <v>577</v>
      </c>
      <c r="Q713" s="2">
        <f t="shared" si="13"/>
        <v>0</v>
      </c>
      <c r="R713" s="2">
        <f t="shared" si="13"/>
        <v>0</v>
      </c>
    </row>
    <row r="714" spans="1:18" x14ac:dyDescent="0.25">
      <c r="A714" s="1">
        <f>(IF(ISERROR(VLOOKUP(G714,[1]Choix14!$M$2:$N$14,2,FALSE)&amp;LEFT(J714,4)&amp;RIGHT(LEFT(J714,LEN(J714)-1),2)),0,VLOOKUP(G714,[1]Choix14!$M$2:$N$14,2,FALSE)&amp;LEFT(J714,4)&amp;RIGHT(LEFT(J714,LEN(J714)-1),2)))*1</f>
        <v>0</v>
      </c>
      <c r="B714" s="1">
        <f>(IF(ISERROR(VLOOKUP(L714,[1]Choix14!$M$2:$N$14,2,FALSE)&amp;LEFT(O714,4)&amp;RIGHT(LEFT(O714,LEN(O714)-1),2)),0,VLOOKUP(L714,[1]Choix14!$M$2:$N$14,2,FALSE)&amp;LEFT(O714,4)&amp;RIGHT(LEFT(O714,LEN(O714)-1),2)))*1</f>
        <v>0</v>
      </c>
      <c r="C714" s="1"/>
      <c r="D714" s="1"/>
      <c r="I714" t="s">
        <v>578</v>
      </c>
      <c r="Q714" s="2">
        <f t="shared" si="13"/>
        <v>0</v>
      </c>
      <c r="R714" s="2">
        <f t="shared" si="13"/>
        <v>0</v>
      </c>
    </row>
    <row r="715" spans="1:18" x14ac:dyDescent="0.25">
      <c r="A715" s="1">
        <f>(IF(ISERROR(VLOOKUP(G715,[1]Choix14!$M$2:$N$14,2,FALSE)&amp;LEFT(J715,4)&amp;RIGHT(LEFT(J715,LEN(J715)-1),2)),0,VLOOKUP(G715,[1]Choix14!$M$2:$N$14,2,FALSE)&amp;LEFT(J715,4)&amp;RIGHT(LEFT(J715,LEN(J715)-1),2)))*1</f>
        <v>0</v>
      </c>
      <c r="B715" s="1">
        <f>(IF(ISERROR(VLOOKUP(L715,[1]Choix14!$M$2:$N$14,2,FALSE)&amp;LEFT(O715,4)&amp;RIGHT(LEFT(O715,LEN(O715)-1),2)),0,VLOOKUP(L715,[1]Choix14!$M$2:$N$14,2,FALSE)&amp;LEFT(O715,4)&amp;RIGHT(LEFT(O715,LEN(O715)-1),2)))*1</f>
        <v>0</v>
      </c>
      <c r="C715" s="1"/>
      <c r="D715" s="1"/>
      <c r="I715" t="s">
        <v>579</v>
      </c>
      <c r="Q715" s="2">
        <f t="shared" si="13"/>
        <v>0</v>
      </c>
      <c r="R715" s="2">
        <f t="shared" si="13"/>
        <v>0</v>
      </c>
    </row>
    <row r="716" spans="1:18" x14ac:dyDescent="0.25">
      <c r="A716" s="1">
        <f>(IF(ISERROR(VLOOKUP(G716,[1]Choix14!$M$2:$N$14,2,FALSE)&amp;LEFT(J716,4)&amp;RIGHT(LEFT(J716,LEN(J716)-1),2)),0,VLOOKUP(G716,[1]Choix14!$M$2:$N$14,2,FALSE)&amp;LEFT(J716,4)&amp;RIGHT(LEFT(J716,LEN(J716)-1),2)))*1</f>
        <v>0</v>
      </c>
      <c r="B716" s="1">
        <f>(IF(ISERROR(VLOOKUP(L716,[1]Choix14!$M$2:$N$14,2,FALSE)&amp;LEFT(O716,4)&amp;RIGHT(LEFT(O716,LEN(O716)-1),2)),0,VLOOKUP(L716,[1]Choix14!$M$2:$N$14,2,FALSE)&amp;LEFT(O716,4)&amp;RIGHT(LEFT(O716,LEN(O716)-1),2)))*1</f>
        <v>0</v>
      </c>
      <c r="C716" s="1"/>
      <c r="D716" s="1"/>
      <c r="I716" t="s">
        <v>580</v>
      </c>
      <c r="Q716" s="2">
        <f t="shared" si="13"/>
        <v>0</v>
      </c>
      <c r="R716" s="2">
        <f t="shared" si="13"/>
        <v>0</v>
      </c>
    </row>
    <row r="717" spans="1:18" x14ac:dyDescent="0.25">
      <c r="A717" s="1">
        <f>(IF(ISERROR(VLOOKUP(G717,[1]Choix14!$M$2:$N$14,2,FALSE)&amp;LEFT(J717,4)&amp;RIGHT(LEFT(J717,LEN(J717)-1),2)),0,VLOOKUP(G717,[1]Choix14!$M$2:$N$14,2,FALSE)&amp;LEFT(J717,4)&amp;RIGHT(LEFT(J717,LEN(J717)-1),2)))*1</f>
        <v>0</v>
      </c>
      <c r="B717" s="1">
        <f>(IF(ISERROR(VLOOKUP(L717,[1]Choix14!$M$2:$N$14,2,FALSE)&amp;LEFT(O717,4)&amp;RIGHT(LEFT(O717,LEN(O717)-1),2)),0,VLOOKUP(L717,[1]Choix14!$M$2:$N$14,2,FALSE)&amp;LEFT(O717,4)&amp;RIGHT(LEFT(O717,LEN(O717)-1),2)))*1</f>
        <v>0</v>
      </c>
      <c r="C717" s="1"/>
      <c r="D717" s="1"/>
      <c r="I717" t="s">
        <v>581</v>
      </c>
      <c r="Q717" s="2">
        <f t="shared" si="13"/>
        <v>0</v>
      </c>
      <c r="R717" s="2">
        <f t="shared" si="13"/>
        <v>0</v>
      </c>
    </row>
    <row r="718" spans="1:18" x14ac:dyDescent="0.25">
      <c r="A718" s="1">
        <f>(IF(ISERROR(VLOOKUP(G718,[1]Choix14!$M$2:$N$14,2,FALSE)&amp;LEFT(J718,4)&amp;RIGHT(LEFT(J718,LEN(J718)-1),2)),0,VLOOKUP(G718,[1]Choix14!$M$2:$N$14,2,FALSE)&amp;LEFT(J718,4)&amp;RIGHT(LEFT(J718,LEN(J718)-1),2)))*1</f>
        <v>0</v>
      </c>
      <c r="B718" s="1">
        <f>(IF(ISERROR(VLOOKUP(L718,[1]Choix14!$M$2:$N$14,2,FALSE)&amp;LEFT(O718,4)&amp;RIGHT(LEFT(O718,LEN(O718)-1),2)),0,VLOOKUP(L718,[1]Choix14!$M$2:$N$14,2,FALSE)&amp;LEFT(O718,4)&amp;RIGHT(LEFT(O718,LEN(O718)-1),2)))*1</f>
        <v>0</v>
      </c>
      <c r="C718" s="1"/>
      <c r="D718" s="1"/>
      <c r="I718" t="s">
        <v>582</v>
      </c>
      <c r="Q718" s="2">
        <f t="shared" si="13"/>
        <v>0</v>
      </c>
      <c r="R718" s="2">
        <f t="shared" si="13"/>
        <v>0</v>
      </c>
    </row>
    <row r="719" spans="1:18" x14ac:dyDescent="0.25">
      <c r="A719" s="1">
        <f>(IF(ISERROR(VLOOKUP(G719,[1]Choix14!$M$2:$N$14,2,FALSE)&amp;LEFT(J719,4)&amp;RIGHT(LEFT(J719,LEN(J719)-1),2)),0,VLOOKUP(G719,[1]Choix14!$M$2:$N$14,2,FALSE)&amp;LEFT(J719,4)&amp;RIGHT(LEFT(J719,LEN(J719)-1),2)))*1</f>
        <v>0</v>
      </c>
      <c r="B719" s="1">
        <f>(IF(ISERROR(VLOOKUP(L719,[1]Choix14!$M$2:$N$14,2,FALSE)&amp;LEFT(O719,4)&amp;RIGHT(LEFT(O719,LEN(O719)-1),2)),0,VLOOKUP(L719,[1]Choix14!$M$2:$N$14,2,FALSE)&amp;LEFT(O719,4)&amp;RIGHT(LEFT(O719,LEN(O719)-1),2)))*1</f>
        <v>0</v>
      </c>
      <c r="C719" s="1"/>
      <c r="D719" s="1"/>
      <c r="I719" t="s">
        <v>583</v>
      </c>
      <c r="Q719" s="2">
        <f t="shared" si="13"/>
        <v>0</v>
      </c>
      <c r="R719" s="2">
        <f t="shared" si="13"/>
        <v>0</v>
      </c>
    </row>
    <row r="720" spans="1:18" x14ac:dyDescent="0.25">
      <c r="A720" s="1">
        <f>(IF(ISERROR(VLOOKUP(G720,[1]Choix14!$M$2:$N$14,2,FALSE)&amp;LEFT(J720,4)&amp;RIGHT(LEFT(J720,LEN(J720)-1),2)),0,VLOOKUP(G720,[1]Choix14!$M$2:$N$14,2,FALSE)&amp;LEFT(J720,4)&amp;RIGHT(LEFT(J720,LEN(J720)-1),2)))*1</f>
        <v>0</v>
      </c>
      <c r="B720" s="1">
        <f>(IF(ISERROR(VLOOKUP(L720,[1]Choix14!$M$2:$N$14,2,FALSE)&amp;LEFT(O720,4)&amp;RIGHT(LEFT(O720,LEN(O720)-1),2)),0,VLOOKUP(L720,[1]Choix14!$M$2:$N$14,2,FALSE)&amp;LEFT(O720,4)&amp;RIGHT(LEFT(O720,LEN(O720)-1),2)))*1</f>
        <v>0</v>
      </c>
      <c r="C720" s="1"/>
      <c r="D720" s="1"/>
      <c r="I720" t="s">
        <v>584</v>
      </c>
      <c r="Q720" s="2">
        <f t="shared" si="13"/>
        <v>0</v>
      </c>
      <c r="R720" s="2">
        <f t="shared" si="13"/>
        <v>0</v>
      </c>
    </row>
    <row r="721" spans="1:18" x14ac:dyDescent="0.25">
      <c r="A721" s="1">
        <f>(IF(ISERROR(VLOOKUP(G721,[1]Choix14!$M$2:$N$14,2,FALSE)&amp;LEFT(J721,4)&amp;RIGHT(LEFT(J721,LEN(J721)-1),2)),0,VLOOKUP(G721,[1]Choix14!$M$2:$N$14,2,FALSE)&amp;LEFT(J721,4)&amp;RIGHT(LEFT(J721,LEN(J721)-1),2)))*1</f>
        <v>0</v>
      </c>
      <c r="B721" s="1">
        <f>(IF(ISERROR(VLOOKUP(L721,[1]Choix14!$M$2:$N$14,2,FALSE)&amp;LEFT(O721,4)&amp;RIGHT(LEFT(O721,LEN(O721)-1),2)),0,VLOOKUP(L721,[1]Choix14!$M$2:$N$14,2,FALSE)&amp;LEFT(O721,4)&amp;RIGHT(LEFT(O721,LEN(O721)-1),2)))*1</f>
        <v>0</v>
      </c>
      <c r="C721" s="1"/>
      <c r="D721" s="1"/>
      <c r="I721" t="s">
        <v>585</v>
      </c>
      <c r="Q721" s="2">
        <f t="shared" si="13"/>
        <v>0</v>
      </c>
      <c r="R721" s="2">
        <f t="shared" si="13"/>
        <v>0</v>
      </c>
    </row>
    <row r="722" spans="1:18" x14ac:dyDescent="0.25">
      <c r="A722" s="1">
        <f>(IF(ISERROR(VLOOKUP(G722,[1]Choix14!$M$2:$N$14,2,FALSE)&amp;LEFT(J722,4)&amp;RIGHT(LEFT(J722,LEN(J722)-1),2)),0,VLOOKUP(G722,[1]Choix14!$M$2:$N$14,2,FALSE)&amp;LEFT(J722,4)&amp;RIGHT(LEFT(J722,LEN(J722)-1),2)))*1</f>
        <v>0</v>
      </c>
      <c r="B722" s="1">
        <f>(IF(ISERROR(VLOOKUP(L722,[1]Choix14!$M$2:$N$14,2,FALSE)&amp;LEFT(O722,4)&amp;RIGHT(LEFT(O722,LEN(O722)-1),2)),0,VLOOKUP(L722,[1]Choix14!$M$2:$N$14,2,FALSE)&amp;LEFT(O722,4)&amp;RIGHT(LEFT(O722,LEN(O722)-1),2)))*1</f>
        <v>0</v>
      </c>
      <c r="C722" s="1"/>
      <c r="D722" s="1"/>
      <c r="I722" t="s">
        <v>586</v>
      </c>
      <c r="Q722" s="2">
        <f t="shared" si="13"/>
        <v>0</v>
      </c>
      <c r="R722" s="2">
        <f t="shared" si="13"/>
        <v>0</v>
      </c>
    </row>
    <row r="723" spans="1:18" x14ac:dyDescent="0.25">
      <c r="A723" s="1">
        <f>(IF(ISERROR(VLOOKUP(G723,[1]Choix14!$M$2:$N$14,2,FALSE)&amp;LEFT(J723,4)&amp;RIGHT(LEFT(J723,LEN(J723)-1),2)),0,VLOOKUP(G723,[1]Choix14!$M$2:$N$14,2,FALSE)&amp;LEFT(J723,4)&amp;RIGHT(LEFT(J723,LEN(J723)-1),2)))*1</f>
        <v>0</v>
      </c>
      <c r="B723" s="1">
        <f>(IF(ISERROR(VLOOKUP(L723,[1]Choix14!$M$2:$N$14,2,FALSE)&amp;LEFT(O723,4)&amp;RIGHT(LEFT(O723,LEN(O723)-1),2)),0,VLOOKUP(L723,[1]Choix14!$M$2:$N$14,2,FALSE)&amp;LEFT(O723,4)&amp;RIGHT(LEFT(O723,LEN(O723)-1),2)))*1</f>
        <v>0</v>
      </c>
      <c r="C723" s="1"/>
      <c r="D723" s="1"/>
      <c r="I723" t="s">
        <v>587</v>
      </c>
      <c r="Q723" s="2">
        <f t="shared" si="13"/>
        <v>0</v>
      </c>
      <c r="R723" s="2">
        <f t="shared" si="13"/>
        <v>0</v>
      </c>
    </row>
    <row r="724" spans="1:18" x14ac:dyDescent="0.25">
      <c r="A724" s="1">
        <f>(IF(ISERROR(VLOOKUP(G724,[1]Choix14!$M$2:$N$14,2,FALSE)&amp;LEFT(J724,4)&amp;RIGHT(LEFT(J724,LEN(J724)-1),2)),0,VLOOKUP(G724,[1]Choix14!$M$2:$N$14,2,FALSE)&amp;LEFT(J724,4)&amp;RIGHT(LEFT(J724,LEN(J724)-1),2)))*1</f>
        <v>0</v>
      </c>
      <c r="B724" s="1">
        <f>(IF(ISERROR(VLOOKUP(L724,[1]Choix14!$M$2:$N$14,2,FALSE)&amp;LEFT(O724,4)&amp;RIGHT(LEFT(O724,LEN(O724)-1),2)),0,VLOOKUP(L724,[1]Choix14!$M$2:$N$14,2,FALSE)&amp;LEFT(O724,4)&amp;RIGHT(LEFT(O724,LEN(O724)-1),2)))*1</f>
        <v>0</v>
      </c>
      <c r="C724" s="1"/>
      <c r="D724" s="1"/>
      <c r="I724" t="s">
        <v>588</v>
      </c>
      <c r="Q724" s="2">
        <f t="shared" si="13"/>
        <v>0</v>
      </c>
      <c r="R724" s="2">
        <f t="shared" si="13"/>
        <v>0</v>
      </c>
    </row>
    <row r="725" spans="1:18" x14ac:dyDescent="0.25">
      <c r="A725" s="1">
        <f>(IF(ISERROR(VLOOKUP(G725,[1]Choix14!$M$2:$N$14,2,FALSE)&amp;LEFT(J725,4)&amp;RIGHT(LEFT(J725,LEN(J725)-1),2)),0,VLOOKUP(G725,[1]Choix14!$M$2:$N$14,2,FALSE)&amp;LEFT(J725,4)&amp;RIGHT(LEFT(J725,LEN(J725)-1),2)))*1</f>
        <v>0</v>
      </c>
      <c r="B725" s="1">
        <f>(IF(ISERROR(VLOOKUP(L725,[1]Choix14!$M$2:$N$14,2,FALSE)&amp;LEFT(O725,4)&amp;RIGHT(LEFT(O725,LEN(O725)-1),2)),0,VLOOKUP(L725,[1]Choix14!$M$2:$N$14,2,FALSE)&amp;LEFT(O725,4)&amp;RIGHT(LEFT(O725,LEN(O725)-1),2)))*1</f>
        <v>0</v>
      </c>
      <c r="C725" s="1"/>
      <c r="D725" s="1"/>
      <c r="I725" t="s">
        <v>589</v>
      </c>
      <c r="Q725" s="2">
        <f t="shared" si="13"/>
        <v>0</v>
      </c>
      <c r="R725" s="2">
        <f t="shared" si="13"/>
        <v>0</v>
      </c>
    </row>
    <row r="726" spans="1:18" x14ac:dyDescent="0.25">
      <c r="A726" s="1">
        <f>(IF(ISERROR(VLOOKUP(G726,[1]Choix14!$M$2:$N$14,2,FALSE)&amp;LEFT(J726,4)&amp;RIGHT(LEFT(J726,LEN(J726)-1),2)),0,VLOOKUP(G726,[1]Choix14!$M$2:$N$14,2,FALSE)&amp;LEFT(J726,4)&amp;RIGHT(LEFT(J726,LEN(J726)-1),2)))*1</f>
        <v>0</v>
      </c>
      <c r="B726" s="1">
        <f>(IF(ISERROR(VLOOKUP(L726,[1]Choix14!$M$2:$N$14,2,FALSE)&amp;LEFT(O726,4)&amp;RIGHT(LEFT(O726,LEN(O726)-1),2)),0,VLOOKUP(L726,[1]Choix14!$M$2:$N$14,2,FALSE)&amp;LEFT(O726,4)&amp;RIGHT(LEFT(O726,LEN(O726)-1),2)))*1</f>
        <v>0</v>
      </c>
      <c r="C726" s="1"/>
      <c r="D726" s="1"/>
      <c r="I726" t="s">
        <v>590</v>
      </c>
      <c r="Q726" s="2">
        <f t="shared" si="13"/>
        <v>0</v>
      </c>
      <c r="R726" s="2">
        <f t="shared" si="13"/>
        <v>0</v>
      </c>
    </row>
    <row r="727" spans="1:18" x14ac:dyDescent="0.25">
      <c r="A727" s="1">
        <f>(IF(ISERROR(VLOOKUP(G727,[1]Choix14!$M$2:$N$14,2,FALSE)&amp;LEFT(J727,4)&amp;RIGHT(LEFT(J727,LEN(J727)-1),2)),0,VLOOKUP(G727,[1]Choix14!$M$2:$N$14,2,FALSE)&amp;LEFT(J727,4)&amp;RIGHT(LEFT(J727,LEN(J727)-1),2)))*1</f>
        <v>0</v>
      </c>
      <c r="B727" s="1">
        <f>(IF(ISERROR(VLOOKUP(L727,[1]Choix14!$M$2:$N$14,2,FALSE)&amp;LEFT(O727,4)&amp;RIGHT(LEFT(O727,LEN(O727)-1),2)),0,VLOOKUP(L727,[1]Choix14!$M$2:$N$14,2,FALSE)&amp;LEFT(O727,4)&amp;RIGHT(LEFT(O727,LEN(O727)-1),2)))*1</f>
        <v>0</v>
      </c>
      <c r="C727" s="1"/>
      <c r="D727" s="1"/>
      <c r="I727" t="s">
        <v>591</v>
      </c>
      <c r="Q727" s="2">
        <f t="shared" si="13"/>
        <v>0</v>
      </c>
      <c r="R727" s="2">
        <f t="shared" si="13"/>
        <v>0</v>
      </c>
    </row>
    <row r="728" spans="1:18" x14ac:dyDescent="0.25">
      <c r="A728" s="1">
        <f>(IF(ISERROR(VLOOKUP(G728,[1]Choix14!$M$2:$N$14,2,FALSE)&amp;LEFT(J728,4)&amp;RIGHT(LEFT(J728,LEN(J728)-1),2)),0,VLOOKUP(G728,[1]Choix14!$M$2:$N$14,2,FALSE)&amp;LEFT(J728,4)&amp;RIGHT(LEFT(J728,LEN(J728)-1),2)))*1</f>
        <v>0</v>
      </c>
      <c r="B728" s="1">
        <f>(IF(ISERROR(VLOOKUP(L728,[1]Choix14!$M$2:$N$14,2,FALSE)&amp;LEFT(O728,4)&amp;RIGHT(LEFT(O728,LEN(O728)-1),2)),0,VLOOKUP(L728,[1]Choix14!$M$2:$N$14,2,FALSE)&amp;LEFT(O728,4)&amp;RIGHT(LEFT(O728,LEN(O728)-1),2)))*1</f>
        <v>0</v>
      </c>
      <c r="C728" s="1"/>
      <c r="D728" s="1"/>
      <c r="I728" t="s">
        <v>592</v>
      </c>
      <c r="Q728" s="2">
        <f t="shared" si="13"/>
        <v>0</v>
      </c>
      <c r="R728" s="2">
        <f t="shared" si="13"/>
        <v>0</v>
      </c>
    </row>
    <row r="729" spans="1:18" x14ac:dyDescent="0.25">
      <c r="A729" s="1">
        <f>(IF(ISERROR(VLOOKUP(G729,[1]Choix14!$M$2:$N$14,2,FALSE)&amp;LEFT(J729,4)&amp;RIGHT(LEFT(J729,LEN(J729)-1),2)),0,VLOOKUP(G729,[1]Choix14!$M$2:$N$14,2,FALSE)&amp;LEFT(J729,4)&amp;RIGHT(LEFT(J729,LEN(J729)-1),2)))*1</f>
        <v>0</v>
      </c>
      <c r="B729" s="1">
        <f>(IF(ISERROR(VLOOKUP(L729,[1]Choix14!$M$2:$N$14,2,FALSE)&amp;LEFT(O729,4)&amp;RIGHT(LEFT(O729,LEN(O729)-1),2)),0,VLOOKUP(L729,[1]Choix14!$M$2:$N$14,2,FALSE)&amp;LEFT(O729,4)&amp;RIGHT(LEFT(O729,LEN(O729)-1),2)))*1</f>
        <v>0</v>
      </c>
      <c r="C729" s="1"/>
      <c r="D729" s="1"/>
      <c r="I729" t="s">
        <v>593</v>
      </c>
      <c r="Q729" s="2">
        <f t="shared" si="13"/>
        <v>0</v>
      </c>
      <c r="R729" s="2">
        <f t="shared" si="13"/>
        <v>0</v>
      </c>
    </row>
    <row r="730" spans="1:18" x14ac:dyDescent="0.25">
      <c r="A730" s="1">
        <f>(IF(ISERROR(VLOOKUP(G730,[1]Choix14!$M$2:$N$14,2,FALSE)&amp;LEFT(J730,4)&amp;RIGHT(LEFT(J730,LEN(J730)-1),2)),0,VLOOKUP(G730,[1]Choix14!$M$2:$N$14,2,FALSE)&amp;LEFT(J730,4)&amp;RIGHT(LEFT(J730,LEN(J730)-1),2)))*1</f>
        <v>0</v>
      </c>
      <c r="B730" s="1">
        <f>(IF(ISERROR(VLOOKUP(L730,[1]Choix14!$M$2:$N$14,2,FALSE)&amp;LEFT(O730,4)&amp;RIGHT(LEFT(O730,LEN(O730)-1),2)),0,VLOOKUP(L730,[1]Choix14!$M$2:$N$14,2,FALSE)&amp;LEFT(O730,4)&amp;RIGHT(LEFT(O730,LEN(O730)-1),2)))*1</f>
        <v>0</v>
      </c>
      <c r="C730" s="1"/>
      <c r="D730" s="1"/>
      <c r="I730" t="s">
        <v>594</v>
      </c>
      <c r="Q730" s="2">
        <f t="shared" si="13"/>
        <v>0</v>
      </c>
      <c r="R730" s="2">
        <f t="shared" si="13"/>
        <v>0</v>
      </c>
    </row>
    <row r="731" spans="1:18" x14ac:dyDescent="0.25">
      <c r="A731" s="1">
        <f>(IF(ISERROR(VLOOKUP(G731,[1]Choix14!$M$2:$N$14,2,FALSE)&amp;LEFT(J731,4)&amp;RIGHT(LEFT(J731,LEN(J731)-1),2)),0,VLOOKUP(G731,[1]Choix14!$M$2:$N$14,2,FALSE)&amp;LEFT(J731,4)&amp;RIGHT(LEFT(J731,LEN(J731)-1),2)))*1</f>
        <v>0</v>
      </c>
      <c r="B731" s="1">
        <f>(IF(ISERROR(VLOOKUP(L731,[1]Choix14!$M$2:$N$14,2,FALSE)&amp;LEFT(O731,4)&amp;RIGHT(LEFT(O731,LEN(O731)-1),2)),0,VLOOKUP(L731,[1]Choix14!$M$2:$N$14,2,FALSE)&amp;LEFT(O731,4)&amp;RIGHT(LEFT(O731,LEN(O731)-1),2)))*1</f>
        <v>0</v>
      </c>
      <c r="C731" s="1"/>
      <c r="D731" s="1"/>
      <c r="I731" t="s">
        <v>595</v>
      </c>
      <c r="Q731" s="2">
        <f t="shared" si="13"/>
        <v>0</v>
      </c>
      <c r="R731" s="2">
        <f t="shared" si="13"/>
        <v>0</v>
      </c>
    </row>
    <row r="732" spans="1:18" x14ac:dyDescent="0.25">
      <c r="A732" s="1">
        <f>(IF(ISERROR(VLOOKUP(G732,[1]Choix14!$M$2:$N$14,2,FALSE)&amp;LEFT(J732,4)&amp;RIGHT(LEFT(J732,LEN(J732)-1),2)),0,VLOOKUP(G732,[1]Choix14!$M$2:$N$14,2,FALSE)&amp;LEFT(J732,4)&amp;RIGHT(LEFT(J732,LEN(J732)-1),2)))*1</f>
        <v>0</v>
      </c>
      <c r="B732" s="1">
        <f>(IF(ISERROR(VLOOKUP(L732,[1]Choix14!$M$2:$N$14,2,FALSE)&amp;LEFT(O732,4)&amp;RIGHT(LEFT(O732,LEN(O732)-1),2)),0,VLOOKUP(L732,[1]Choix14!$M$2:$N$14,2,FALSE)&amp;LEFT(O732,4)&amp;RIGHT(LEFT(O732,LEN(O732)-1),2)))*1</f>
        <v>0</v>
      </c>
      <c r="C732" s="1"/>
      <c r="D732" s="1"/>
      <c r="I732" t="s">
        <v>596</v>
      </c>
      <c r="Q732" s="2">
        <f t="shared" si="13"/>
        <v>0</v>
      </c>
      <c r="R732" s="2">
        <f t="shared" si="13"/>
        <v>0</v>
      </c>
    </row>
    <row r="733" spans="1:18" x14ac:dyDescent="0.25">
      <c r="A733" s="1">
        <f>(IF(ISERROR(VLOOKUP(G733,[1]Choix14!$M$2:$N$14,2,FALSE)&amp;LEFT(J733,4)&amp;RIGHT(LEFT(J733,LEN(J733)-1),2)),0,VLOOKUP(G733,[1]Choix14!$M$2:$N$14,2,FALSE)&amp;LEFT(J733,4)&amp;RIGHT(LEFT(J733,LEN(J733)-1),2)))*1</f>
        <v>0</v>
      </c>
      <c r="B733" s="1">
        <f>(IF(ISERROR(VLOOKUP(L733,[1]Choix14!$M$2:$N$14,2,FALSE)&amp;LEFT(O733,4)&amp;RIGHT(LEFT(O733,LEN(O733)-1),2)),0,VLOOKUP(L733,[1]Choix14!$M$2:$N$14,2,FALSE)&amp;LEFT(O733,4)&amp;RIGHT(LEFT(O733,LEN(O733)-1),2)))*1</f>
        <v>0</v>
      </c>
      <c r="C733" s="1"/>
      <c r="D733" s="1"/>
      <c r="I733" t="s">
        <v>597</v>
      </c>
      <c r="Q733" s="2">
        <f t="shared" si="13"/>
        <v>0</v>
      </c>
      <c r="R733" s="2">
        <f t="shared" si="13"/>
        <v>0</v>
      </c>
    </row>
    <row r="734" spans="1:18" x14ac:dyDescent="0.25">
      <c r="A734" s="1">
        <f>(IF(ISERROR(VLOOKUP(G734,[1]Choix14!$M$2:$N$14,2,FALSE)&amp;LEFT(J734,4)&amp;RIGHT(LEFT(J734,LEN(J734)-1),2)),0,VLOOKUP(G734,[1]Choix14!$M$2:$N$14,2,FALSE)&amp;LEFT(J734,4)&amp;RIGHT(LEFT(J734,LEN(J734)-1),2)))*1</f>
        <v>0</v>
      </c>
      <c r="B734" s="1">
        <f>(IF(ISERROR(VLOOKUP(L734,[1]Choix14!$M$2:$N$14,2,FALSE)&amp;LEFT(O734,4)&amp;RIGHT(LEFT(O734,LEN(O734)-1),2)),0,VLOOKUP(L734,[1]Choix14!$M$2:$N$14,2,FALSE)&amp;LEFT(O734,4)&amp;RIGHT(LEFT(O734,LEN(O734)-1),2)))*1</f>
        <v>0</v>
      </c>
      <c r="C734" s="1"/>
      <c r="D734" s="1"/>
      <c r="I734" t="s">
        <v>598</v>
      </c>
      <c r="Q734" s="2">
        <f t="shared" si="13"/>
        <v>0</v>
      </c>
      <c r="R734" s="2">
        <f t="shared" si="13"/>
        <v>0</v>
      </c>
    </row>
    <row r="735" spans="1:18" x14ac:dyDescent="0.25">
      <c r="A735" s="1">
        <f>(IF(ISERROR(VLOOKUP(G735,[1]Choix14!$M$2:$N$14,2,FALSE)&amp;LEFT(J735,4)&amp;RIGHT(LEFT(J735,LEN(J735)-1),2)),0,VLOOKUP(G735,[1]Choix14!$M$2:$N$14,2,FALSE)&amp;LEFT(J735,4)&amp;RIGHT(LEFT(J735,LEN(J735)-1),2)))*1</f>
        <v>0</v>
      </c>
      <c r="B735" s="1">
        <f>(IF(ISERROR(VLOOKUP(L735,[1]Choix14!$M$2:$N$14,2,FALSE)&amp;LEFT(O735,4)&amp;RIGHT(LEFT(O735,LEN(O735)-1),2)),0,VLOOKUP(L735,[1]Choix14!$M$2:$N$14,2,FALSE)&amp;LEFT(O735,4)&amp;RIGHT(LEFT(O735,LEN(O735)-1),2)))*1</f>
        <v>0</v>
      </c>
      <c r="C735" s="1"/>
      <c r="D735" s="1"/>
      <c r="I735" t="s">
        <v>599</v>
      </c>
      <c r="Q735" s="2">
        <f t="shared" si="13"/>
        <v>0</v>
      </c>
      <c r="R735" s="2">
        <f t="shared" si="13"/>
        <v>0</v>
      </c>
    </row>
    <row r="736" spans="1:18" x14ac:dyDescent="0.25">
      <c r="A736" s="1">
        <f>(IF(ISERROR(VLOOKUP(G736,[1]Choix14!$M$2:$N$14,2,FALSE)&amp;LEFT(J736,4)&amp;RIGHT(LEFT(J736,LEN(J736)-1),2)),0,VLOOKUP(G736,[1]Choix14!$M$2:$N$14,2,FALSE)&amp;LEFT(J736,4)&amp;RIGHT(LEFT(J736,LEN(J736)-1),2)))*1</f>
        <v>0</v>
      </c>
      <c r="B736" s="1">
        <f>(IF(ISERROR(VLOOKUP(L736,[1]Choix14!$M$2:$N$14,2,FALSE)&amp;LEFT(O736,4)&amp;RIGHT(LEFT(O736,LEN(O736)-1),2)),0,VLOOKUP(L736,[1]Choix14!$M$2:$N$14,2,FALSE)&amp;LEFT(O736,4)&amp;RIGHT(LEFT(O736,LEN(O736)-1),2)))*1</f>
        <v>0</v>
      </c>
      <c r="C736" s="1"/>
      <c r="D736" s="1"/>
      <c r="I736" t="s">
        <v>600</v>
      </c>
      <c r="Q736" s="2">
        <f t="shared" si="13"/>
        <v>0</v>
      </c>
      <c r="R736" s="2">
        <f t="shared" si="13"/>
        <v>0</v>
      </c>
    </row>
    <row r="737" spans="1:18" x14ac:dyDescent="0.25">
      <c r="A737" s="1">
        <f>(IF(ISERROR(VLOOKUP(G737,[1]Choix14!$M$2:$N$14,2,FALSE)&amp;LEFT(J737,4)&amp;RIGHT(LEFT(J737,LEN(J737)-1),2)),0,VLOOKUP(G737,[1]Choix14!$M$2:$N$14,2,FALSE)&amp;LEFT(J737,4)&amp;RIGHT(LEFT(J737,LEN(J737)-1),2)))*1</f>
        <v>0</v>
      </c>
      <c r="B737" s="1">
        <f>(IF(ISERROR(VLOOKUP(L737,[1]Choix14!$M$2:$N$14,2,FALSE)&amp;LEFT(O737,4)&amp;RIGHT(LEFT(O737,LEN(O737)-1),2)),0,VLOOKUP(L737,[1]Choix14!$M$2:$N$14,2,FALSE)&amp;LEFT(O737,4)&amp;RIGHT(LEFT(O737,LEN(O737)-1),2)))*1</f>
        <v>0</v>
      </c>
      <c r="C737" s="1"/>
      <c r="D737" s="1"/>
      <c r="I737" t="s">
        <v>601</v>
      </c>
      <c r="Q737" s="2">
        <f t="shared" si="13"/>
        <v>0</v>
      </c>
      <c r="R737" s="2">
        <f t="shared" si="13"/>
        <v>0</v>
      </c>
    </row>
    <row r="738" spans="1:18" x14ac:dyDescent="0.25">
      <c r="A738" s="1">
        <f>(IF(ISERROR(VLOOKUP(G738,[1]Choix14!$M$2:$N$14,2,FALSE)&amp;LEFT(J738,4)&amp;RIGHT(LEFT(J738,LEN(J738)-1),2)),0,VLOOKUP(G738,[1]Choix14!$M$2:$N$14,2,FALSE)&amp;LEFT(J738,4)&amp;RIGHT(LEFT(J738,LEN(J738)-1),2)))*1</f>
        <v>0</v>
      </c>
      <c r="B738" s="1">
        <f>(IF(ISERROR(VLOOKUP(L738,[1]Choix14!$M$2:$N$14,2,FALSE)&amp;LEFT(O738,4)&amp;RIGHT(LEFT(O738,LEN(O738)-1),2)),0,VLOOKUP(L738,[1]Choix14!$M$2:$N$14,2,FALSE)&amp;LEFT(O738,4)&amp;RIGHT(LEFT(O738,LEN(O738)-1),2)))*1</f>
        <v>0</v>
      </c>
      <c r="C738" s="1"/>
      <c r="D738" s="1"/>
      <c r="I738" t="s">
        <v>602</v>
      </c>
      <c r="Q738" s="2">
        <f t="shared" si="13"/>
        <v>0</v>
      </c>
      <c r="R738" s="2">
        <f t="shared" si="13"/>
        <v>0</v>
      </c>
    </row>
    <row r="739" spans="1:18" x14ac:dyDescent="0.25">
      <c r="A739" s="1">
        <f>(IF(ISERROR(VLOOKUP(G739,[1]Choix14!$M$2:$N$14,2,FALSE)&amp;LEFT(J739,4)&amp;RIGHT(LEFT(J739,LEN(J739)-1),2)),0,VLOOKUP(G739,[1]Choix14!$M$2:$N$14,2,FALSE)&amp;LEFT(J739,4)&amp;RIGHT(LEFT(J739,LEN(J739)-1),2)))*1</f>
        <v>0</v>
      </c>
      <c r="B739" s="1">
        <f>(IF(ISERROR(VLOOKUP(L739,[1]Choix14!$M$2:$N$14,2,FALSE)&amp;LEFT(O739,4)&amp;RIGHT(LEFT(O739,LEN(O739)-1),2)),0,VLOOKUP(L739,[1]Choix14!$M$2:$N$14,2,FALSE)&amp;LEFT(O739,4)&amp;RIGHT(LEFT(O739,LEN(O739)-1),2)))*1</f>
        <v>0</v>
      </c>
      <c r="C739" s="1"/>
      <c r="D739" s="1"/>
      <c r="I739" t="s">
        <v>603</v>
      </c>
      <c r="Q739" s="2">
        <f t="shared" si="13"/>
        <v>0</v>
      </c>
      <c r="R739" s="2">
        <f t="shared" si="13"/>
        <v>0</v>
      </c>
    </row>
    <row r="740" spans="1:18" x14ac:dyDescent="0.25">
      <c r="A740" s="1">
        <f>(IF(ISERROR(VLOOKUP(G740,[1]Choix14!$M$2:$N$14,2,FALSE)&amp;LEFT(J740,4)&amp;RIGHT(LEFT(J740,LEN(J740)-1),2)),0,VLOOKUP(G740,[1]Choix14!$M$2:$N$14,2,FALSE)&amp;LEFT(J740,4)&amp;RIGHT(LEFT(J740,LEN(J740)-1),2)))*1</f>
        <v>0</v>
      </c>
      <c r="B740" s="1">
        <f>(IF(ISERROR(VLOOKUP(L740,[1]Choix14!$M$2:$N$14,2,FALSE)&amp;LEFT(O740,4)&amp;RIGHT(LEFT(O740,LEN(O740)-1),2)),0,VLOOKUP(L740,[1]Choix14!$M$2:$N$14,2,FALSE)&amp;LEFT(O740,4)&amp;RIGHT(LEFT(O740,LEN(O740)-1),2)))*1</f>
        <v>0</v>
      </c>
      <c r="C740" s="1"/>
      <c r="D740" s="1"/>
      <c r="I740" t="s">
        <v>604</v>
      </c>
      <c r="Q740" s="2">
        <f t="shared" si="13"/>
        <v>0</v>
      </c>
      <c r="R740" s="2">
        <f t="shared" si="13"/>
        <v>0</v>
      </c>
    </row>
    <row r="741" spans="1:18" x14ac:dyDescent="0.25">
      <c r="A741" s="1">
        <f>(IF(ISERROR(VLOOKUP(G741,[1]Choix14!$M$2:$N$14,2,FALSE)&amp;LEFT(J741,4)&amp;RIGHT(LEFT(J741,LEN(J741)-1),2)),0,VLOOKUP(G741,[1]Choix14!$M$2:$N$14,2,FALSE)&amp;LEFT(J741,4)&amp;RIGHT(LEFT(J741,LEN(J741)-1),2)))*1</f>
        <v>0</v>
      </c>
      <c r="B741" s="1">
        <f>(IF(ISERROR(VLOOKUP(L741,[1]Choix14!$M$2:$N$14,2,FALSE)&amp;LEFT(O741,4)&amp;RIGHT(LEFT(O741,LEN(O741)-1),2)),0,VLOOKUP(L741,[1]Choix14!$M$2:$N$14,2,FALSE)&amp;LEFT(O741,4)&amp;RIGHT(LEFT(O741,LEN(O741)-1),2)))*1</f>
        <v>0</v>
      </c>
      <c r="C741" s="1"/>
      <c r="D741" s="1"/>
      <c r="I741" t="s">
        <v>605</v>
      </c>
      <c r="Q741" s="2">
        <f t="shared" si="13"/>
        <v>0</v>
      </c>
      <c r="R741" s="2">
        <f t="shared" si="13"/>
        <v>0</v>
      </c>
    </row>
    <row r="742" spans="1:18" x14ac:dyDescent="0.25">
      <c r="A742" s="1">
        <f>(IF(ISERROR(VLOOKUP(G742,[1]Choix14!$M$2:$N$14,2,FALSE)&amp;LEFT(J742,4)&amp;RIGHT(LEFT(J742,LEN(J742)-1),2)),0,VLOOKUP(G742,[1]Choix14!$M$2:$N$14,2,FALSE)&amp;LEFT(J742,4)&amp;RIGHT(LEFT(J742,LEN(J742)-1),2)))*1</f>
        <v>0</v>
      </c>
      <c r="B742" s="1">
        <f>(IF(ISERROR(VLOOKUP(L742,[1]Choix14!$M$2:$N$14,2,FALSE)&amp;LEFT(O742,4)&amp;RIGHT(LEFT(O742,LEN(O742)-1),2)),0,VLOOKUP(L742,[1]Choix14!$M$2:$N$14,2,FALSE)&amp;LEFT(O742,4)&amp;RIGHT(LEFT(O742,LEN(O742)-1),2)))*1</f>
        <v>0</v>
      </c>
      <c r="C742" s="1"/>
      <c r="D742" s="1"/>
      <c r="I742" t="s">
        <v>606</v>
      </c>
      <c r="Q742" s="2">
        <f t="shared" si="13"/>
        <v>0</v>
      </c>
      <c r="R742" s="2">
        <f t="shared" si="13"/>
        <v>0</v>
      </c>
    </row>
    <row r="743" spans="1:18" x14ac:dyDescent="0.25">
      <c r="A743" s="1">
        <f>(IF(ISERROR(VLOOKUP(G743,[1]Choix14!$M$2:$N$14,2,FALSE)&amp;LEFT(J743,4)&amp;RIGHT(LEFT(J743,LEN(J743)-1),2)),0,VLOOKUP(G743,[1]Choix14!$M$2:$N$14,2,FALSE)&amp;LEFT(J743,4)&amp;RIGHT(LEFT(J743,LEN(J743)-1),2)))*1</f>
        <v>0</v>
      </c>
      <c r="B743" s="1">
        <f>(IF(ISERROR(VLOOKUP(L743,[1]Choix14!$M$2:$N$14,2,FALSE)&amp;LEFT(O743,4)&amp;RIGHT(LEFT(O743,LEN(O743)-1),2)),0,VLOOKUP(L743,[1]Choix14!$M$2:$N$14,2,FALSE)&amp;LEFT(O743,4)&amp;RIGHT(LEFT(O743,LEN(O743)-1),2)))*1</f>
        <v>0</v>
      </c>
      <c r="C743" s="1"/>
      <c r="D743" s="1"/>
      <c r="I743" t="s">
        <v>607</v>
      </c>
      <c r="Q743" s="2">
        <f t="shared" si="13"/>
        <v>0</v>
      </c>
      <c r="R743" s="2">
        <f t="shared" si="13"/>
        <v>0</v>
      </c>
    </row>
    <row r="744" spans="1:18" x14ac:dyDescent="0.25">
      <c r="A744" s="1">
        <f>(IF(ISERROR(VLOOKUP(G744,[1]Choix14!$M$2:$N$14,2,FALSE)&amp;LEFT(J744,4)&amp;RIGHT(LEFT(J744,LEN(J744)-1),2)),0,VLOOKUP(G744,[1]Choix14!$M$2:$N$14,2,FALSE)&amp;LEFT(J744,4)&amp;RIGHT(LEFT(J744,LEN(J744)-1),2)))*1</f>
        <v>0</v>
      </c>
      <c r="B744" s="1">
        <f>(IF(ISERROR(VLOOKUP(L744,[1]Choix14!$M$2:$N$14,2,FALSE)&amp;LEFT(O744,4)&amp;RIGHT(LEFT(O744,LEN(O744)-1),2)),0,VLOOKUP(L744,[1]Choix14!$M$2:$N$14,2,FALSE)&amp;LEFT(O744,4)&amp;RIGHT(LEFT(O744,LEN(O744)-1),2)))*1</f>
        <v>0</v>
      </c>
      <c r="C744" s="1"/>
      <c r="D744" s="1"/>
      <c r="I744" t="s">
        <v>608</v>
      </c>
      <c r="Q744" s="2">
        <f t="shared" si="13"/>
        <v>0</v>
      </c>
      <c r="R744" s="2">
        <f t="shared" si="13"/>
        <v>0</v>
      </c>
    </row>
    <row r="745" spans="1:18" x14ac:dyDescent="0.25">
      <c r="A745" s="1">
        <f>(IF(ISERROR(VLOOKUP(G745,[1]Choix14!$M$2:$N$14,2,FALSE)&amp;LEFT(J745,4)&amp;RIGHT(LEFT(J745,LEN(J745)-1),2)),0,VLOOKUP(G745,[1]Choix14!$M$2:$N$14,2,FALSE)&amp;LEFT(J745,4)&amp;RIGHT(LEFT(J745,LEN(J745)-1),2)))*1</f>
        <v>0</v>
      </c>
      <c r="B745" s="1">
        <f>(IF(ISERROR(VLOOKUP(L745,[1]Choix14!$M$2:$N$14,2,FALSE)&amp;LEFT(O745,4)&amp;RIGHT(LEFT(O745,LEN(O745)-1),2)),0,VLOOKUP(L745,[1]Choix14!$M$2:$N$14,2,FALSE)&amp;LEFT(O745,4)&amp;RIGHT(LEFT(O745,LEN(O745)-1),2)))*1</f>
        <v>0</v>
      </c>
      <c r="C745" s="1"/>
      <c r="D745" s="1"/>
      <c r="I745" t="s">
        <v>609</v>
      </c>
      <c r="Q745" s="2">
        <f t="shared" si="13"/>
        <v>0</v>
      </c>
      <c r="R745" s="2">
        <f t="shared" si="13"/>
        <v>0</v>
      </c>
    </row>
    <row r="746" spans="1:18" x14ac:dyDescent="0.25">
      <c r="A746" s="1">
        <f>(IF(ISERROR(VLOOKUP(G746,[1]Choix14!$M$2:$N$14,2,FALSE)&amp;LEFT(J746,4)&amp;RIGHT(LEFT(J746,LEN(J746)-1),2)),0,VLOOKUP(G746,[1]Choix14!$M$2:$N$14,2,FALSE)&amp;LEFT(J746,4)&amp;RIGHT(LEFT(J746,LEN(J746)-1),2)))*1</f>
        <v>0</v>
      </c>
      <c r="B746" s="1">
        <f>(IF(ISERROR(VLOOKUP(L746,[1]Choix14!$M$2:$N$14,2,FALSE)&amp;LEFT(O746,4)&amp;RIGHT(LEFT(O746,LEN(O746)-1),2)),0,VLOOKUP(L746,[1]Choix14!$M$2:$N$14,2,FALSE)&amp;LEFT(O746,4)&amp;RIGHT(LEFT(O746,LEN(O746)-1),2)))*1</f>
        <v>0</v>
      </c>
      <c r="C746" s="1"/>
      <c r="D746" s="1"/>
      <c r="I746" t="s">
        <v>610</v>
      </c>
      <c r="Q746" s="2">
        <f t="shared" si="13"/>
        <v>0</v>
      </c>
      <c r="R746" s="2">
        <f t="shared" si="13"/>
        <v>0</v>
      </c>
    </row>
    <row r="747" spans="1:18" x14ac:dyDescent="0.25">
      <c r="A747" s="1">
        <f>(IF(ISERROR(VLOOKUP(G747,[1]Choix14!$M$2:$N$14,2,FALSE)&amp;LEFT(J747,4)&amp;RIGHT(LEFT(J747,LEN(J747)-1),2)),0,VLOOKUP(G747,[1]Choix14!$M$2:$N$14,2,FALSE)&amp;LEFT(J747,4)&amp;RIGHT(LEFT(J747,LEN(J747)-1),2)))*1</f>
        <v>0</v>
      </c>
      <c r="B747" s="1">
        <f>(IF(ISERROR(VLOOKUP(L747,[1]Choix14!$M$2:$N$14,2,FALSE)&amp;LEFT(O747,4)&amp;RIGHT(LEFT(O747,LEN(O747)-1),2)),0,VLOOKUP(L747,[1]Choix14!$M$2:$N$14,2,FALSE)&amp;LEFT(O747,4)&amp;RIGHT(LEFT(O747,LEN(O747)-1),2)))*1</f>
        <v>0</v>
      </c>
      <c r="C747" s="1"/>
      <c r="D747" s="1"/>
      <c r="I747" t="s">
        <v>611</v>
      </c>
      <c r="Q747" s="2">
        <f t="shared" si="13"/>
        <v>0</v>
      </c>
      <c r="R747" s="2">
        <f t="shared" si="13"/>
        <v>0</v>
      </c>
    </row>
    <row r="748" spans="1:18" x14ac:dyDescent="0.25">
      <c r="A748" s="1">
        <f>(IF(ISERROR(VLOOKUP(G748,[1]Choix14!$M$2:$N$14,2,FALSE)&amp;LEFT(J748,4)&amp;RIGHT(LEFT(J748,LEN(J748)-1),2)),0,VLOOKUP(G748,[1]Choix14!$M$2:$N$14,2,FALSE)&amp;LEFT(J748,4)&amp;RIGHT(LEFT(J748,LEN(J748)-1),2)))*1</f>
        <v>0</v>
      </c>
      <c r="B748" s="1">
        <f>(IF(ISERROR(VLOOKUP(L748,[1]Choix14!$M$2:$N$14,2,FALSE)&amp;LEFT(O748,4)&amp;RIGHT(LEFT(O748,LEN(O748)-1),2)),0,VLOOKUP(L748,[1]Choix14!$M$2:$N$14,2,FALSE)&amp;LEFT(O748,4)&amp;RIGHT(LEFT(O748,LEN(O748)-1),2)))*1</f>
        <v>0</v>
      </c>
      <c r="C748" s="1"/>
      <c r="D748" s="1"/>
      <c r="I748" t="s">
        <v>612</v>
      </c>
      <c r="Q748" s="2">
        <f t="shared" si="13"/>
        <v>0</v>
      </c>
      <c r="R748" s="2">
        <f t="shared" si="13"/>
        <v>0</v>
      </c>
    </row>
    <row r="749" spans="1:18" x14ac:dyDescent="0.25">
      <c r="A749" s="1">
        <f>(IF(ISERROR(VLOOKUP(G749,[1]Choix14!$M$2:$N$14,2,FALSE)&amp;LEFT(J749,4)&amp;RIGHT(LEFT(J749,LEN(J749)-1),2)),0,VLOOKUP(G749,[1]Choix14!$M$2:$N$14,2,FALSE)&amp;LEFT(J749,4)&amp;RIGHT(LEFT(J749,LEN(J749)-1),2)))*1</f>
        <v>0</v>
      </c>
      <c r="B749" s="1">
        <f>(IF(ISERROR(VLOOKUP(L749,[1]Choix14!$M$2:$N$14,2,FALSE)&amp;LEFT(O749,4)&amp;RIGHT(LEFT(O749,LEN(O749)-1),2)),0,VLOOKUP(L749,[1]Choix14!$M$2:$N$14,2,FALSE)&amp;LEFT(O749,4)&amp;RIGHT(LEFT(O749,LEN(O749)-1),2)))*1</f>
        <v>0</v>
      </c>
      <c r="C749" s="1"/>
      <c r="D749" s="1"/>
      <c r="I749" t="s">
        <v>613</v>
      </c>
      <c r="Q749" s="2">
        <f t="shared" si="13"/>
        <v>0</v>
      </c>
      <c r="R749" s="2">
        <f t="shared" si="13"/>
        <v>0</v>
      </c>
    </row>
    <row r="750" spans="1:18" x14ac:dyDescent="0.25">
      <c r="A750" s="1">
        <f>(IF(ISERROR(VLOOKUP(G750,[1]Choix14!$M$2:$N$14,2,FALSE)&amp;LEFT(J750,4)&amp;RIGHT(LEFT(J750,LEN(J750)-1),2)),0,VLOOKUP(G750,[1]Choix14!$M$2:$N$14,2,FALSE)&amp;LEFT(J750,4)&amp;RIGHT(LEFT(J750,LEN(J750)-1),2)))*1</f>
        <v>0</v>
      </c>
      <c r="B750" s="1">
        <f>(IF(ISERROR(VLOOKUP(L750,[1]Choix14!$M$2:$N$14,2,FALSE)&amp;LEFT(O750,4)&amp;RIGHT(LEFT(O750,LEN(O750)-1),2)),0,VLOOKUP(L750,[1]Choix14!$M$2:$N$14,2,FALSE)&amp;LEFT(O750,4)&amp;RIGHT(LEFT(O750,LEN(O750)-1),2)))*1</f>
        <v>0</v>
      </c>
      <c r="C750" s="1"/>
      <c r="D750" s="1"/>
      <c r="I750" t="s">
        <v>614</v>
      </c>
      <c r="Q750" s="2">
        <f t="shared" si="13"/>
        <v>0</v>
      </c>
      <c r="R750" s="2">
        <f t="shared" si="13"/>
        <v>0</v>
      </c>
    </row>
    <row r="751" spans="1:18" x14ac:dyDescent="0.25">
      <c r="A751" s="1">
        <f>(IF(ISERROR(VLOOKUP(G751,[1]Choix14!$M$2:$N$14,2,FALSE)&amp;LEFT(J751,4)&amp;RIGHT(LEFT(J751,LEN(J751)-1),2)),0,VLOOKUP(G751,[1]Choix14!$M$2:$N$14,2,FALSE)&amp;LEFT(J751,4)&amp;RIGHT(LEFT(J751,LEN(J751)-1),2)))*1</f>
        <v>0</v>
      </c>
      <c r="B751" s="1">
        <f>(IF(ISERROR(VLOOKUP(L751,[1]Choix14!$M$2:$N$14,2,FALSE)&amp;LEFT(O751,4)&amp;RIGHT(LEFT(O751,LEN(O751)-1),2)),0,VLOOKUP(L751,[1]Choix14!$M$2:$N$14,2,FALSE)&amp;LEFT(O751,4)&amp;RIGHT(LEFT(O751,LEN(O751)-1),2)))*1</f>
        <v>0</v>
      </c>
      <c r="C751" s="1"/>
      <c r="D751" s="1"/>
      <c r="I751" t="s">
        <v>615</v>
      </c>
      <c r="Q751" s="2">
        <f t="shared" si="13"/>
        <v>0</v>
      </c>
      <c r="R751" s="2">
        <f t="shared" si="13"/>
        <v>0</v>
      </c>
    </row>
    <row r="752" spans="1:18" x14ac:dyDescent="0.25">
      <c r="A752" s="1">
        <f>(IF(ISERROR(VLOOKUP(G752,[1]Choix14!$M$2:$N$14,2,FALSE)&amp;LEFT(J752,4)&amp;RIGHT(LEFT(J752,LEN(J752)-1),2)),0,VLOOKUP(G752,[1]Choix14!$M$2:$N$14,2,FALSE)&amp;LEFT(J752,4)&amp;RIGHT(LEFT(J752,LEN(J752)-1),2)))*1</f>
        <v>0</v>
      </c>
      <c r="B752" s="1">
        <f>(IF(ISERROR(VLOOKUP(L752,[1]Choix14!$M$2:$N$14,2,FALSE)&amp;LEFT(O752,4)&amp;RIGHT(LEFT(O752,LEN(O752)-1),2)),0,VLOOKUP(L752,[1]Choix14!$M$2:$N$14,2,FALSE)&amp;LEFT(O752,4)&amp;RIGHT(LEFT(O752,LEN(O752)-1),2)))*1</f>
        <v>0</v>
      </c>
      <c r="C752" s="1"/>
      <c r="D752" s="1"/>
      <c r="I752" t="s">
        <v>616</v>
      </c>
      <c r="Q752" s="2">
        <f t="shared" si="13"/>
        <v>0</v>
      </c>
      <c r="R752" s="2">
        <f t="shared" si="13"/>
        <v>0</v>
      </c>
    </row>
    <row r="753" spans="1:18" x14ac:dyDescent="0.25">
      <c r="A753" s="1">
        <f>(IF(ISERROR(VLOOKUP(G753,[1]Choix14!$M$2:$N$14,2,FALSE)&amp;LEFT(J753,4)&amp;RIGHT(LEFT(J753,LEN(J753)-1),2)),0,VLOOKUP(G753,[1]Choix14!$M$2:$N$14,2,FALSE)&amp;LEFT(J753,4)&amp;RIGHT(LEFT(J753,LEN(J753)-1),2)))*1</f>
        <v>0</v>
      </c>
      <c r="B753" s="1">
        <f>(IF(ISERROR(VLOOKUP(L753,[1]Choix14!$M$2:$N$14,2,FALSE)&amp;LEFT(O753,4)&amp;RIGHT(LEFT(O753,LEN(O753)-1),2)),0,VLOOKUP(L753,[1]Choix14!$M$2:$N$14,2,FALSE)&amp;LEFT(O753,4)&amp;RIGHT(LEFT(O753,LEN(O753)-1),2)))*1</f>
        <v>0</v>
      </c>
      <c r="C753" s="1"/>
      <c r="D753" s="1"/>
      <c r="I753" t="s">
        <v>617</v>
      </c>
      <c r="Q753" s="2">
        <f t="shared" si="13"/>
        <v>0</v>
      </c>
      <c r="R753" s="2">
        <f t="shared" si="13"/>
        <v>0</v>
      </c>
    </row>
    <row r="754" spans="1:18" x14ac:dyDescent="0.25">
      <c r="A754" s="1">
        <f>(IF(ISERROR(VLOOKUP(G754,[1]Choix14!$M$2:$N$14,2,FALSE)&amp;LEFT(J754,4)&amp;RIGHT(LEFT(J754,LEN(J754)-1),2)),0,VLOOKUP(G754,[1]Choix14!$M$2:$N$14,2,FALSE)&amp;LEFT(J754,4)&amp;RIGHT(LEFT(J754,LEN(J754)-1),2)))*1</f>
        <v>0</v>
      </c>
      <c r="B754" s="1">
        <f>(IF(ISERROR(VLOOKUP(L754,[1]Choix14!$M$2:$N$14,2,FALSE)&amp;LEFT(O754,4)&amp;RIGHT(LEFT(O754,LEN(O754)-1),2)),0,VLOOKUP(L754,[1]Choix14!$M$2:$N$14,2,FALSE)&amp;LEFT(O754,4)&amp;RIGHT(LEFT(O754,LEN(O754)-1),2)))*1</f>
        <v>0</v>
      </c>
      <c r="C754" s="1"/>
      <c r="D754" s="1"/>
      <c r="I754" t="s">
        <v>618</v>
      </c>
      <c r="Q754" s="2">
        <f t="shared" si="13"/>
        <v>0</v>
      </c>
      <c r="R754" s="2">
        <f t="shared" si="13"/>
        <v>0</v>
      </c>
    </row>
    <row r="755" spans="1:18" x14ac:dyDescent="0.25">
      <c r="A755" s="1">
        <f>(IF(ISERROR(VLOOKUP(G755,[1]Choix14!$M$2:$N$14,2,FALSE)&amp;LEFT(J755,4)&amp;RIGHT(LEFT(J755,LEN(J755)-1),2)),0,VLOOKUP(G755,[1]Choix14!$M$2:$N$14,2,FALSE)&amp;LEFT(J755,4)&amp;RIGHT(LEFT(J755,LEN(J755)-1),2)))*1</f>
        <v>0</v>
      </c>
      <c r="B755" s="1">
        <f>(IF(ISERROR(VLOOKUP(L755,[1]Choix14!$M$2:$N$14,2,FALSE)&amp;LEFT(O755,4)&amp;RIGHT(LEFT(O755,LEN(O755)-1),2)),0,VLOOKUP(L755,[1]Choix14!$M$2:$N$14,2,FALSE)&amp;LEFT(O755,4)&amp;RIGHT(LEFT(O755,LEN(O755)-1),2)))*1</f>
        <v>0</v>
      </c>
      <c r="C755" s="1"/>
      <c r="D755" s="1"/>
      <c r="I755" t="s">
        <v>619</v>
      </c>
      <c r="Q755" s="2">
        <f t="shared" si="13"/>
        <v>0</v>
      </c>
      <c r="R755" s="2">
        <f t="shared" si="13"/>
        <v>0</v>
      </c>
    </row>
    <row r="756" spans="1:18" x14ac:dyDescent="0.25">
      <c r="A756" s="1">
        <f>(IF(ISERROR(VLOOKUP(G756,[1]Choix14!$M$2:$N$14,2,FALSE)&amp;LEFT(J756,4)&amp;RIGHT(LEFT(J756,LEN(J756)-1),2)),0,VLOOKUP(G756,[1]Choix14!$M$2:$N$14,2,FALSE)&amp;LEFT(J756,4)&amp;RIGHT(LEFT(J756,LEN(J756)-1),2)))*1</f>
        <v>0</v>
      </c>
      <c r="B756" s="1">
        <f>(IF(ISERROR(VLOOKUP(L756,[1]Choix14!$M$2:$N$14,2,FALSE)&amp;LEFT(O756,4)&amp;RIGHT(LEFT(O756,LEN(O756)-1),2)),0,VLOOKUP(L756,[1]Choix14!$M$2:$N$14,2,FALSE)&amp;LEFT(O756,4)&amp;RIGHT(LEFT(O756,LEN(O756)-1),2)))*1</f>
        <v>0</v>
      </c>
      <c r="C756" s="1"/>
      <c r="D756" s="1"/>
      <c r="I756" t="s">
        <v>620</v>
      </c>
      <c r="Q756" s="2">
        <f t="shared" si="13"/>
        <v>0</v>
      </c>
      <c r="R756" s="2">
        <f t="shared" si="13"/>
        <v>0</v>
      </c>
    </row>
    <row r="757" spans="1:18" x14ac:dyDescent="0.25">
      <c r="A757" s="1">
        <f>(IF(ISERROR(VLOOKUP(G757,[1]Choix14!$M$2:$N$14,2,FALSE)&amp;LEFT(J757,4)&amp;RIGHT(LEFT(J757,LEN(J757)-1),2)),0,VLOOKUP(G757,[1]Choix14!$M$2:$N$14,2,FALSE)&amp;LEFT(J757,4)&amp;RIGHT(LEFT(J757,LEN(J757)-1),2)))*1</f>
        <v>0</v>
      </c>
      <c r="B757" s="1">
        <f>(IF(ISERROR(VLOOKUP(L757,[1]Choix14!$M$2:$N$14,2,FALSE)&amp;LEFT(O757,4)&amp;RIGHT(LEFT(O757,LEN(O757)-1),2)),0,VLOOKUP(L757,[1]Choix14!$M$2:$N$14,2,FALSE)&amp;LEFT(O757,4)&amp;RIGHT(LEFT(O757,LEN(O757)-1),2)))*1</f>
        <v>0</v>
      </c>
      <c r="C757" s="1"/>
      <c r="D757" s="1"/>
      <c r="I757" t="s">
        <v>621</v>
      </c>
      <c r="Q757" s="2">
        <f t="shared" si="13"/>
        <v>0</v>
      </c>
      <c r="R757" s="2">
        <f t="shared" si="13"/>
        <v>0</v>
      </c>
    </row>
    <row r="758" spans="1:18" x14ac:dyDescent="0.25">
      <c r="A758" s="1">
        <f>(IF(ISERROR(VLOOKUP(G758,[1]Choix14!$M$2:$N$14,2,FALSE)&amp;LEFT(J758,4)&amp;RIGHT(LEFT(J758,LEN(J758)-1),2)),0,VLOOKUP(G758,[1]Choix14!$M$2:$N$14,2,FALSE)&amp;LEFT(J758,4)&amp;RIGHT(LEFT(J758,LEN(J758)-1),2)))*1</f>
        <v>0</v>
      </c>
      <c r="B758" s="1">
        <f>(IF(ISERROR(VLOOKUP(L758,[1]Choix14!$M$2:$N$14,2,FALSE)&amp;LEFT(O758,4)&amp;RIGHT(LEFT(O758,LEN(O758)-1),2)),0,VLOOKUP(L758,[1]Choix14!$M$2:$N$14,2,FALSE)&amp;LEFT(O758,4)&amp;RIGHT(LEFT(O758,LEN(O758)-1),2)))*1</f>
        <v>0</v>
      </c>
      <c r="C758" s="1"/>
      <c r="D758" s="1"/>
      <c r="I758" t="s">
        <v>622</v>
      </c>
      <c r="Q758" s="2">
        <f t="shared" si="13"/>
        <v>0</v>
      </c>
      <c r="R758" s="2">
        <f t="shared" si="13"/>
        <v>0</v>
      </c>
    </row>
    <row r="759" spans="1:18" x14ac:dyDescent="0.25">
      <c r="A759" s="1">
        <f>(IF(ISERROR(VLOOKUP(G759,[1]Choix14!$M$2:$N$14,2,FALSE)&amp;LEFT(J759,4)&amp;RIGHT(LEFT(J759,LEN(J759)-1),2)),0,VLOOKUP(G759,[1]Choix14!$M$2:$N$14,2,FALSE)&amp;LEFT(J759,4)&amp;RIGHT(LEFT(J759,LEN(J759)-1),2)))*1</f>
        <v>0</v>
      </c>
      <c r="B759" s="1">
        <f>(IF(ISERROR(VLOOKUP(L759,[1]Choix14!$M$2:$N$14,2,FALSE)&amp;LEFT(O759,4)&amp;RIGHT(LEFT(O759,LEN(O759)-1),2)),0,VLOOKUP(L759,[1]Choix14!$M$2:$N$14,2,FALSE)&amp;LEFT(O759,4)&amp;RIGHT(LEFT(O759,LEN(O759)-1),2)))*1</f>
        <v>0</v>
      </c>
      <c r="C759" s="1"/>
      <c r="D759" s="1"/>
      <c r="I759" t="s">
        <v>623</v>
      </c>
      <c r="Q759" s="2">
        <f t="shared" si="13"/>
        <v>0</v>
      </c>
      <c r="R759" s="2">
        <f t="shared" si="13"/>
        <v>0</v>
      </c>
    </row>
    <row r="760" spans="1:18" x14ac:dyDescent="0.25">
      <c r="A760" s="1">
        <f>(IF(ISERROR(VLOOKUP(G760,[1]Choix14!$M$2:$N$14,2,FALSE)&amp;LEFT(J760,4)&amp;RIGHT(LEFT(J760,LEN(J760)-1),2)),0,VLOOKUP(G760,[1]Choix14!$M$2:$N$14,2,FALSE)&amp;LEFT(J760,4)&amp;RIGHT(LEFT(J760,LEN(J760)-1),2)))*1</f>
        <v>0</v>
      </c>
      <c r="B760" s="1">
        <f>(IF(ISERROR(VLOOKUP(L760,[1]Choix14!$M$2:$N$14,2,FALSE)&amp;LEFT(O760,4)&amp;RIGHT(LEFT(O760,LEN(O760)-1),2)),0,VLOOKUP(L760,[1]Choix14!$M$2:$N$14,2,FALSE)&amp;LEFT(O760,4)&amp;RIGHT(LEFT(O760,LEN(O760)-1),2)))*1</f>
        <v>0</v>
      </c>
      <c r="C760" s="1"/>
      <c r="D760" s="1"/>
      <c r="I760" t="s">
        <v>624</v>
      </c>
      <c r="Q760" s="2">
        <f t="shared" si="13"/>
        <v>0</v>
      </c>
      <c r="R760" s="2">
        <f t="shared" si="13"/>
        <v>0</v>
      </c>
    </row>
    <row r="761" spans="1:18" x14ac:dyDescent="0.25">
      <c r="A761" s="1">
        <f>(IF(ISERROR(VLOOKUP(G761,[1]Choix14!$M$2:$N$14,2,FALSE)&amp;LEFT(J761,4)&amp;RIGHT(LEFT(J761,LEN(J761)-1),2)),0,VLOOKUP(G761,[1]Choix14!$M$2:$N$14,2,FALSE)&amp;LEFT(J761,4)&amp;RIGHT(LEFT(J761,LEN(J761)-1),2)))*1</f>
        <v>0</v>
      </c>
      <c r="B761" s="1">
        <f>(IF(ISERROR(VLOOKUP(L761,[1]Choix14!$M$2:$N$14,2,FALSE)&amp;LEFT(O761,4)&amp;RIGHT(LEFT(O761,LEN(O761)-1),2)),0,VLOOKUP(L761,[1]Choix14!$M$2:$N$14,2,FALSE)&amp;LEFT(O761,4)&amp;RIGHT(LEFT(O761,LEN(O761)-1),2)))*1</f>
        <v>0</v>
      </c>
      <c r="C761" s="1"/>
      <c r="D761" s="1"/>
      <c r="I761" t="s">
        <v>625</v>
      </c>
      <c r="Q761" s="2">
        <f t="shared" si="13"/>
        <v>0</v>
      </c>
      <c r="R761" s="2">
        <f t="shared" si="13"/>
        <v>0</v>
      </c>
    </row>
    <row r="762" spans="1:18" x14ac:dyDescent="0.25">
      <c r="A762" s="1">
        <f>(IF(ISERROR(VLOOKUP(G762,[1]Choix14!$M$2:$N$14,2,FALSE)&amp;LEFT(J762,4)&amp;RIGHT(LEFT(J762,LEN(J762)-1),2)),0,VLOOKUP(G762,[1]Choix14!$M$2:$N$14,2,FALSE)&amp;LEFT(J762,4)&amp;RIGHT(LEFT(J762,LEN(J762)-1),2)))*1</f>
        <v>0</v>
      </c>
      <c r="B762" s="1">
        <f>(IF(ISERROR(VLOOKUP(L762,[1]Choix14!$M$2:$N$14,2,FALSE)&amp;LEFT(O762,4)&amp;RIGHT(LEFT(O762,LEN(O762)-1),2)),0,VLOOKUP(L762,[1]Choix14!$M$2:$N$14,2,FALSE)&amp;LEFT(O762,4)&amp;RIGHT(LEFT(O762,LEN(O762)-1),2)))*1</f>
        <v>0</v>
      </c>
      <c r="C762" s="1"/>
      <c r="D762" s="1"/>
      <c r="I762" t="s">
        <v>626</v>
      </c>
      <c r="Q762" s="2">
        <f t="shared" si="13"/>
        <v>0</v>
      </c>
      <c r="R762" s="2">
        <f t="shared" si="13"/>
        <v>0</v>
      </c>
    </row>
    <row r="763" spans="1:18" x14ac:dyDescent="0.25">
      <c r="A763" s="1">
        <f>(IF(ISERROR(VLOOKUP(G763,[1]Choix14!$M$2:$N$14,2,FALSE)&amp;LEFT(J763,4)&amp;RIGHT(LEFT(J763,LEN(J763)-1),2)),0,VLOOKUP(G763,[1]Choix14!$M$2:$N$14,2,FALSE)&amp;LEFT(J763,4)&amp;RIGHT(LEFT(J763,LEN(J763)-1),2)))*1</f>
        <v>0</v>
      </c>
      <c r="B763" s="1">
        <f>(IF(ISERROR(VLOOKUP(L763,[1]Choix14!$M$2:$N$14,2,FALSE)&amp;LEFT(O763,4)&amp;RIGHT(LEFT(O763,LEN(O763)-1),2)),0,VLOOKUP(L763,[1]Choix14!$M$2:$N$14,2,FALSE)&amp;LEFT(O763,4)&amp;RIGHT(LEFT(O763,LEN(O763)-1),2)))*1</f>
        <v>0</v>
      </c>
      <c r="C763" s="1"/>
      <c r="D763" s="1"/>
      <c r="I763" t="s">
        <v>627</v>
      </c>
      <c r="Q763" s="2">
        <f t="shared" si="13"/>
        <v>0</v>
      </c>
      <c r="R763" s="2">
        <f t="shared" si="13"/>
        <v>0</v>
      </c>
    </row>
    <row r="764" spans="1:18" x14ac:dyDescent="0.25">
      <c r="A764" s="1">
        <f>(IF(ISERROR(VLOOKUP(G764,[1]Choix14!$M$2:$N$14,2,FALSE)&amp;LEFT(J764,4)&amp;RIGHT(LEFT(J764,LEN(J764)-1),2)),0,VLOOKUP(G764,[1]Choix14!$M$2:$N$14,2,FALSE)&amp;LEFT(J764,4)&amp;RIGHT(LEFT(J764,LEN(J764)-1),2)))*1</f>
        <v>0</v>
      </c>
      <c r="B764" s="1">
        <f>(IF(ISERROR(VLOOKUP(L764,[1]Choix14!$M$2:$N$14,2,FALSE)&amp;LEFT(O764,4)&amp;RIGHT(LEFT(O764,LEN(O764)-1),2)),0,VLOOKUP(L764,[1]Choix14!$M$2:$N$14,2,FALSE)&amp;LEFT(O764,4)&amp;RIGHT(LEFT(O764,LEN(O764)-1),2)))*1</f>
        <v>0</v>
      </c>
      <c r="C764" s="1"/>
      <c r="D764" s="1"/>
      <c r="I764" t="s">
        <v>628</v>
      </c>
      <c r="Q764" s="2">
        <f t="shared" si="13"/>
        <v>0</v>
      </c>
      <c r="R764" s="2">
        <f t="shared" si="13"/>
        <v>0</v>
      </c>
    </row>
    <row r="765" spans="1:18" x14ac:dyDescent="0.25">
      <c r="A765" s="1">
        <f>(IF(ISERROR(VLOOKUP(G765,[1]Choix14!$M$2:$N$14,2,FALSE)&amp;LEFT(J765,4)&amp;RIGHT(LEFT(J765,LEN(J765)-1),2)),0,VLOOKUP(G765,[1]Choix14!$M$2:$N$14,2,FALSE)&amp;LEFT(J765,4)&amp;RIGHT(LEFT(J765,LEN(J765)-1),2)))*1</f>
        <v>0</v>
      </c>
      <c r="B765" s="1">
        <f>(IF(ISERROR(VLOOKUP(L765,[1]Choix14!$M$2:$N$14,2,FALSE)&amp;LEFT(O765,4)&amp;RIGHT(LEFT(O765,LEN(O765)-1),2)),0,VLOOKUP(L765,[1]Choix14!$M$2:$N$14,2,FALSE)&amp;LEFT(O765,4)&amp;RIGHT(LEFT(O765,LEN(O765)-1),2)))*1</f>
        <v>0</v>
      </c>
      <c r="C765" s="1"/>
      <c r="D765" s="1"/>
      <c r="I765" t="s">
        <v>629</v>
      </c>
      <c r="Q765" s="2">
        <f t="shared" si="13"/>
        <v>0</v>
      </c>
      <c r="R765" s="2">
        <f t="shared" si="13"/>
        <v>0</v>
      </c>
    </row>
    <row r="766" spans="1:18" x14ac:dyDescent="0.25">
      <c r="A766" s="1">
        <f>(IF(ISERROR(VLOOKUP(G766,[1]Choix14!$M$2:$N$14,2,FALSE)&amp;LEFT(J766,4)&amp;RIGHT(LEFT(J766,LEN(J766)-1),2)),0,VLOOKUP(G766,[1]Choix14!$M$2:$N$14,2,FALSE)&amp;LEFT(J766,4)&amp;RIGHT(LEFT(J766,LEN(J766)-1),2)))*1</f>
        <v>0</v>
      </c>
      <c r="B766" s="1">
        <f>(IF(ISERROR(VLOOKUP(L766,[1]Choix14!$M$2:$N$14,2,FALSE)&amp;LEFT(O766,4)&amp;RIGHT(LEFT(O766,LEN(O766)-1),2)),0,VLOOKUP(L766,[1]Choix14!$M$2:$N$14,2,FALSE)&amp;LEFT(O766,4)&amp;RIGHT(LEFT(O766,LEN(O766)-1),2)))*1</f>
        <v>0</v>
      </c>
      <c r="C766" s="1"/>
      <c r="D766" s="1"/>
      <c r="I766" t="s">
        <v>630</v>
      </c>
      <c r="Q766" s="2">
        <f t="shared" si="13"/>
        <v>0</v>
      </c>
      <c r="R766" s="2">
        <f t="shared" si="13"/>
        <v>0</v>
      </c>
    </row>
    <row r="767" spans="1:18" x14ac:dyDescent="0.25">
      <c r="A767" s="1">
        <f>(IF(ISERROR(VLOOKUP(G767,[1]Choix14!$M$2:$N$14,2,FALSE)&amp;LEFT(J767,4)&amp;RIGHT(LEFT(J767,LEN(J767)-1),2)),0,VLOOKUP(G767,[1]Choix14!$M$2:$N$14,2,FALSE)&amp;LEFT(J767,4)&amp;RIGHT(LEFT(J767,LEN(J767)-1),2)))*1</f>
        <v>0</v>
      </c>
      <c r="B767" s="1">
        <f>(IF(ISERROR(VLOOKUP(L767,[1]Choix14!$M$2:$N$14,2,FALSE)&amp;LEFT(O767,4)&amp;RIGHT(LEFT(O767,LEN(O767)-1),2)),0,VLOOKUP(L767,[1]Choix14!$M$2:$N$14,2,FALSE)&amp;LEFT(O767,4)&amp;RIGHT(LEFT(O767,LEN(O767)-1),2)))*1</f>
        <v>0</v>
      </c>
      <c r="C767" s="1"/>
      <c r="D767" s="1"/>
      <c r="I767" t="s">
        <v>631</v>
      </c>
      <c r="Q767" s="2">
        <f t="shared" si="13"/>
        <v>0</v>
      </c>
      <c r="R767" s="2">
        <f t="shared" si="13"/>
        <v>0</v>
      </c>
    </row>
    <row r="768" spans="1:18" x14ac:dyDescent="0.25">
      <c r="A768" s="1">
        <f>(IF(ISERROR(VLOOKUP(G768,[1]Choix14!$M$2:$N$14,2,FALSE)&amp;LEFT(J768,4)&amp;RIGHT(LEFT(J768,LEN(J768)-1),2)),0,VLOOKUP(G768,[1]Choix14!$M$2:$N$14,2,FALSE)&amp;LEFT(J768,4)&amp;RIGHT(LEFT(J768,LEN(J768)-1),2)))*1</f>
        <v>0</v>
      </c>
      <c r="B768" s="1">
        <f>(IF(ISERROR(VLOOKUP(L768,[1]Choix14!$M$2:$N$14,2,FALSE)&amp;LEFT(O768,4)&amp;RIGHT(LEFT(O768,LEN(O768)-1),2)),0,VLOOKUP(L768,[1]Choix14!$M$2:$N$14,2,FALSE)&amp;LEFT(O768,4)&amp;RIGHT(LEFT(O768,LEN(O768)-1),2)))*1</f>
        <v>0</v>
      </c>
      <c r="C768" s="1"/>
      <c r="D768" s="1"/>
      <c r="I768" t="s">
        <v>632</v>
      </c>
      <c r="Q768" s="2">
        <f t="shared" si="13"/>
        <v>0</v>
      </c>
      <c r="R768" s="2">
        <f t="shared" si="13"/>
        <v>0</v>
      </c>
    </row>
    <row r="769" spans="1:18" x14ac:dyDescent="0.25">
      <c r="A769" s="1">
        <f>(IF(ISERROR(VLOOKUP(G769,[1]Choix14!$M$2:$N$14,2,FALSE)&amp;LEFT(J769,4)&amp;RIGHT(LEFT(J769,LEN(J769)-1),2)),0,VLOOKUP(G769,[1]Choix14!$M$2:$N$14,2,FALSE)&amp;LEFT(J769,4)&amp;RIGHT(LEFT(J769,LEN(J769)-1),2)))*1</f>
        <v>0</v>
      </c>
      <c r="B769" s="1">
        <f>(IF(ISERROR(VLOOKUP(L769,[1]Choix14!$M$2:$N$14,2,FALSE)&amp;LEFT(O769,4)&amp;RIGHT(LEFT(O769,LEN(O769)-1),2)),0,VLOOKUP(L769,[1]Choix14!$M$2:$N$14,2,FALSE)&amp;LEFT(O769,4)&amp;RIGHT(LEFT(O769,LEN(O769)-1),2)))*1</f>
        <v>0</v>
      </c>
      <c r="C769" s="1"/>
      <c r="D769" s="1"/>
      <c r="I769" t="s">
        <v>633</v>
      </c>
      <c r="Q769" s="2">
        <f t="shared" si="13"/>
        <v>0</v>
      </c>
      <c r="R769" s="2">
        <f t="shared" si="13"/>
        <v>0</v>
      </c>
    </row>
    <row r="770" spans="1:18" x14ac:dyDescent="0.25">
      <c r="A770" s="1">
        <f>(IF(ISERROR(VLOOKUP(G770,[1]Choix14!$M$2:$N$14,2,FALSE)&amp;LEFT(J770,4)&amp;RIGHT(LEFT(J770,LEN(J770)-1),2)),0,VLOOKUP(G770,[1]Choix14!$M$2:$N$14,2,FALSE)&amp;LEFT(J770,4)&amp;RIGHT(LEFT(J770,LEN(J770)-1),2)))*1</f>
        <v>0</v>
      </c>
      <c r="B770" s="1">
        <f>(IF(ISERROR(VLOOKUP(L770,[1]Choix14!$M$2:$N$14,2,FALSE)&amp;LEFT(O770,4)&amp;RIGHT(LEFT(O770,LEN(O770)-1),2)),0,VLOOKUP(L770,[1]Choix14!$M$2:$N$14,2,FALSE)&amp;LEFT(O770,4)&amp;RIGHT(LEFT(O770,LEN(O770)-1),2)))*1</f>
        <v>0</v>
      </c>
      <c r="C770" s="1"/>
      <c r="D770" s="1"/>
      <c r="I770" t="s">
        <v>634</v>
      </c>
      <c r="Q770" s="2">
        <f t="shared" si="13"/>
        <v>0</v>
      </c>
      <c r="R770" s="2">
        <f t="shared" si="13"/>
        <v>0</v>
      </c>
    </row>
    <row r="771" spans="1:18" x14ac:dyDescent="0.25">
      <c r="A771" s="1">
        <f>(IF(ISERROR(VLOOKUP(G771,[1]Choix14!$M$2:$N$14,2,FALSE)&amp;LEFT(J771,4)&amp;RIGHT(LEFT(J771,LEN(J771)-1),2)),0,VLOOKUP(G771,[1]Choix14!$M$2:$N$14,2,FALSE)&amp;LEFT(J771,4)&amp;RIGHT(LEFT(J771,LEN(J771)-1),2)))*1</f>
        <v>0</v>
      </c>
      <c r="B771" s="1">
        <f>(IF(ISERROR(VLOOKUP(L771,[1]Choix14!$M$2:$N$14,2,FALSE)&amp;LEFT(O771,4)&amp;RIGHT(LEFT(O771,LEN(O771)-1),2)),0,VLOOKUP(L771,[1]Choix14!$M$2:$N$14,2,FALSE)&amp;LEFT(O771,4)&amp;RIGHT(LEFT(O771,LEN(O771)-1),2)))*1</f>
        <v>0</v>
      </c>
      <c r="C771" s="1"/>
      <c r="D771" s="1"/>
      <c r="I771" t="s">
        <v>635</v>
      </c>
      <c r="Q771" s="2">
        <f t="shared" ref="Q771:R834" si="14">IF(A771&lt;1,0,COUNTIF($A:$B,A771))</f>
        <v>0</v>
      </c>
      <c r="R771" s="2">
        <f t="shared" si="14"/>
        <v>0</v>
      </c>
    </row>
    <row r="772" spans="1:18" x14ac:dyDescent="0.25">
      <c r="A772" s="1">
        <f>(IF(ISERROR(VLOOKUP(G772,[1]Choix14!$M$2:$N$14,2,FALSE)&amp;LEFT(J772,4)&amp;RIGHT(LEFT(J772,LEN(J772)-1),2)),0,VLOOKUP(G772,[1]Choix14!$M$2:$N$14,2,FALSE)&amp;LEFT(J772,4)&amp;RIGHT(LEFT(J772,LEN(J772)-1),2)))*1</f>
        <v>0</v>
      </c>
      <c r="B772" s="1">
        <f>(IF(ISERROR(VLOOKUP(L772,[1]Choix14!$M$2:$N$14,2,FALSE)&amp;LEFT(O772,4)&amp;RIGHT(LEFT(O772,LEN(O772)-1),2)),0,VLOOKUP(L772,[1]Choix14!$M$2:$N$14,2,FALSE)&amp;LEFT(O772,4)&amp;RIGHT(LEFT(O772,LEN(O772)-1),2)))*1</f>
        <v>0</v>
      </c>
      <c r="C772" s="1"/>
      <c r="D772" s="1"/>
      <c r="I772" t="s">
        <v>636</v>
      </c>
      <c r="Q772" s="2">
        <f t="shared" si="14"/>
        <v>0</v>
      </c>
      <c r="R772" s="2">
        <f t="shared" si="14"/>
        <v>0</v>
      </c>
    </row>
    <row r="773" spans="1:18" x14ac:dyDescent="0.25">
      <c r="A773" s="1">
        <f>(IF(ISERROR(VLOOKUP(G773,[1]Choix14!$M$2:$N$14,2,FALSE)&amp;LEFT(J773,4)&amp;RIGHT(LEFT(J773,LEN(J773)-1),2)),0,VLOOKUP(G773,[1]Choix14!$M$2:$N$14,2,FALSE)&amp;LEFT(J773,4)&amp;RIGHT(LEFT(J773,LEN(J773)-1),2)))*1</f>
        <v>0</v>
      </c>
      <c r="B773" s="1">
        <f>(IF(ISERROR(VLOOKUP(L773,[1]Choix14!$M$2:$N$14,2,FALSE)&amp;LEFT(O773,4)&amp;RIGHT(LEFT(O773,LEN(O773)-1),2)),0,VLOOKUP(L773,[1]Choix14!$M$2:$N$14,2,FALSE)&amp;LEFT(O773,4)&amp;RIGHT(LEFT(O773,LEN(O773)-1),2)))*1</f>
        <v>0</v>
      </c>
      <c r="C773" s="1"/>
      <c r="D773" s="1"/>
      <c r="I773" t="s">
        <v>637</v>
      </c>
      <c r="Q773" s="2">
        <f t="shared" si="14"/>
        <v>0</v>
      </c>
      <c r="R773" s="2">
        <f t="shared" si="14"/>
        <v>0</v>
      </c>
    </row>
    <row r="774" spans="1:18" x14ac:dyDescent="0.25">
      <c r="A774" s="1">
        <f>(IF(ISERROR(VLOOKUP(G774,[1]Choix14!$M$2:$N$14,2,FALSE)&amp;LEFT(J774,4)&amp;RIGHT(LEFT(J774,LEN(J774)-1),2)),0,VLOOKUP(G774,[1]Choix14!$M$2:$N$14,2,FALSE)&amp;LEFT(J774,4)&amp;RIGHT(LEFT(J774,LEN(J774)-1),2)))*1</f>
        <v>0</v>
      </c>
      <c r="B774" s="1">
        <f>(IF(ISERROR(VLOOKUP(L774,[1]Choix14!$M$2:$N$14,2,FALSE)&amp;LEFT(O774,4)&amp;RIGHT(LEFT(O774,LEN(O774)-1),2)),0,VLOOKUP(L774,[1]Choix14!$M$2:$N$14,2,FALSE)&amp;LEFT(O774,4)&amp;RIGHT(LEFT(O774,LEN(O774)-1),2)))*1</f>
        <v>0</v>
      </c>
      <c r="C774" s="1"/>
      <c r="D774" s="1"/>
      <c r="I774" t="s">
        <v>638</v>
      </c>
      <c r="Q774" s="2">
        <f t="shared" si="14"/>
        <v>0</v>
      </c>
      <c r="R774" s="2">
        <f t="shared" si="14"/>
        <v>0</v>
      </c>
    </row>
    <row r="775" spans="1:18" x14ac:dyDescent="0.25">
      <c r="A775" s="1">
        <f>(IF(ISERROR(VLOOKUP(G775,[1]Choix14!$M$2:$N$14,2,FALSE)&amp;LEFT(J775,4)&amp;RIGHT(LEFT(J775,LEN(J775)-1),2)),0,VLOOKUP(G775,[1]Choix14!$M$2:$N$14,2,FALSE)&amp;LEFT(J775,4)&amp;RIGHT(LEFT(J775,LEN(J775)-1),2)))*1</f>
        <v>0</v>
      </c>
      <c r="B775" s="1">
        <f>(IF(ISERROR(VLOOKUP(L775,[1]Choix14!$M$2:$N$14,2,FALSE)&amp;LEFT(O775,4)&amp;RIGHT(LEFT(O775,LEN(O775)-1),2)),0,VLOOKUP(L775,[1]Choix14!$M$2:$N$14,2,FALSE)&amp;LEFT(O775,4)&amp;RIGHT(LEFT(O775,LEN(O775)-1),2)))*1</f>
        <v>0</v>
      </c>
      <c r="C775" s="1"/>
      <c r="D775" s="1"/>
      <c r="I775" t="s">
        <v>639</v>
      </c>
      <c r="Q775" s="2">
        <f t="shared" si="14"/>
        <v>0</v>
      </c>
      <c r="R775" s="2">
        <f t="shared" si="14"/>
        <v>0</v>
      </c>
    </row>
    <row r="776" spans="1:18" x14ac:dyDescent="0.25">
      <c r="A776" s="1">
        <f>(IF(ISERROR(VLOOKUP(G776,[1]Choix14!$M$2:$N$14,2,FALSE)&amp;LEFT(J776,4)&amp;RIGHT(LEFT(J776,LEN(J776)-1),2)),0,VLOOKUP(G776,[1]Choix14!$M$2:$N$14,2,FALSE)&amp;LEFT(J776,4)&amp;RIGHT(LEFT(J776,LEN(J776)-1),2)))*1</f>
        <v>0</v>
      </c>
      <c r="B776" s="1">
        <f>(IF(ISERROR(VLOOKUP(L776,[1]Choix14!$M$2:$N$14,2,FALSE)&amp;LEFT(O776,4)&amp;RIGHT(LEFT(O776,LEN(O776)-1),2)),0,VLOOKUP(L776,[1]Choix14!$M$2:$N$14,2,FALSE)&amp;LEFT(O776,4)&amp;RIGHT(LEFT(O776,LEN(O776)-1),2)))*1</f>
        <v>0</v>
      </c>
      <c r="C776" s="1"/>
      <c r="D776" s="1"/>
      <c r="I776" t="s">
        <v>640</v>
      </c>
      <c r="Q776" s="2">
        <f t="shared" si="14"/>
        <v>0</v>
      </c>
      <c r="R776" s="2">
        <f t="shared" si="14"/>
        <v>0</v>
      </c>
    </row>
    <row r="777" spans="1:18" x14ac:dyDescent="0.25">
      <c r="A777" s="1">
        <f>(IF(ISERROR(VLOOKUP(G777,[1]Choix14!$M$2:$N$14,2,FALSE)&amp;LEFT(J777,4)&amp;RIGHT(LEFT(J777,LEN(J777)-1),2)),0,VLOOKUP(G777,[1]Choix14!$M$2:$N$14,2,FALSE)&amp;LEFT(J777,4)&amp;RIGHT(LEFT(J777,LEN(J777)-1),2)))*1</f>
        <v>0</v>
      </c>
      <c r="B777" s="1">
        <f>(IF(ISERROR(VLOOKUP(L777,[1]Choix14!$M$2:$N$14,2,FALSE)&amp;LEFT(O777,4)&amp;RIGHT(LEFT(O777,LEN(O777)-1),2)),0,VLOOKUP(L777,[1]Choix14!$M$2:$N$14,2,FALSE)&amp;LEFT(O777,4)&amp;RIGHT(LEFT(O777,LEN(O777)-1),2)))*1</f>
        <v>0</v>
      </c>
      <c r="C777" s="1"/>
      <c r="D777" s="1"/>
      <c r="I777" t="s">
        <v>641</v>
      </c>
      <c r="Q777" s="2">
        <f t="shared" si="14"/>
        <v>0</v>
      </c>
      <c r="R777" s="2">
        <f t="shared" si="14"/>
        <v>0</v>
      </c>
    </row>
    <row r="778" spans="1:18" x14ac:dyDescent="0.25">
      <c r="A778" s="1">
        <f>(IF(ISERROR(VLOOKUP(G778,[1]Choix14!$M$2:$N$14,2,FALSE)&amp;LEFT(J778,4)&amp;RIGHT(LEFT(J778,LEN(J778)-1),2)),0,VLOOKUP(G778,[1]Choix14!$M$2:$N$14,2,FALSE)&amp;LEFT(J778,4)&amp;RIGHT(LEFT(J778,LEN(J778)-1),2)))*1</f>
        <v>0</v>
      </c>
      <c r="B778" s="1">
        <f>(IF(ISERROR(VLOOKUP(L778,[1]Choix14!$M$2:$N$14,2,FALSE)&amp;LEFT(O778,4)&amp;RIGHT(LEFT(O778,LEN(O778)-1),2)),0,VLOOKUP(L778,[1]Choix14!$M$2:$N$14,2,FALSE)&amp;LEFT(O778,4)&amp;RIGHT(LEFT(O778,LEN(O778)-1),2)))*1</f>
        <v>0</v>
      </c>
      <c r="C778" s="1"/>
      <c r="D778" s="1"/>
      <c r="I778" t="s">
        <v>642</v>
      </c>
      <c r="Q778" s="2">
        <f t="shared" si="14"/>
        <v>0</v>
      </c>
      <c r="R778" s="2">
        <f t="shared" si="14"/>
        <v>0</v>
      </c>
    </row>
    <row r="779" spans="1:18" x14ac:dyDescent="0.25">
      <c r="A779" s="1">
        <f>(IF(ISERROR(VLOOKUP(G779,[1]Choix14!$M$2:$N$14,2,FALSE)&amp;LEFT(J779,4)&amp;RIGHT(LEFT(J779,LEN(J779)-1),2)),0,VLOOKUP(G779,[1]Choix14!$M$2:$N$14,2,FALSE)&amp;LEFT(J779,4)&amp;RIGHT(LEFT(J779,LEN(J779)-1),2)))*1</f>
        <v>0</v>
      </c>
      <c r="B779" s="1">
        <f>(IF(ISERROR(VLOOKUP(L779,[1]Choix14!$M$2:$N$14,2,FALSE)&amp;LEFT(O779,4)&amp;RIGHT(LEFT(O779,LEN(O779)-1),2)),0,VLOOKUP(L779,[1]Choix14!$M$2:$N$14,2,FALSE)&amp;LEFT(O779,4)&amp;RIGHT(LEFT(O779,LEN(O779)-1),2)))*1</f>
        <v>0</v>
      </c>
      <c r="C779" s="1"/>
      <c r="D779" s="1"/>
      <c r="I779" t="s">
        <v>643</v>
      </c>
      <c r="Q779" s="2">
        <f t="shared" si="14"/>
        <v>0</v>
      </c>
      <c r="R779" s="2">
        <f t="shared" si="14"/>
        <v>0</v>
      </c>
    </row>
    <row r="780" spans="1:18" x14ac:dyDescent="0.25">
      <c r="A780" s="1">
        <f>(IF(ISERROR(VLOOKUP(G780,[1]Choix14!$M$2:$N$14,2,FALSE)&amp;LEFT(J780,4)&amp;RIGHT(LEFT(J780,LEN(J780)-1),2)),0,VLOOKUP(G780,[1]Choix14!$M$2:$N$14,2,FALSE)&amp;LEFT(J780,4)&amp;RIGHT(LEFT(J780,LEN(J780)-1),2)))*1</f>
        <v>0</v>
      </c>
      <c r="B780" s="1">
        <f>(IF(ISERROR(VLOOKUP(L780,[1]Choix14!$M$2:$N$14,2,FALSE)&amp;LEFT(O780,4)&amp;RIGHT(LEFT(O780,LEN(O780)-1),2)),0,VLOOKUP(L780,[1]Choix14!$M$2:$N$14,2,FALSE)&amp;LEFT(O780,4)&amp;RIGHT(LEFT(O780,LEN(O780)-1),2)))*1</f>
        <v>0</v>
      </c>
      <c r="C780" s="1"/>
      <c r="D780" s="1"/>
      <c r="I780" t="s">
        <v>644</v>
      </c>
      <c r="Q780" s="2">
        <f t="shared" si="14"/>
        <v>0</v>
      </c>
      <c r="R780" s="2">
        <f t="shared" si="14"/>
        <v>0</v>
      </c>
    </row>
    <row r="781" spans="1:18" x14ac:dyDescent="0.25">
      <c r="A781" s="1">
        <f>(IF(ISERROR(VLOOKUP(G781,[1]Choix14!$M$2:$N$14,2,FALSE)&amp;LEFT(J781,4)&amp;RIGHT(LEFT(J781,LEN(J781)-1),2)),0,VLOOKUP(G781,[1]Choix14!$M$2:$N$14,2,FALSE)&amp;LEFT(J781,4)&amp;RIGHT(LEFT(J781,LEN(J781)-1),2)))*1</f>
        <v>0</v>
      </c>
      <c r="B781" s="1">
        <f>(IF(ISERROR(VLOOKUP(L781,[1]Choix14!$M$2:$N$14,2,FALSE)&amp;LEFT(O781,4)&amp;RIGHT(LEFT(O781,LEN(O781)-1),2)),0,VLOOKUP(L781,[1]Choix14!$M$2:$N$14,2,FALSE)&amp;LEFT(O781,4)&amp;RIGHT(LEFT(O781,LEN(O781)-1),2)))*1</f>
        <v>0</v>
      </c>
      <c r="C781" s="1"/>
      <c r="D781" s="1"/>
      <c r="I781" t="s">
        <v>645</v>
      </c>
      <c r="Q781" s="2">
        <f t="shared" si="14"/>
        <v>0</v>
      </c>
      <c r="R781" s="2">
        <f t="shared" si="14"/>
        <v>0</v>
      </c>
    </row>
    <row r="782" spans="1:18" x14ac:dyDescent="0.25">
      <c r="A782" s="1">
        <f>(IF(ISERROR(VLOOKUP(G782,[1]Choix14!$M$2:$N$14,2,FALSE)&amp;LEFT(J782,4)&amp;RIGHT(LEFT(J782,LEN(J782)-1),2)),0,VLOOKUP(G782,[1]Choix14!$M$2:$N$14,2,FALSE)&amp;LEFT(J782,4)&amp;RIGHT(LEFT(J782,LEN(J782)-1),2)))*1</f>
        <v>0</v>
      </c>
      <c r="B782" s="1">
        <f>(IF(ISERROR(VLOOKUP(L782,[1]Choix14!$M$2:$N$14,2,FALSE)&amp;LEFT(O782,4)&amp;RIGHT(LEFT(O782,LEN(O782)-1),2)),0,VLOOKUP(L782,[1]Choix14!$M$2:$N$14,2,FALSE)&amp;LEFT(O782,4)&amp;RIGHT(LEFT(O782,LEN(O782)-1),2)))*1</f>
        <v>0</v>
      </c>
      <c r="C782" s="1"/>
      <c r="D782" s="1"/>
      <c r="I782" t="s">
        <v>646</v>
      </c>
      <c r="Q782" s="2">
        <f t="shared" si="14"/>
        <v>0</v>
      </c>
      <c r="R782" s="2">
        <f t="shared" si="14"/>
        <v>0</v>
      </c>
    </row>
    <row r="783" spans="1:18" x14ac:dyDescent="0.25">
      <c r="A783" s="1">
        <f>(IF(ISERROR(VLOOKUP(G783,[1]Choix14!$M$2:$N$14,2,FALSE)&amp;LEFT(J783,4)&amp;RIGHT(LEFT(J783,LEN(J783)-1),2)),0,VLOOKUP(G783,[1]Choix14!$M$2:$N$14,2,FALSE)&amp;LEFT(J783,4)&amp;RIGHT(LEFT(J783,LEN(J783)-1),2)))*1</f>
        <v>0</v>
      </c>
      <c r="B783" s="1">
        <f>(IF(ISERROR(VLOOKUP(L783,[1]Choix14!$M$2:$N$14,2,FALSE)&amp;LEFT(O783,4)&amp;RIGHT(LEFT(O783,LEN(O783)-1),2)),0,VLOOKUP(L783,[1]Choix14!$M$2:$N$14,2,FALSE)&amp;LEFT(O783,4)&amp;RIGHT(LEFT(O783,LEN(O783)-1),2)))*1</f>
        <v>0</v>
      </c>
      <c r="C783" s="1"/>
      <c r="D783" s="1"/>
      <c r="I783" t="s">
        <v>647</v>
      </c>
      <c r="Q783" s="2">
        <f t="shared" si="14"/>
        <v>0</v>
      </c>
      <c r="R783" s="2">
        <f t="shared" si="14"/>
        <v>0</v>
      </c>
    </row>
    <row r="784" spans="1:18" x14ac:dyDescent="0.25">
      <c r="A784" s="1">
        <f>(IF(ISERROR(VLOOKUP(G784,[1]Choix14!$M$2:$N$14,2,FALSE)&amp;LEFT(J784,4)&amp;RIGHT(LEFT(J784,LEN(J784)-1),2)),0,VLOOKUP(G784,[1]Choix14!$M$2:$N$14,2,FALSE)&amp;LEFT(J784,4)&amp;RIGHT(LEFT(J784,LEN(J784)-1),2)))*1</f>
        <v>0</v>
      </c>
      <c r="B784" s="1">
        <f>(IF(ISERROR(VLOOKUP(L784,[1]Choix14!$M$2:$N$14,2,FALSE)&amp;LEFT(O784,4)&amp;RIGHT(LEFT(O784,LEN(O784)-1),2)),0,VLOOKUP(L784,[1]Choix14!$M$2:$N$14,2,FALSE)&amp;LEFT(O784,4)&amp;RIGHT(LEFT(O784,LEN(O784)-1),2)))*1</f>
        <v>0</v>
      </c>
      <c r="C784" s="1"/>
      <c r="D784" s="1"/>
      <c r="I784" t="s">
        <v>648</v>
      </c>
      <c r="Q784" s="2">
        <f t="shared" si="14"/>
        <v>0</v>
      </c>
      <c r="R784" s="2">
        <f t="shared" si="14"/>
        <v>0</v>
      </c>
    </row>
    <row r="785" spans="1:18" x14ac:dyDescent="0.25">
      <c r="A785" s="1">
        <f>(IF(ISERROR(VLOOKUP(G785,[1]Choix14!$M$2:$N$14,2,FALSE)&amp;LEFT(J785,4)&amp;RIGHT(LEFT(J785,LEN(J785)-1),2)),0,VLOOKUP(G785,[1]Choix14!$M$2:$N$14,2,FALSE)&amp;LEFT(J785,4)&amp;RIGHT(LEFT(J785,LEN(J785)-1),2)))*1</f>
        <v>0</v>
      </c>
      <c r="B785" s="1">
        <f>(IF(ISERROR(VLOOKUP(L785,[1]Choix14!$M$2:$N$14,2,FALSE)&amp;LEFT(O785,4)&amp;RIGHT(LEFT(O785,LEN(O785)-1),2)),0,VLOOKUP(L785,[1]Choix14!$M$2:$N$14,2,FALSE)&amp;LEFT(O785,4)&amp;RIGHT(LEFT(O785,LEN(O785)-1),2)))*1</f>
        <v>0</v>
      </c>
      <c r="C785" s="1"/>
      <c r="D785" s="1"/>
      <c r="I785" t="s">
        <v>649</v>
      </c>
      <c r="Q785" s="2">
        <f t="shared" si="14"/>
        <v>0</v>
      </c>
      <c r="R785" s="2">
        <f t="shared" si="14"/>
        <v>0</v>
      </c>
    </row>
    <row r="786" spans="1:18" x14ac:dyDescent="0.25">
      <c r="A786" s="1">
        <f>(IF(ISERROR(VLOOKUP(G786,[1]Choix14!$M$2:$N$14,2,FALSE)&amp;LEFT(J786,4)&amp;RIGHT(LEFT(J786,LEN(J786)-1),2)),0,VLOOKUP(G786,[1]Choix14!$M$2:$N$14,2,FALSE)&amp;LEFT(J786,4)&amp;RIGHT(LEFT(J786,LEN(J786)-1),2)))*1</f>
        <v>0</v>
      </c>
      <c r="B786" s="1">
        <f>(IF(ISERROR(VLOOKUP(L786,[1]Choix14!$M$2:$N$14,2,FALSE)&amp;LEFT(O786,4)&amp;RIGHT(LEFT(O786,LEN(O786)-1),2)),0,VLOOKUP(L786,[1]Choix14!$M$2:$N$14,2,FALSE)&amp;LEFT(O786,4)&amp;RIGHT(LEFT(O786,LEN(O786)-1),2)))*1</f>
        <v>0</v>
      </c>
      <c r="C786" s="1"/>
      <c r="D786" s="1"/>
      <c r="I786" t="s">
        <v>650</v>
      </c>
      <c r="Q786" s="2">
        <f t="shared" si="14"/>
        <v>0</v>
      </c>
      <c r="R786" s="2">
        <f t="shared" si="14"/>
        <v>0</v>
      </c>
    </row>
    <row r="787" spans="1:18" x14ac:dyDescent="0.25">
      <c r="A787" s="1">
        <f>(IF(ISERROR(VLOOKUP(G787,[1]Choix14!$M$2:$N$14,2,FALSE)&amp;LEFT(J787,4)&amp;RIGHT(LEFT(J787,LEN(J787)-1),2)),0,VLOOKUP(G787,[1]Choix14!$M$2:$N$14,2,FALSE)&amp;LEFT(J787,4)&amp;RIGHT(LEFT(J787,LEN(J787)-1),2)))*1</f>
        <v>0</v>
      </c>
      <c r="B787" s="1">
        <f>(IF(ISERROR(VLOOKUP(L787,[1]Choix14!$M$2:$N$14,2,FALSE)&amp;LEFT(O787,4)&amp;RIGHT(LEFT(O787,LEN(O787)-1),2)),0,VLOOKUP(L787,[1]Choix14!$M$2:$N$14,2,FALSE)&amp;LEFT(O787,4)&amp;RIGHT(LEFT(O787,LEN(O787)-1),2)))*1</f>
        <v>0</v>
      </c>
      <c r="C787" s="1"/>
      <c r="D787" s="1"/>
      <c r="I787" t="s">
        <v>651</v>
      </c>
      <c r="Q787" s="2">
        <f t="shared" si="14"/>
        <v>0</v>
      </c>
      <c r="R787" s="2">
        <f t="shared" si="14"/>
        <v>0</v>
      </c>
    </row>
    <row r="788" spans="1:18" x14ac:dyDescent="0.25">
      <c r="A788" s="1">
        <f>(IF(ISERROR(VLOOKUP(G788,[1]Choix14!$M$2:$N$14,2,FALSE)&amp;LEFT(J788,4)&amp;RIGHT(LEFT(J788,LEN(J788)-1),2)),0,VLOOKUP(G788,[1]Choix14!$M$2:$N$14,2,FALSE)&amp;LEFT(J788,4)&amp;RIGHT(LEFT(J788,LEN(J788)-1),2)))*1</f>
        <v>0</v>
      </c>
      <c r="B788" s="1">
        <f>(IF(ISERROR(VLOOKUP(L788,[1]Choix14!$M$2:$N$14,2,FALSE)&amp;LEFT(O788,4)&amp;RIGHT(LEFT(O788,LEN(O788)-1),2)),0,VLOOKUP(L788,[1]Choix14!$M$2:$N$14,2,FALSE)&amp;LEFT(O788,4)&amp;RIGHT(LEFT(O788,LEN(O788)-1),2)))*1</f>
        <v>0</v>
      </c>
      <c r="C788" s="1"/>
      <c r="D788" s="1"/>
      <c r="I788" t="s">
        <v>652</v>
      </c>
      <c r="Q788" s="2">
        <f t="shared" si="14"/>
        <v>0</v>
      </c>
      <c r="R788" s="2">
        <f t="shared" si="14"/>
        <v>0</v>
      </c>
    </row>
    <row r="789" spans="1:18" x14ac:dyDescent="0.25">
      <c r="A789" s="1">
        <f>(IF(ISERROR(VLOOKUP(G789,[1]Choix14!$M$2:$N$14,2,FALSE)&amp;LEFT(J789,4)&amp;RIGHT(LEFT(J789,LEN(J789)-1),2)),0,VLOOKUP(G789,[1]Choix14!$M$2:$N$14,2,FALSE)&amp;LEFT(J789,4)&amp;RIGHT(LEFT(J789,LEN(J789)-1),2)))*1</f>
        <v>0</v>
      </c>
      <c r="B789" s="1">
        <f>(IF(ISERROR(VLOOKUP(L789,[1]Choix14!$M$2:$N$14,2,FALSE)&amp;LEFT(O789,4)&amp;RIGHT(LEFT(O789,LEN(O789)-1),2)),0,VLOOKUP(L789,[1]Choix14!$M$2:$N$14,2,FALSE)&amp;LEFT(O789,4)&amp;RIGHT(LEFT(O789,LEN(O789)-1),2)))*1</f>
        <v>0</v>
      </c>
      <c r="C789" s="1"/>
      <c r="D789" s="1"/>
      <c r="I789" t="s">
        <v>653</v>
      </c>
      <c r="Q789" s="2">
        <f t="shared" si="14"/>
        <v>0</v>
      </c>
      <c r="R789" s="2">
        <f t="shared" si="14"/>
        <v>0</v>
      </c>
    </row>
    <row r="790" spans="1:18" x14ac:dyDescent="0.25">
      <c r="A790" s="1">
        <f>(IF(ISERROR(VLOOKUP(G790,[1]Choix14!$M$2:$N$14,2,FALSE)&amp;LEFT(J790,4)&amp;RIGHT(LEFT(J790,LEN(J790)-1),2)),0,VLOOKUP(G790,[1]Choix14!$M$2:$N$14,2,FALSE)&amp;LEFT(J790,4)&amp;RIGHT(LEFT(J790,LEN(J790)-1),2)))*1</f>
        <v>0</v>
      </c>
      <c r="B790" s="1">
        <f>(IF(ISERROR(VLOOKUP(L790,[1]Choix14!$M$2:$N$14,2,FALSE)&amp;LEFT(O790,4)&amp;RIGHT(LEFT(O790,LEN(O790)-1),2)),0,VLOOKUP(L790,[1]Choix14!$M$2:$N$14,2,FALSE)&amp;LEFT(O790,4)&amp;RIGHT(LEFT(O790,LEN(O790)-1),2)))*1</f>
        <v>0</v>
      </c>
      <c r="C790" s="1"/>
      <c r="D790" s="1"/>
      <c r="I790" t="s">
        <v>654</v>
      </c>
      <c r="Q790" s="2">
        <f t="shared" si="14"/>
        <v>0</v>
      </c>
      <c r="R790" s="2">
        <f t="shared" si="14"/>
        <v>0</v>
      </c>
    </row>
    <row r="791" spans="1:18" x14ac:dyDescent="0.25">
      <c r="A791" s="1">
        <f>(IF(ISERROR(VLOOKUP(G791,[1]Choix14!$M$2:$N$14,2,FALSE)&amp;LEFT(J791,4)&amp;RIGHT(LEFT(J791,LEN(J791)-1),2)),0,VLOOKUP(G791,[1]Choix14!$M$2:$N$14,2,FALSE)&amp;LEFT(J791,4)&amp;RIGHT(LEFT(J791,LEN(J791)-1),2)))*1</f>
        <v>0</v>
      </c>
      <c r="B791" s="1">
        <f>(IF(ISERROR(VLOOKUP(L791,[1]Choix14!$M$2:$N$14,2,FALSE)&amp;LEFT(O791,4)&amp;RIGHT(LEFT(O791,LEN(O791)-1),2)),0,VLOOKUP(L791,[1]Choix14!$M$2:$N$14,2,FALSE)&amp;LEFT(O791,4)&amp;RIGHT(LEFT(O791,LEN(O791)-1),2)))*1</f>
        <v>0</v>
      </c>
      <c r="C791" s="1"/>
      <c r="D791" s="1"/>
      <c r="I791" t="s">
        <v>655</v>
      </c>
      <c r="Q791" s="2">
        <f t="shared" si="14"/>
        <v>0</v>
      </c>
      <c r="R791" s="2">
        <f t="shared" si="14"/>
        <v>0</v>
      </c>
    </row>
    <row r="792" spans="1:18" x14ac:dyDescent="0.25">
      <c r="A792" s="1">
        <f>(IF(ISERROR(VLOOKUP(G792,[1]Choix14!$M$2:$N$14,2,FALSE)&amp;LEFT(J792,4)&amp;RIGHT(LEFT(J792,LEN(J792)-1),2)),0,VLOOKUP(G792,[1]Choix14!$M$2:$N$14,2,FALSE)&amp;LEFT(J792,4)&amp;RIGHT(LEFT(J792,LEN(J792)-1),2)))*1</f>
        <v>0</v>
      </c>
      <c r="B792" s="1">
        <f>(IF(ISERROR(VLOOKUP(L792,[1]Choix14!$M$2:$N$14,2,FALSE)&amp;LEFT(O792,4)&amp;RIGHT(LEFT(O792,LEN(O792)-1),2)),0,VLOOKUP(L792,[1]Choix14!$M$2:$N$14,2,FALSE)&amp;LEFT(O792,4)&amp;RIGHT(LEFT(O792,LEN(O792)-1),2)))*1</f>
        <v>0</v>
      </c>
      <c r="C792" s="1"/>
      <c r="D792" s="1"/>
      <c r="I792" t="s">
        <v>656</v>
      </c>
      <c r="Q792" s="2">
        <f t="shared" si="14"/>
        <v>0</v>
      </c>
      <c r="R792" s="2">
        <f t="shared" si="14"/>
        <v>0</v>
      </c>
    </row>
    <row r="793" spans="1:18" x14ac:dyDescent="0.25">
      <c r="A793" s="1">
        <f>(IF(ISERROR(VLOOKUP(G793,[1]Choix14!$M$2:$N$14,2,FALSE)&amp;LEFT(J793,4)&amp;RIGHT(LEFT(J793,LEN(J793)-1),2)),0,VLOOKUP(G793,[1]Choix14!$M$2:$N$14,2,FALSE)&amp;LEFT(J793,4)&amp;RIGHT(LEFT(J793,LEN(J793)-1),2)))*1</f>
        <v>0</v>
      </c>
      <c r="B793" s="1">
        <f>(IF(ISERROR(VLOOKUP(L793,[1]Choix14!$M$2:$N$14,2,FALSE)&amp;LEFT(O793,4)&amp;RIGHT(LEFT(O793,LEN(O793)-1),2)),0,VLOOKUP(L793,[1]Choix14!$M$2:$N$14,2,FALSE)&amp;LEFT(O793,4)&amp;RIGHT(LEFT(O793,LEN(O793)-1),2)))*1</f>
        <v>0</v>
      </c>
      <c r="C793" s="1"/>
      <c r="D793" s="1"/>
      <c r="I793" t="s">
        <v>657</v>
      </c>
      <c r="Q793" s="2">
        <f t="shared" si="14"/>
        <v>0</v>
      </c>
      <c r="R793" s="2">
        <f t="shared" si="14"/>
        <v>0</v>
      </c>
    </row>
    <row r="794" spans="1:18" x14ac:dyDescent="0.25">
      <c r="A794" s="1">
        <f>(IF(ISERROR(VLOOKUP(G794,[1]Choix14!$M$2:$N$14,2,FALSE)&amp;LEFT(J794,4)&amp;RIGHT(LEFT(J794,LEN(J794)-1),2)),0,VLOOKUP(G794,[1]Choix14!$M$2:$N$14,2,FALSE)&amp;LEFT(J794,4)&amp;RIGHT(LEFT(J794,LEN(J794)-1),2)))*1</f>
        <v>0</v>
      </c>
      <c r="B794" s="1">
        <f>(IF(ISERROR(VLOOKUP(L794,[1]Choix14!$M$2:$N$14,2,FALSE)&amp;LEFT(O794,4)&amp;RIGHT(LEFT(O794,LEN(O794)-1),2)),0,VLOOKUP(L794,[1]Choix14!$M$2:$N$14,2,FALSE)&amp;LEFT(O794,4)&amp;RIGHT(LEFT(O794,LEN(O794)-1),2)))*1</f>
        <v>0</v>
      </c>
      <c r="C794" s="1"/>
      <c r="D794" s="1"/>
      <c r="I794" t="s">
        <v>658</v>
      </c>
      <c r="Q794" s="2">
        <f t="shared" si="14"/>
        <v>0</v>
      </c>
      <c r="R794" s="2">
        <f t="shared" si="14"/>
        <v>0</v>
      </c>
    </row>
    <row r="795" spans="1:18" x14ac:dyDescent="0.25">
      <c r="A795" s="1">
        <f>(IF(ISERROR(VLOOKUP(G795,[1]Choix14!$M$2:$N$14,2,FALSE)&amp;LEFT(J795,4)&amp;RIGHT(LEFT(J795,LEN(J795)-1),2)),0,VLOOKUP(G795,[1]Choix14!$M$2:$N$14,2,FALSE)&amp;LEFT(J795,4)&amp;RIGHT(LEFT(J795,LEN(J795)-1),2)))*1</f>
        <v>0</v>
      </c>
      <c r="B795" s="1">
        <f>(IF(ISERROR(VLOOKUP(L795,[1]Choix14!$M$2:$N$14,2,FALSE)&amp;LEFT(O795,4)&amp;RIGHT(LEFT(O795,LEN(O795)-1),2)),0,VLOOKUP(L795,[1]Choix14!$M$2:$N$14,2,FALSE)&amp;LEFT(O795,4)&amp;RIGHT(LEFT(O795,LEN(O795)-1),2)))*1</f>
        <v>0</v>
      </c>
      <c r="C795" s="1"/>
      <c r="D795" s="1"/>
      <c r="I795" t="s">
        <v>659</v>
      </c>
      <c r="Q795" s="2">
        <f t="shared" si="14"/>
        <v>0</v>
      </c>
      <c r="R795" s="2">
        <f t="shared" si="14"/>
        <v>0</v>
      </c>
    </row>
    <row r="796" spans="1:18" x14ac:dyDescent="0.25">
      <c r="A796" s="1">
        <f>(IF(ISERROR(VLOOKUP(G796,[1]Choix14!$M$2:$N$14,2,FALSE)&amp;LEFT(J796,4)&amp;RIGHT(LEFT(J796,LEN(J796)-1),2)),0,VLOOKUP(G796,[1]Choix14!$M$2:$N$14,2,FALSE)&amp;LEFT(J796,4)&amp;RIGHT(LEFT(J796,LEN(J796)-1),2)))*1</f>
        <v>0</v>
      </c>
      <c r="B796" s="1">
        <f>(IF(ISERROR(VLOOKUP(L796,[1]Choix14!$M$2:$N$14,2,FALSE)&amp;LEFT(O796,4)&amp;RIGHT(LEFT(O796,LEN(O796)-1),2)),0,VLOOKUP(L796,[1]Choix14!$M$2:$N$14,2,FALSE)&amp;LEFT(O796,4)&amp;RIGHT(LEFT(O796,LEN(O796)-1),2)))*1</f>
        <v>0</v>
      </c>
      <c r="C796" s="1"/>
      <c r="D796" s="1"/>
      <c r="I796" t="s">
        <v>660</v>
      </c>
      <c r="Q796" s="2">
        <f t="shared" si="14"/>
        <v>0</v>
      </c>
      <c r="R796" s="2">
        <f t="shared" si="14"/>
        <v>0</v>
      </c>
    </row>
    <row r="797" spans="1:18" x14ac:dyDescent="0.25">
      <c r="A797" s="1">
        <f>(IF(ISERROR(VLOOKUP(G797,[1]Choix14!$M$2:$N$14,2,FALSE)&amp;LEFT(J797,4)&amp;RIGHT(LEFT(J797,LEN(J797)-1),2)),0,VLOOKUP(G797,[1]Choix14!$M$2:$N$14,2,FALSE)&amp;LEFT(J797,4)&amp;RIGHT(LEFT(J797,LEN(J797)-1),2)))*1</f>
        <v>0</v>
      </c>
      <c r="B797" s="1">
        <f>(IF(ISERROR(VLOOKUP(L797,[1]Choix14!$M$2:$N$14,2,FALSE)&amp;LEFT(O797,4)&amp;RIGHT(LEFT(O797,LEN(O797)-1),2)),0,VLOOKUP(L797,[1]Choix14!$M$2:$N$14,2,FALSE)&amp;LEFT(O797,4)&amp;RIGHT(LEFT(O797,LEN(O797)-1),2)))*1</f>
        <v>0</v>
      </c>
      <c r="C797" s="1"/>
      <c r="D797" s="1"/>
      <c r="I797" t="s">
        <v>661</v>
      </c>
      <c r="Q797" s="2">
        <f t="shared" si="14"/>
        <v>0</v>
      </c>
      <c r="R797" s="2">
        <f t="shared" si="14"/>
        <v>0</v>
      </c>
    </row>
    <row r="798" spans="1:18" x14ac:dyDescent="0.25">
      <c r="A798" s="1">
        <f>(IF(ISERROR(VLOOKUP(G798,[1]Choix14!$M$2:$N$14,2,FALSE)&amp;LEFT(J798,4)&amp;RIGHT(LEFT(J798,LEN(J798)-1),2)),0,VLOOKUP(G798,[1]Choix14!$M$2:$N$14,2,FALSE)&amp;LEFT(J798,4)&amp;RIGHT(LEFT(J798,LEN(J798)-1),2)))*1</f>
        <v>0</v>
      </c>
      <c r="B798" s="1">
        <f>(IF(ISERROR(VLOOKUP(L798,[1]Choix14!$M$2:$N$14,2,FALSE)&amp;LEFT(O798,4)&amp;RIGHT(LEFT(O798,LEN(O798)-1),2)),0,VLOOKUP(L798,[1]Choix14!$M$2:$N$14,2,FALSE)&amp;LEFT(O798,4)&amp;RIGHT(LEFT(O798,LEN(O798)-1),2)))*1</f>
        <v>0</v>
      </c>
      <c r="C798" s="1"/>
      <c r="D798" s="1"/>
      <c r="I798" t="s">
        <v>662</v>
      </c>
      <c r="Q798" s="2">
        <f t="shared" si="14"/>
        <v>0</v>
      </c>
      <c r="R798" s="2">
        <f t="shared" si="14"/>
        <v>0</v>
      </c>
    </row>
    <row r="799" spans="1:18" x14ac:dyDescent="0.25">
      <c r="A799" s="1">
        <f>(IF(ISERROR(VLOOKUP(G799,[1]Choix14!$M$2:$N$14,2,FALSE)&amp;LEFT(J799,4)&amp;RIGHT(LEFT(J799,LEN(J799)-1),2)),0,VLOOKUP(G799,[1]Choix14!$M$2:$N$14,2,FALSE)&amp;LEFT(J799,4)&amp;RIGHT(LEFT(J799,LEN(J799)-1),2)))*1</f>
        <v>0</v>
      </c>
      <c r="B799" s="1">
        <f>(IF(ISERROR(VLOOKUP(L799,[1]Choix14!$M$2:$N$14,2,FALSE)&amp;LEFT(O799,4)&amp;RIGHT(LEFT(O799,LEN(O799)-1),2)),0,VLOOKUP(L799,[1]Choix14!$M$2:$N$14,2,FALSE)&amp;LEFT(O799,4)&amp;RIGHT(LEFT(O799,LEN(O799)-1),2)))*1</f>
        <v>0</v>
      </c>
      <c r="C799" s="1"/>
      <c r="D799" s="1"/>
      <c r="I799" t="s">
        <v>663</v>
      </c>
      <c r="Q799" s="2">
        <f t="shared" si="14"/>
        <v>0</v>
      </c>
      <c r="R799" s="2">
        <f t="shared" si="14"/>
        <v>0</v>
      </c>
    </row>
    <row r="800" spans="1:18" x14ac:dyDescent="0.25">
      <c r="A800" s="1">
        <f>(IF(ISERROR(VLOOKUP(G800,[1]Choix14!$M$2:$N$14,2,FALSE)&amp;LEFT(J800,4)&amp;RIGHT(LEFT(J800,LEN(J800)-1),2)),0,VLOOKUP(G800,[1]Choix14!$M$2:$N$14,2,FALSE)&amp;LEFT(J800,4)&amp;RIGHT(LEFT(J800,LEN(J800)-1),2)))*1</f>
        <v>0</v>
      </c>
      <c r="B800" s="1">
        <f>(IF(ISERROR(VLOOKUP(L800,[1]Choix14!$M$2:$N$14,2,FALSE)&amp;LEFT(O800,4)&amp;RIGHT(LEFT(O800,LEN(O800)-1),2)),0,VLOOKUP(L800,[1]Choix14!$M$2:$N$14,2,FALSE)&amp;LEFT(O800,4)&amp;RIGHT(LEFT(O800,LEN(O800)-1),2)))*1</f>
        <v>0</v>
      </c>
      <c r="C800" s="1"/>
      <c r="D800" s="1"/>
      <c r="I800" t="s">
        <v>664</v>
      </c>
      <c r="Q800" s="2">
        <f t="shared" si="14"/>
        <v>0</v>
      </c>
      <c r="R800" s="2">
        <f t="shared" si="14"/>
        <v>0</v>
      </c>
    </row>
    <row r="801" spans="1:18" x14ac:dyDescent="0.25">
      <c r="A801" s="1">
        <f>(IF(ISERROR(VLOOKUP(G801,[1]Choix14!$M$2:$N$14,2,FALSE)&amp;LEFT(J801,4)&amp;RIGHT(LEFT(J801,LEN(J801)-1),2)),0,VLOOKUP(G801,[1]Choix14!$M$2:$N$14,2,FALSE)&amp;LEFT(J801,4)&amp;RIGHT(LEFT(J801,LEN(J801)-1),2)))*1</f>
        <v>0</v>
      </c>
      <c r="B801" s="1">
        <f>(IF(ISERROR(VLOOKUP(L801,[1]Choix14!$M$2:$N$14,2,FALSE)&amp;LEFT(O801,4)&amp;RIGHT(LEFT(O801,LEN(O801)-1),2)),0,VLOOKUP(L801,[1]Choix14!$M$2:$N$14,2,FALSE)&amp;LEFT(O801,4)&amp;RIGHT(LEFT(O801,LEN(O801)-1),2)))*1</f>
        <v>0</v>
      </c>
      <c r="C801" s="1"/>
      <c r="D801" s="1"/>
      <c r="I801" t="s">
        <v>665</v>
      </c>
      <c r="Q801" s="2">
        <f t="shared" si="14"/>
        <v>0</v>
      </c>
      <c r="R801" s="2">
        <f t="shared" si="14"/>
        <v>0</v>
      </c>
    </row>
    <row r="802" spans="1:18" x14ac:dyDescent="0.25">
      <c r="A802" s="1">
        <f>(IF(ISERROR(VLOOKUP(G802,[1]Choix14!$M$2:$N$14,2,FALSE)&amp;LEFT(J802,4)&amp;RIGHT(LEFT(J802,LEN(J802)-1),2)),0,VLOOKUP(G802,[1]Choix14!$M$2:$N$14,2,FALSE)&amp;LEFT(J802,4)&amp;RIGHT(LEFT(J802,LEN(J802)-1),2)))*1</f>
        <v>0</v>
      </c>
      <c r="B802" s="1">
        <f>(IF(ISERROR(VLOOKUP(L802,[1]Choix14!$M$2:$N$14,2,FALSE)&amp;LEFT(O802,4)&amp;RIGHT(LEFT(O802,LEN(O802)-1),2)),0,VLOOKUP(L802,[1]Choix14!$M$2:$N$14,2,FALSE)&amp;LEFT(O802,4)&amp;RIGHT(LEFT(O802,LEN(O802)-1),2)))*1</f>
        <v>0</v>
      </c>
      <c r="C802" s="1"/>
      <c r="D802" s="1"/>
      <c r="I802" t="s">
        <v>666</v>
      </c>
      <c r="Q802" s="2">
        <f t="shared" si="14"/>
        <v>0</v>
      </c>
      <c r="R802" s="2">
        <f t="shared" si="14"/>
        <v>0</v>
      </c>
    </row>
    <row r="803" spans="1:18" x14ac:dyDescent="0.25">
      <c r="A803" s="1">
        <f>(IF(ISERROR(VLOOKUP(G803,[1]Choix14!$M$2:$N$14,2,FALSE)&amp;LEFT(J803,4)&amp;RIGHT(LEFT(J803,LEN(J803)-1),2)),0,VLOOKUP(G803,[1]Choix14!$M$2:$N$14,2,FALSE)&amp;LEFT(J803,4)&amp;RIGHT(LEFT(J803,LEN(J803)-1),2)))*1</f>
        <v>0</v>
      </c>
      <c r="B803" s="1">
        <f>(IF(ISERROR(VLOOKUP(L803,[1]Choix14!$M$2:$N$14,2,FALSE)&amp;LEFT(O803,4)&amp;RIGHT(LEFT(O803,LEN(O803)-1),2)),0,VLOOKUP(L803,[1]Choix14!$M$2:$N$14,2,FALSE)&amp;LEFT(O803,4)&amp;RIGHT(LEFT(O803,LEN(O803)-1),2)))*1</f>
        <v>0</v>
      </c>
      <c r="C803" s="1"/>
      <c r="D803" s="1"/>
      <c r="I803" t="s">
        <v>667</v>
      </c>
      <c r="Q803" s="2">
        <f t="shared" si="14"/>
        <v>0</v>
      </c>
      <c r="R803" s="2">
        <f t="shared" si="14"/>
        <v>0</v>
      </c>
    </row>
    <row r="804" spans="1:18" x14ac:dyDescent="0.25">
      <c r="A804" s="1">
        <f>(IF(ISERROR(VLOOKUP(G804,[1]Choix14!$M$2:$N$14,2,FALSE)&amp;LEFT(J804,4)&amp;RIGHT(LEFT(J804,LEN(J804)-1),2)),0,VLOOKUP(G804,[1]Choix14!$M$2:$N$14,2,FALSE)&amp;LEFT(J804,4)&amp;RIGHT(LEFT(J804,LEN(J804)-1),2)))*1</f>
        <v>0</v>
      </c>
      <c r="B804" s="1">
        <f>(IF(ISERROR(VLOOKUP(L804,[1]Choix14!$M$2:$N$14,2,FALSE)&amp;LEFT(O804,4)&amp;RIGHT(LEFT(O804,LEN(O804)-1),2)),0,VLOOKUP(L804,[1]Choix14!$M$2:$N$14,2,FALSE)&amp;LEFT(O804,4)&amp;RIGHT(LEFT(O804,LEN(O804)-1),2)))*1</f>
        <v>0</v>
      </c>
      <c r="C804" s="1"/>
      <c r="D804" s="1"/>
      <c r="I804" t="s">
        <v>668</v>
      </c>
      <c r="Q804" s="2">
        <f t="shared" si="14"/>
        <v>0</v>
      </c>
      <c r="R804" s="2">
        <f t="shared" si="14"/>
        <v>0</v>
      </c>
    </row>
    <row r="805" spans="1:18" x14ac:dyDescent="0.25">
      <c r="A805" s="1">
        <f>(IF(ISERROR(VLOOKUP(G805,[1]Choix14!$M$2:$N$14,2,FALSE)&amp;LEFT(J805,4)&amp;RIGHT(LEFT(J805,LEN(J805)-1),2)),0,VLOOKUP(G805,[1]Choix14!$M$2:$N$14,2,FALSE)&amp;LEFT(J805,4)&amp;RIGHT(LEFT(J805,LEN(J805)-1),2)))*1</f>
        <v>0</v>
      </c>
      <c r="B805" s="1">
        <f>(IF(ISERROR(VLOOKUP(L805,[1]Choix14!$M$2:$N$14,2,FALSE)&amp;LEFT(O805,4)&amp;RIGHT(LEFT(O805,LEN(O805)-1),2)),0,VLOOKUP(L805,[1]Choix14!$M$2:$N$14,2,FALSE)&amp;LEFT(O805,4)&amp;RIGHT(LEFT(O805,LEN(O805)-1),2)))*1</f>
        <v>0</v>
      </c>
      <c r="C805" s="1"/>
      <c r="D805" s="1"/>
      <c r="I805" t="s">
        <v>669</v>
      </c>
      <c r="Q805" s="2">
        <f t="shared" si="14"/>
        <v>0</v>
      </c>
      <c r="R805" s="2">
        <f t="shared" si="14"/>
        <v>0</v>
      </c>
    </row>
    <row r="806" spans="1:18" x14ac:dyDescent="0.25">
      <c r="A806" s="1">
        <f>(IF(ISERROR(VLOOKUP(G806,[1]Choix14!$M$2:$N$14,2,FALSE)&amp;LEFT(J806,4)&amp;RIGHT(LEFT(J806,LEN(J806)-1),2)),0,VLOOKUP(G806,[1]Choix14!$M$2:$N$14,2,FALSE)&amp;LEFT(J806,4)&amp;RIGHT(LEFT(J806,LEN(J806)-1),2)))*1</f>
        <v>0</v>
      </c>
      <c r="B806" s="1">
        <f>(IF(ISERROR(VLOOKUP(L806,[1]Choix14!$M$2:$N$14,2,FALSE)&amp;LEFT(O806,4)&amp;RIGHT(LEFT(O806,LEN(O806)-1),2)),0,VLOOKUP(L806,[1]Choix14!$M$2:$N$14,2,FALSE)&amp;LEFT(O806,4)&amp;RIGHT(LEFT(O806,LEN(O806)-1),2)))*1</f>
        <v>0</v>
      </c>
      <c r="C806" s="1"/>
      <c r="D806" s="1"/>
      <c r="I806" t="s">
        <v>670</v>
      </c>
      <c r="Q806" s="2">
        <f t="shared" si="14"/>
        <v>0</v>
      </c>
      <c r="R806" s="2">
        <f t="shared" si="14"/>
        <v>0</v>
      </c>
    </row>
    <row r="807" spans="1:18" x14ac:dyDescent="0.25">
      <c r="A807" s="1">
        <f>(IF(ISERROR(VLOOKUP(G807,[1]Choix14!$M$2:$N$14,2,FALSE)&amp;LEFT(J807,4)&amp;RIGHT(LEFT(J807,LEN(J807)-1),2)),0,VLOOKUP(G807,[1]Choix14!$M$2:$N$14,2,FALSE)&amp;LEFT(J807,4)&amp;RIGHT(LEFT(J807,LEN(J807)-1),2)))*1</f>
        <v>0</v>
      </c>
      <c r="B807" s="1">
        <f>(IF(ISERROR(VLOOKUP(L807,[1]Choix14!$M$2:$N$14,2,FALSE)&amp;LEFT(O807,4)&amp;RIGHT(LEFT(O807,LEN(O807)-1),2)),0,VLOOKUP(L807,[1]Choix14!$M$2:$N$14,2,FALSE)&amp;LEFT(O807,4)&amp;RIGHT(LEFT(O807,LEN(O807)-1),2)))*1</f>
        <v>0</v>
      </c>
      <c r="C807" s="1"/>
      <c r="D807" s="1"/>
      <c r="I807" t="s">
        <v>671</v>
      </c>
      <c r="Q807" s="2">
        <f t="shared" si="14"/>
        <v>0</v>
      </c>
      <c r="R807" s="2">
        <f t="shared" si="14"/>
        <v>0</v>
      </c>
    </row>
    <row r="808" spans="1:18" x14ac:dyDescent="0.25">
      <c r="A808" s="1">
        <f>(IF(ISERROR(VLOOKUP(G808,[1]Choix14!$M$2:$N$14,2,FALSE)&amp;LEFT(J808,4)&amp;RIGHT(LEFT(J808,LEN(J808)-1),2)),0,VLOOKUP(G808,[1]Choix14!$M$2:$N$14,2,FALSE)&amp;LEFT(J808,4)&amp;RIGHT(LEFT(J808,LEN(J808)-1),2)))*1</f>
        <v>0</v>
      </c>
      <c r="B808" s="1">
        <f>(IF(ISERROR(VLOOKUP(L808,[1]Choix14!$M$2:$N$14,2,FALSE)&amp;LEFT(O808,4)&amp;RIGHT(LEFT(O808,LEN(O808)-1),2)),0,VLOOKUP(L808,[1]Choix14!$M$2:$N$14,2,FALSE)&amp;LEFT(O808,4)&amp;RIGHT(LEFT(O808,LEN(O808)-1),2)))*1</f>
        <v>0</v>
      </c>
      <c r="C808" s="1"/>
      <c r="D808" s="1"/>
      <c r="I808" t="s">
        <v>672</v>
      </c>
      <c r="Q808" s="2">
        <f t="shared" si="14"/>
        <v>0</v>
      </c>
      <c r="R808" s="2">
        <f t="shared" si="14"/>
        <v>0</v>
      </c>
    </row>
    <row r="809" spans="1:18" x14ac:dyDescent="0.25">
      <c r="A809" s="1">
        <f>(IF(ISERROR(VLOOKUP(G809,[1]Choix14!$M$2:$N$14,2,FALSE)&amp;LEFT(J809,4)&amp;RIGHT(LEFT(J809,LEN(J809)-1),2)),0,VLOOKUP(G809,[1]Choix14!$M$2:$N$14,2,FALSE)&amp;LEFT(J809,4)&amp;RIGHT(LEFT(J809,LEN(J809)-1),2)))*1</f>
        <v>0</v>
      </c>
      <c r="B809" s="1">
        <f>(IF(ISERROR(VLOOKUP(L809,[1]Choix14!$M$2:$N$14,2,FALSE)&amp;LEFT(O809,4)&amp;RIGHT(LEFT(O809,LEN(O809)-1),2)),0,VLOOKUP(L809,[1]Choix14!$M$2:$N$14,2,FALSE)&amp;LEFT(O809,4)&amp;RIGHT(LEFT(O809,LEN(O809)-1),2)))*1</f>
        <v>0</v>
      </c>
      <c r="C809" s="1"/>
      <c r="D809" s="1"/>
      <c r="I809" t="s">
        <v>673</v>
      </c>
      <c r="Q809" s="2">
        <f t="shared" si="14"/>
        <v>0</v>
      </c>
      <c r="R809" s="2">
        <f t="shared" si="14"/>
        <v>0</v>
      </c>
    </row>
    <row r="810" spans="1:18" x14ac:dyDescent="0.25">
      <c r="A810" s="1">
        <f>(IF(ISERROR(VLOOKUP(G810,[1]Choix14!$M$2:$N$14,2,FALSE)&amp;LEFT(J810,4)&amp;RIGHT(LEFT(J810,LEN(J810)-1),2)),0,VLOOKUP(G810,[1]Choix14!$M$2:$N$14,2,FALSE)&amp;LEFT(J810,4)&amp;RIGHT(LEFT(J810,LEN(J810)-1),2)))*1</f>
        <v>0</v>
      </c>
      <c r="B810" s="1">
        <f>(IF(ISERROR(VLOOKUP(L810,[1]Choix14!$M$2:$N$14,2,FALSE)&amp;LEFT(O810,4)&amp;RIGHT(LEFT(O810,LEN(O810)-1),2)),0,VLOOKUP(L810,[1]Choix14!$M$2:$N$14,2,FALSE)&amp;LEFT(O810,4)&amp;RIGHT(LEFT(O810,LEN(O810)-1),2)))*1</f>
        <v>0</v>
      </c>
      <c r="C810" s="1"/>
      <c r="D810" s="1"/>
      <c r="I810" t="s">
        <v>674</v>
      </c>
      <c r="Q810" s="2">
        <f t="shared" si="14"/>
        <v>0</v>
      </c>
      <c r="R810" s="2">
        <f t="shared" si="14"/>
        <v>0</v>
      </c>
    </row>
    <row r="811" spans="1:18" x14ac:dyDescent="0.25">
      <c r="A811" s="1">
        <f>(IF(ISERROR(VLOOKUP(G811,[1]Choix14!$M$2:$N$14,2,FALSE)&amp;LEFT(J811,4)&amp;RIGHT(LEFT(J811,LEN(J811)-1),2)),0,VLOOKUP(G811,[1]Choix14!$M$2:$N$14,2,FALSE)&amp;LEFT(J811,4)&amp;RIGHT(LEFT(J811,LEN(J811)-1),2)))*1</f>
        <v>0</v>
      </c>
      <c r="B811" s="1">
        <f>(IF(ISERROR(VLOOKUP(L811,[1]Choix14!$M$2:$N$14,2,FALSE)&amp;LEFT(O811,4)&amp;RIGHT(LEFT(O811,LEN(O811)-1),2)),0,VLOOKUP(L811,[1]Choix14!$M$2:$N$14,2,FALSE)&amp;LEFT(O811,4)&amp;RIGHT(LEFT(O811,LEN(O811)-1),2)))*1</f>
        <v>0</v>
      </c>
      <c r="C811" s="1"/>
      <c r="D811" s="1"/>
      <c r="I811" t="s">
        <v>675</v>
      </c>
      <c r="Q811" s="2">
        <f t="shared" si="14"/>
        <v>0</v>
      </c>
      <c r="R811" s="2">
        <f t="shared" si="14"/>
        <v>0</v>
      </c>
    </row>
    <row r="812" spans="1:18" x14ac:dyDescent="0.25">
      <c r="A812" s="1">
        <f>(IF(ISERROR(VLOOKUP(G812,[1]Choix14!$M$2:$N$14,2,FALSE)&amp;LEFT(J812,4)&amp;RIGHT(LEFT(J812,LEN(J812)-1),2)),0,VLOOKUP(G812,[1]Choix14!$M$2:$N$14,2,FALSE)&amp;LEFT(J812,4)&amp;RIGHT(LEFT(J812,LEN(J812)-1),2)))*1</f>
        <v>0</v>
      </c>
      <c r="B812" s="1">
        <f>(IF(ISERROR(VLOOKUP(L812,[1]Choix14!$M$2:$N$14,2,FALSE)&amp;LEFT(O812,4)&amp;RIGHT(LEFT(O812,LEN(O812)-1),2)),0,VLOOKUP(L812,[1]Choix14!$M$2:$N$14,2,FALSE)&amp;LEFT(O812,4)&amp;RIGHT(LEFT(O812,LEN(O812)-1),2)))*1</f>
        <v>0</v>
      </c>
      <c r="C812" s="1"/>
      <c r="D812" s="1"/>
      <c r="I812" t="s">
        <v>676</v>
      </c>
      <c r="Q812" s="2">
        <f t="shared" si="14"/>
        <v>0</v>
      </c>
      <c r="R812" s="2">
        <f t="shared" si="14"/>
        <v>0</v>
      </c>
    </row>
    <row r="813" spans="1:18" x14ac:dyDescent="0.25">
      <c r="A813" s="1">
        <f>(IF(ISERROR(VLOOKUP(G813,[1]Choix14!$M$2:$N$14,2,FALSE)&amp;LEFT(J813,4)&amp;RIGHT(LEFT(J813,LEN(J813)-1),2)),0,VLOOKUP(G813,[1]Choix14!$M$2:$N$14,2,FALSE)&amp;LEFT(J813,4)&amp;RIGHT(LEFT(J813,LEN(J813)-1),2)))*1</f>
        <v>0</v>
      </c>
      <c r="B813" s="1">
        <f>(IF(ISERROR(VLOOKUP(L813,[1]Choix14!$M$2:$N$14,2,FALSE)&amp;LEFT(O813,4)&amp;RIGHT(LEFT(O813,LEN(O813)-1),2)),0,VLOOKUP(L813,[1]Choix14!$M$2:$N$14,2,FALSE)&amp;LEFT(O813,4)&amp;RIGHT(LEFT(O813,LEN(O813)-1),2)))*1</f>
        <v>0</v>
      </c>
      <c r="C813" s="1"/>
      <c r="D813" s="1"/>
      <c r="I813" t="s">
        <v>677</v>
      </c>
      <c r="Q813" s="2">
        <f t="shared" si="14"/>
        <v>0</v>
      </c>
      <c r="R813" s="2">
        <f t="shared" si="14"/>
        <v>0</v>
      </c>
    </row>
    <row r="814" spans="1:18" x14ac:dyDescent="0.25">
      <c r="A814" s="1">
        <f>(IF(ISERROR(VLOOKUP(G814,[1]Choix14!$M$2:$N$14,2,FALSE)&amp;LEFT(J814,4)&amp;RIGHT(LEFT(J814,LEN(J814)-1),2)),0,VLOOKUP(G814,[1]Choix14!$M$2:$N$14,2,FALSE)&amp;LEFT(J814,4)&amp;RIGHT(LEFT(J814,LEN(J814)-1),2)))*1</f>
        <v>0</v>
      </c>
      <c r="B814" s="1">
        <f>(IF(ISERROR(VLOOKUP(L814,[1]Choix14!$M$2:$N$14,2,FALSE)&amp;LEFT(O814,4)&amp;RIGHT(LEFT(O814,LEN(O814)-1),2)),0,VLOOKUP(L814,[1]Choix14!$M$2:$N$14,2,FALSE)&amp;LEFT(O814,4)&amp;RIGHT(LEFT(O814,LEN(O814)-1),2)))*1</f>
        <v>0</v>
      </c>
      <c r="C814" s="1"/>
      <c r="D814" s="1"/>
      <c r="I814" t="s">
        <v>678</v>
      </c>
      <c r="Q814" s="2">
        <f t="shared" si="14"/>
        <v>0</v>
      </c>
      <c r="R814" s="2">
        <f t="shared" si="14"/>
        <v>0</v>
      </c>
    </row>
    <row r="815" spans="1:18" x14ac:dyDescent="0.25">
      <c r="A815" s="1">
        <f>(IF(ISERROR(VLOOKUP(G815,[1]Choix14!$M$2:$N$14,2,FALSE)&amp;LEFT(J815,4)&amp;RIGHT(LEFT(J815,LEN(J815)-1),2)),0,VLOOKUP(G815,[1]Choix14!$M$2:$N$14,2,FALSE)&amp;LEFT(J815,4)&amp;RIGHT(LEFT(J815,LEN(J815)-1),2)))*1</f>
        <v>0</v>
      </c>
      <c r="B815" s="1">
        <f>(IF(ISERROR(VLOOKUP(L815,[1]Choix14!$M$2:$N$14,2,FALSE)&amp;LEFT(O815,4)&amp;RIGHT(LEFT(O815,LEN(O815)-1),2)),0,VLOOKUP(L815,[1]Choix14!$M$2:$N$14,2,FALSE)&amp;LEFT(O815,4)&amp;RIGHT(LEFT(O815,LEN(O815)-1),2)))*1</f>
        <v>0</v>
      </c>
      <c r="C815" s="1"/>
      <c r="D815" s="1"/>
      <c r="I815" t="s">
        <v>679</v>
      </c>
      <c r="Q815" s="2">
        <f t="shared" si="14"/>
        <v>0</v>
      </c>
      <c r="R815" s="2">
        <f t="shared" si="14"/>
        <v>0</v>
      </c>
    </row>
    <row r="816" spans="1:18" x14ac:dyDescent="0.25">
      <c r="A816" s="1">
        <f>(IF(ISERROR(VLOOKUP(G816,[1]Choix14!$M$2:$N$14,2,FALSE)&amp;LEFT(J816,4)&amp;RIGHT(LEFT(J816,LEN(J816)-1),2)),0,VLOOKUP(G816,[1]Choix14!$M$2:$N$14,2,FALSE)&amp;LEFT(J816,4)&amp;RIGHT(LEFT(J816,LEN(J816)-1),2)))*1</f>
        <v>0</v>
      </c>
      <c r="B816" s="1">
        <f>(IF(ISERROR(VLOOKUP(L816,[1]Choix14!$M$2:$N$14,2,FALSE)&amp;LEFT(O816,4)&amp;RIGHT(LEFT(O816,LEN(O816)-1),2)),0,VLOOKUP(L816,[1]Choix14!$M$2:$N$14,2,FALSE)&amp;LEFT(O816,4)&amp;RIGHT(LEFT(O816,LEN(O816)-1),2)))*1</f>
        <v>0</v>
      </c>
      <c r="C816" s="1"/>
      <c r="D816" s="1"/>
      <c r="I816" t="s">
        <v>680</v>
      </c>
      <c r="Q816" s="2">
        <f t="shared" si="14"/>
        <v>0</v>
      </c>
      <c r="R816" s="2">
        <f t="shared" si="14"/>
        <v>0</v>
      </c>
    </row>
    <row r="817" spans="1:18" x14ac:dyDescent="0.25">
      <c r="A817" s="1">
        <f>(IF(ISERROR(VLOOKUP(G817,[1]Choix14!$M$2:$N$14,2,FALSE)&amp;LEFT(J817,4)&amp;RIGHT(LEFT(J817,LEN(J817)-1),2)),0,VLOOKUP(G817,[1]Choix14!$M$2:$N$14,2,FALSE)&amp;LEFT(J817,4)&amp;RIGHT(LEFT(J817,LEN(J817)-1),2)))*1</f>
        <v>0</v>
      </c>
      <c r="B817" s="1">
        <f>(IF(ISERROR(VLOOKUP(L817,[1]Choix14!$M$2:$N$14,2,FALSE)&amp;LEFT(O817,4)&amp;RIGHT(LEFT(O817,LEN(O817)-1),2)),0,VLOOKUP(L817,[1]Choix14!$M$2:$N$14,2,FALSE)&amp;LEFT(O817,4)&amp;RIGHT(LEFT(O817,LEN(O817)-1),2)))*1</f>
        <v>0</v>
      </c>
      <c r="C817" s="1"/>
      <c r="D817" s="1"/>
      <c r="I817" t="s">
        <v>681</v>
      </c>
      <c r="Q817" s="2">
        <f t="shared" si="14"/>
        <v>0</v>
      </c>
      <c r="R817" s="2">
        <f t="shared" si="14"/>
        <v>0</v>
      </c>
    </row>
    <row r="818" spans="1:18" x14ac:dyDescent="0.25">
      <c r="A818" s="1">
        <f>(IF(ISERROR(VLOOKUP(G818,[1]Choix14!$M$2:$N$14,2,FALSE)&amp;LEFT(J818,4)&amp;RIGHT(LEFT(J818,LEN(J818)-1),2)),0,VLOOKUP(G818,[1]Choix14!$M$2:$N$14,2,FALSE)&amp;LEFT(J818,4)&amp;RIGHT(LEFT(J818,LEN(J818)-1),2)))*1</f>
        <v>0</v>
      </c>
      <c r="B818" s="1">
        <f>(IF(ISERROR(VLOOKUP(L818,[1]Choix14!$M$2:$N$14,2,FALSE)&amp;LEFT(O818,4)&amp;RIGHT(LEFT(O818,LEN(O818)-1),2)),0,VLOOKUP(L818,[1]Choix14!$M$2:$N$14,2,FALSE)&amp;LEFT(O818,4)&amp;RIGHT(LEFT(O818,LEN(O818)-1),2)))*1</f>
        <v>0</v>
      </c>
      <c r="C818" s="1"/>
      <c r="D818" s="1"/>
      <c r="I818" t="s">
        <v>682</v>
      </c>
      <c r="Q818" s="2">
        <f t="shared" si="14"/>
        <v>0</v>
      </c>
      <c r="R818" s="2">
        <f t="shared" si="14"/>
        <v>0</v>
      </c>
    </row>
    <row r="819" spans="1:18" x14ac:dyDescent="0.25">
      <c r="A819" s="1">
        <f>(IF(ISERROR(VLOOKUP(G819,[1]Choix14!$M$2:$N$14,2,FALSE)&amp;LEFT(J819,4)&amp;RIGHT(LEFT(J819,LEN(J819)-1),2)),0,VLOOKUP(G819,[1]Choix14!$M$2:$N$14,2,FALSE)&amp;LEFT(J819,4)&amp;RIGHT(LEFT(J819,LEN(J819)-1),2)))*1</f>
        <v>0</v>
      </c>
      <c r="B819" s="1">
        <f>(IF(ISERROR(VLOOKUP(L819,[1]Choix14!$M$2:$N$14,2,FALSE)&amp;LEFT(O819,4)&amp;RIGHT(LEFT(O819,LEN(O819)-1),2)),0,VLOOKUP(L819,[1]Choix14!$M$2:$N$14,2,FALSE)&amp;LEFT(O819,4)&amp;RIGHT(LEFT(O819,LEN(O819)-1),2)))*1</f>
        <v>0</v>
      </c>
      <c r="C819" s="1"/>
      <c r="D819" s="1"/>
      <c r="I819" t="s">
        <v>683</v>
      </c>
      <c r="Q819" s="2">
        <f t="shared" si="14"/>
        <v>0</v>
      </c>
      <c r="R819" s="2">
        <f t="shared" si="14"/>
        <v>0</v>
      </c>
    </row>
    <row r="820" spans="1:18" x14ac:dyDescent="0.25">
      <c r="A820" s="1">
        <f>(IF(ISERROR(VLOOKUP(G820,[1]Choix14!$M$2:$N$14,2,FALSE)&amp;LEFT(J820,4)&amp;RIGHT(LEFT(J820,LEN(J820)-1),2)),0,VLOOKUP(G820,[1]Choix14!$M$2:$N$14,2,FALSE)&amp;LEFT(J820,4)&amp;RIGHT(LEFT(J820,LEN(J820)-1),2)))*1</f>
        <v>0</v>
      </c>
      <c r="B820" s="1">
        <f>(IF(ISERROR(VLOOKUP(L820,[1]Choix14!$M$2:$N$14,2,FALSE)&amp;LEFT(O820,4)&amp;RIGHT(LEFT(O820,LEN(O820)-1),2)),0,VLOOKUP(L820,[1]Choix14!$M$2:$N$14,2,FALSE)&amp;LEFT(O820,4)&amp;RIGHT(LEFT(O820,LEN(O820)-1),2)))*1</f>
        <v>0</v>
      </c>
      <c r="C820" s="1"/>
      <c r="D820" s="1"/>
      <c r="I820" t="s">
        <v>684</v>
      </c>
      <c r="Q820" s="2">
        <f t="shared" si="14"/>
        <v>0</v>
      </c>
      <c r="R820" s="2">
        <f t="shared" si="14"/>
        <v>0</v>
      </c>
    </row>
    <row r="821" spans="1:18" x14ac:dyDescent="0.25">
      <c r="A821" s="1">
        <f>(IF(ISERROR(VLOOKUP(G821,[1]Choix14!$M$2:$N$14,2,FALSE)&amp;LEFT(J821,4)&amp;RIGHT(LEFT(J821,LEN(J821)-1),2)),0,VLOOKUP(G821,[1]Choix14!$M$2:$N$14,2,FALSE)&amp;LEFT(J821,4)&amp;RIGHT(LEFT(J821,LEN(J821)-1),2)))*1</f>
        <v>0</v>
      </c>
      <c r="B821" s="1">
        <f>(IF(ISERROR(VLOOKUP(L821,[1]Choix14!$M$2:$N$14,2,FALSE)&amp;LEFT(O821,4)&amp;RIGHT(LEFT(O821,LEN(O821)-1),2)),0,VLOOKUP(L821,[1]Choix14!$M$2:$N$14,2,FALSE)&amp;LEFT(O821,4)&amp;RIGHT(LEFT(O821,LEN(O821)-1),2)))*1</f>
        <v>0</v>
      </c>
      <c r="C821" s="1"/>
      <c r="D821" s="1"/>
      <c r="I821" t="s">
        <v>685</v>
      </c>
      <c r="Q821" s="2">
        <f t="shared" si="14"/>
        <v>0</v>
      </c>
      <c r="R821" s="2">
        <f t="shared" si="14"/>
        <v>0</v>
      </c>
    </row>
    <row r="822" spans="1:18" x14ac:dyDescent="0.25">
      <c r="A822" s="1">
        <f>(IF(ISERROR(VLOOKUP(G822,[1]Choix14!$M$2:$N$14,2,FALSE)&amp;LEFT(J822,4)&amp;RIGHT(LEFT(J822,LEN(J822)-1),2)),0,VLOOKUP(G822,[1]Choix14!$M$2:$N$14,2,FALSE)&amp;LEFT(J822,4)&amp;RIGHT(LEFT(J822,LEN(J822)-1),2)))*1</f>
        <v>0</v>
      </c>
      <c r="B822" s="1">
        <f>(IF(ISERROR(VLOOKUP(L822,[1]Choix14!$M$2:$N$14,2,FALSE)&amp;LEFT(O822,4)&amp;RIGHT(LEFT(O822,LEN(O822)-1),2)),0,VLOOKUP(L822,[1]Choix14!$M$2:$N$14,2,FALSE)&amp;LEFT(O822,4)&amp;RIGHT(LEFT(O822,LEN(O822)-1),2)))*1</f>
        <v>0</v>
      </c>
      <c r="C822" s="1"/>
      <c r="D822" s="1"/>
      <c r="I822" t="s">
        <v>686</v>
      </c>
      <c r="Q822" s="2">
        <f t="shared" si="14"/>
        <v>0</v>
      </c>
      <c r="R822" s="2">
        <f t="shared" si="14"/>
        <v>0</v>
      </c>
    </row>
    <row r="823" spans="1:18" x14ac:dyDescent="0.25">
      <c r="A823" s="1">
        <f>(IF(ISERROR(VLOOKUP(G823,[1]Choix14!$M$2:$N$14,2,FALSE)&amp;LEFT(J823,4)&amp;RIGHT(LEFT(J823,LEN(J823)-1),2)),0,VLOOKUP(G823,[1]Choix14!$M$2:$N$14,2,FALSE)&amp;LEFT(J823,4)&amp;RIGHT(LEFT(J823,LEN(J823)-1),2)))*1</f>
        <v>0</v>
      </c>
      <c r="B823" s="1">
        <f>(IF(ISERROR(VLOOKUP(L823,[1]Choix14!$M$2:$N$14,2,FALSE)&amp;LEFT(O823,4)&amp;RIGHT(LEFT(O823,LEN(O823)-1),2)),0,VLOOKUP(L823,[1]Choix14!$M$2:$N$14,2,FALSE)&amp;LEFT(O823,4)&amp;RIGHT(LEFT(O823,LEN(O823)-1),2)))*1</f>
        <v>0</v>
      </c>
      <c r="C823" s="1"/>
      <c r="D823" s="1"/>
      <c r="I823" t="s">
        <v>687</v>
      </c>
      <c r="Q823" s="2">
        <f t="shared" si="14"/>
        <v>0</v>
      </c>
      <c r="R823" s="2">
        <f t="shared" si="14"/>
        <v>0</v>
      </c>
    </row>
    <row r="824" spans="1:18" x14ac:dyDescent="0.25">
      <c r="A824" s="1">
        <f>(IF(ISERROR(VLOOKUP(G824,[1]Choix14!$M$2:$N$14,2,FALSE)&amp;LEFT(J824,4)&amp;RIGHT(LEFT(J824,LEN(J824)-1),2)),0,VLOOKUP(G824,[1]Choix14!$M$2:$N$14,2,FALSE)&amp;LEFT(J824,4)&amp;RIGHT(LEFT(J824,LEN(J824)-1),2)))*1</f>
        <v>0</v>
      </c>
      <c r="B824" s="1">
        <f>(IF(ISERROR(VLOOKUP(L824,[1]Choix14!$M$2:$N$14,2,FALSE)&amp;LEFT(O824,4)&amp;RIGHT(LEFT(O824,LEN(O824)-1),2)),0,VLOOKUP(L824,[1]Choix14!$M$2:$N$14,2,FALSE)&amp;LEFT(O824,4)&amp;RIGHT(LEFT(O824,LEN(O824)-1),2)))*1</f>
        <v>0</v>
      </c>
      <c r="C824" s="1"/>
      <c r="D824" s="1"/>
      <c r="I824" t="s">
        <v>688</v>
      </c>
      <c r="Q824" s="2">
        <f t="shared" si="14"/>
        <v>0</v>
      </c>
      <c r="R824" s="2">
        <f t="shared" si="14"/>
        <v>0</v>
      </c>
    </row>
    <row r="825" spans="1:18" x14ac:dyDescent="0.25">
      <c r="A825" s="1">
        <f>(IF(ISERROR(VLOOKUP(G825,[1]Choix14!$M$2:$N$14,2,FALSE)&amp;LEFT(J825,4)&amp;RIGHT(LEFT(J825,LEN(J825)-1),2)),0,VLOOKUP(G825,[1]Choix14!$M$2:$N$14,2,FALSE)&amp;LEFT(J825,4)&amp;RIGHT(LEFT(J825,LEN(J825)-1),2)))*1</f>
        <v>0</v>
      </c>
      <c r="B825" s="1">
        <f>(IF(ISERROR(VLOOKUP(L825,[1]Choix14!$M$2:$N$14,2,FALSE)&amp;LEFT(O825,4)&amp;RIGHT(LEFT(O825,LEN(O825)-1),2)),0,VLOOKUP(L825,[1]Choix14!$M$2:$N$14,2,FALSE)&amp;LEFT(O825,4)&amp;RIGHT(LEFT(O825,LEN(O825)-1),2)))*1</f>
        <v>0</v>
      </c>
      <c r="C825" s="1"/>
      <c r="D825" s="1"/>
      <c r="I825" t="s">
        <v>689</v>
      </c>
      <c r="Q825" s="2">
        <f t="shared" si="14"/>
        <v>0</v>
      </c>
      <c r="R825" s="2">
        <f t="shared" si="14"/>
        <v>0</v>
      </c>
    </row>
    <row r="826" spans="1:18" x14ac:dyDescent="0.25">
      <c r="A826" s="1">
        <f>(IF(ISERROR(VLOOKUP(G826,[1]Choix14!$M$2:$N$14,2,FALSE)&amp;LEFT(J826,4)&amp;RIGHT(LEFT(J826,LEN(J826)-1),2)),0,VLOOKUP(G826,[1]Choix14!$M$2:$N$14,2,FALSE)&amp;LEFT(J826,4)&amp;RIGHT(LEFT(J826,LEN(J826)-1),2)))*1</f>
        <v>0</v>
      </c>
      <c r="B826" s="1">
        <f>(IF(ISERROR(VLOOKUP(L826,[1]Choix14!$M$2:$N$14,2,FALSE)&amp;LEFT(O826,4)&amp;RIGHT(LEFT(O826,LEN(O826)-1),2)),0,VLOOKUP(L826,[1]Choix14!$M$2:$N$14,2,FALSE)&amp;LEFT(O826,4)&amp;RIGHT(LEFT(O826,LEN(O826)-1),2)))*1</f>
        <v>0</v>
      </c>
      <c r="C826" s="1"/>
      <c r="D826" s="1"/>
      <c r="I826" t="s">
        <v>690</v>
      </c>
      <c r="Q826" s="2">
        <f t="shared" si="14"/>
        <v>0</v>
      </c>
      <c r="R826" s="2">
        <f t="shared" si="14"/>
        <v>0</v>
      </c>
    </row>
    <row r="827" spans="1:18" x14ac:dyDescent="0.25">
      <c r="A827" s="1">
        <f>(IF(ISERROR(VLOOKUP(G827,[1]Choix14!$M$2:$N$14,2,FALSE)&amp;LEFT(J827,4)&amp;RIGHT(LEFT(J827,LEN(J827)-1),2)),0,VLOOKUP(G827,[1]Choix14!$M$2:$N$14,2,FALSE)&amp;LEFT(J827,4)&amp;RIGHT(LEFT(J827,LEN(J827)-1),2)))*1</f>
        <v>0</v>
      </c>
      <c r="B827" s="1">
        <f>(IF(ISERROR(VLOOKUP(L827,[1]Choix14!$M$2:$N$14,2,FALSE)&amp;LEFT(O827,4)&amp;RIGHT(LEFT(O827,LEN(O827)-1),2)),0,VLOOKUP(L827,[1]Choix14!$M$2:$N$14,2,FALSE)&amp;LEFT(O827,4)&amp;RIGHT(LEFT(O827,LEN(O827)-1),2)))*1</f>
        <v>0</v>
      </c>
      <c r="C827" s="1"/>
      <c r="D827" s="1"/>
      <c r="I827" t="s">
        <v>691</v>
      </c>
      <c r="Q827" s="2">
        <f t="shared" si="14"/>
        <v>0</v>
      </c>
      <c r="R827" s="2">
        <f t="shared" si="14"/>
        <v>0</v>
      </c>
    </row>
    <row r="828" spans="1:18" x14ac:dyDescent="0.25">
      <c r="A828" s="1">
        <f>(IF(ISERROR(VLOOKUP(G828,[1]Choix14!$M$2:$N$14,2,FALSE)&amp;LEFT(J828,4)&amp;RIGHT(LEFT(J828,LEN(J828)-1),2)),0,VLOOKUP(G828,[1]Choix14!$M$2:$N$14,2,FALSE)&amp;LEFT(J828,4)&amp;RIGHT(LEFT(J828,LEN(J828)-1),2)))*1</f>
        <v>0</v>
      </c>
      <c r="B828" s="1">
        <f>(IF(ISERROR(VLOOKUP(L828,[1]Choix14!$M$2:$N$14,2,FALSE)&amp;LEFT(O828,4)&amp;RIGHT(LEFT(O828,LEN(O828)-1),2)),0,VLOOKUP(L828,[1]Choix14!$M$2:$N$14,2,FALSE)&amp;LEFT(O828,4)&amp;RIGHT(LEFT(O828,LEN(O828)-1),2)))*1</f>
        <v>0</v>
      </c>
      <c r="C828" s="1"/>
      <c r="D828" s="1"/>
      <c r="I828" t="s">
        <v>692</v>
      </c>
      <c r="Q828" s="2">
        <f t="shared" si="14"/>
        <v>0</v>
      </c>
      <c r="R828" s="2">
        <f t="shared" si="14"/>
        <v>0</v>
      </c>
    </row>
    <row r="829" spans="1:18" x14ac:dyDescent="0.25">
      <c r="A829" s="1">
        <f>(IF(ISERROR(VLOOKUP(G829,[1]Choix14!$M$2:$N$14,2,FALSE)&amp;LEFT(J829,4)&amp;RIGHT(LEFT(J829,LEN(J829)-1),2)),0,VLOOKUP(G829,[1]Choix14!$M$2:$N$14,2,FALSE)&amp;LEFT(J829,4)&amp;RIGHT(LEFT(J829,LEN(J829)-1),2)))*1</f>
        <v>0</v>
      </c>
      <c r="B829" s="1">
        <f>(IF(ISERROR(VLOOKUP(L829,[1]Choix14!$M$2:$N$14,2,FALSE)&amp;LEFT(O829,4)&amp;RIGHT(LEFT(O829,LEN(O829)-1),2)),0,VLOOKUP(L829,[1]Choix14!$M$2:$N$14,2,FALSE)&amp;LEFT(O829,4)&amp;RIGHT(LEFT(O829,LEN(O829)-1),2)))*1</f>
        <v>0</v>
      </c>
      <c r="C829" s="1"/>
      <c r="D829" s="1"/>
      <c r="I829" t="s">
        <v>693</v>
      </c>
      <c r="Q829" s="2">
        <f t="shared" si="14"/>
        <v>0</v>
      </c>
      <c r="R829" s="2">
        <f t="shared" si="14"/>
        <v>0</v>
      </c>
    </row>
    <row r="830" spans="1:18" x14ac:dyDescent="0.25">
      <c r="A830" s="1">
        <f>(IF(ISERROR(VLOOKUP(G830,[1]Choix14!$M$2:$N$14,2,FALSE)&amp;LEFT(J830,4)&amp;RIGHT(LEFT(J830,LEN(J830)-1),2)),0,VLOOKUP(G830,[1]Choix14!$M$2:$N$14,2,FALSE)&amp;LEFT(J830,4)&amp;RIGHT(LEFT(J830,LEN(J830)-1),2)))*1</f>
        <v>0</v>
      </c>
      <c r="B830" s="1">
        <f>(IF(ISERROR(VLOOKUP(L830,[1]Choix14!$M$2:$N$14,2,FALSE)&amp;LEFT(O830,4)&amp;RIGHT(LEFT(O830,LEN(O830)-1),2)),0,VLOOKUP(L830,[1]Choix14!$M$2:$N$14,2,FALSE)&amp;LEFT(O830,4)&amp;RIGHT(LEFT(O830,LEN(O830)-1),2)))*1</f>
        <v>0</v>
      </c>
      <c r="C830" s="1"/>
      <c r="D830" s="1"/>
      <c r="I830" t="s">
        <v>694</v>
      </c>
      <c r="Q830" s="2">
        <f t="shared" si="14"/>
        <v>0</v>
      </c>
      <c r="R830" s="2">
        <f t="shared" si="14"/>
        <v>0</v>
      </c>
    </row>
    <row r="831" spans="1:18" x14ac:dyDescent="0.25">
      <c r="A831" s="1">
        <f>(IF(ISERROR(VLOOKUP(G831,[1]Choix14!$M$2:$N$14,2,FALSE)&amp;LEFT(J831,4)&amp;RIGHT(LEFT(J831,LEN(J831)-1),2)),0,VLOOKUP(G831,[1]Choix14!$M$2:$N$14,2,FALSE)&amp;LEFT(J831,4)&amp;RIGHT(LEFT(J831,LEN(J831)-1),2)))*1</f>
        <v>0</v>
      </c>
      <c r="B831" s="1">
        <f>(IF(ISERROR(VLOOKUP(L831,[1]Choix14!$M$2:$N$14,2,FALSE)&amp;LEFT(O831,4)&amp;RIGHT(LEFT(O831,LEN(O831)-1),2)),0,VLOOKUP(L831,[1]Choix14!$M$2:$N$14,2,FALSE)&amp;LEFT(O831,4)&amp;RIGHT(LEFT(O831,LEN(O831)-1),2)))*1</f>
        <v>0</v>
      </c>
      <c r="C831" s="1"/>
      <c r="D831" s="1"/>
      <c r="I831" t="s">
        <v>695</v>
      </c>
      <c r="Q831" s="2">
        <f t="shared" si="14"/>
        <v>0</v>
      </c>
      <c r="R831" s="2">
        <f t="shared" si="14"/>
        <v>0</v>
      </c>
    </row>
    <row r="832" spans="1:18" x14ac:dyDescent="0.25">
      <c r="A832" s="1">
        <f>(IF(ISERROR(VLOOKUP(G832,[1]Choix14!$M$2:$N$14,2,FALSE)&amp;LEFT(J832,4)&amp;RIGHT(LEFT(J832,LEN(J832)-1),2)),0,VLOOKUP(G832,[1]Choix14!$M$2:$N$14,2,FALSE)&amp;LEFT(J832,4)&amp;RIGHT(LEFT(J832,LEN(J832)-1),2)))*1</f>
        <v>0</v>
      </c>
      <c r="B832" s="1">
        <f>(IF(ISERROR(VLOOKUP(L832,[1]Choix14!$M$2:$N$14,2,FALSE)&amp;LEFT(O832,4)&amp;RIGHT(LEFT(O832,LEN(O832)-1),2)),0,VLOOKUP(L832,[1]Choix14!$M$2:$N$14,2,FALSE)&amp;LEFT(O832,4)&amp;RIGHT(LEFT(O832,LEN(O832)-1),2)))*1</f>
        <v>0</v>
      </c>
      <c r="C832" s="1"/>
      <c r="D832" s="1"/>
      <c r="I832" t="s">
        <v>696</v>
      </c>
      <c r="Q832" s="2">
        <f t="shared" si="14"/>
        <v>0</v>
      </c>
      <c r="R832" s="2">
        <f t="shared" si="14"/>
        <v>0</v>
      </c>
    </row>
    <row r="833" spans="1:18" x14ac:dyDescent="0.25">
      <c r="A833" s="1">
        <f>(IF(ISERROR(VLOOKUP(G833,[1]Choix14!$M$2:$N$14,2,FALSE)&amp;LEFT(J833,4)&amp;RIGHT(LEFT(J833,LEN(J833)-1),2)),0,VLOOKUP(G833,[1]Choix14!$M$2:$N$14,2,FALSE)&amp;LEFT(J833,4)&amp;RIGHT(LEFT(J833,LEN(J833)-1),2)))*1</f>
        <v>0</v>
      </c>
      <c r="B833" s="1">
        <f>(IF(ISERROR(VLOOKUP(L833,[1]Choix14!$M$2:$N$14,2,FALSE)&amp;LEFT(O833,4)&amp;RIGHT(LEFT(O833,LEN(O833)-1),2)),0,VLOOKUP(L833,[1]Choix14!$M$2:$N$14,2,FALSE)&amp;LEFT(O833,4)&amp;RIGHT(LEFT(O833,LEN(O833)-1),2)))*1</f>
        <v>0</v>
      </c>
      <c r="C833" s="1"/>
      <c r="D833" s="1"/>
      <c r="I833" t="s">
        <v>697</v>
      </c>
      <c r="Q833" s="2">
        <f t="shared" si="14"/>
        <v>0</v>
      </c>
      <c r="R833" s="2">
        <f t="shared" si="14"/>
        <v>0</v>
      </c>
    </row>
    <row r="834" spans="1:18" x14ac:dyDescent="0.25">
      <c r="A834" s="1">
        <f>(IF(ISERROR(VLOOKUP(G834,[1]Choix14!$M$2:$N$14,2,FALSE)&amp;LEFT(J834,4)&amp;RIGHT(LEFT(J834,LEN(J834)-1),2)),0,VLOOKUP(G834,[1]Choix14!$M$2:$N$14,2,FALSE)&amp;LEFT(J834,4)&amp;RIGHT(LEFT(J834,LEN(J834)-1),2)))*1</f>
        <v>0</v>
      </c>
      <c r="B834" s="1">
        <f>(IF(ISERROR(VLOOKUP(L834,[1]Choix14!$M$2:$N$14,2,FALSE)&amp;LEFT(O834,4)&amp;RIGHT(LEFT(O834,LEN(O834)-1),2)),0,VLOOKUP(L834,[1]Choix14!$M$2:$N$14,2,FALSE)&amp;LEFT(O834,4)&amp;RIGHT(LEFT(O834,LEN(O834)-1),2)))*1</f>
        <v>0</v>
      </c>
      <c r="C834" s="1"/>
      <c r="D834" s="1"/>
      <c r="I834" t="s">
        <v>698</v>
      </c>
      <c r="Q834" s="2">
        <f t="shared" si="14"/>
        <v>0</v>
      </c>
      <c r="R834" s="2">
        <f t="shared" si="14"/>
        <v>0</v>
      </c>
    </row>
    <row r="835" spans="1:18" x14ac:dyDescent="0.25">
      <c r="A835" s="1">
        <f>(IF(ISERROR(VLOOKUP(G835,[1]Choix14!$M$2:$N$14,2,FALSE)&amp;LEFT(J835,4)&amp;RIGHT(LEFT(J835,LEN(J835)-1),2)),0,VLOOKUP(G835,[1]Choix14!$M$2:$N$14,2,FALSE)&amp;LEFT(J835,4)&amp;RIGHT(LEFT(J835,LEN(J835)-1),2)))*1</f>
        <v>0</v>
      </c>
      <c r="B835" s="1">
        <f>(IF(ISERROR(VLOOKUP(L835,[1]Choix14!$M$2:$N$14,2,FALSE)&amp;LEFT(O835,4)&amp;RIGHT(LEFT(O835,LEN(O835)-1),2)),0,VLOOKUP(L835,[1]Choix14!$M$2:$N$14,2,FALSE)&amp;LEFT(O835,4)&amp;RIGHT(LEFT(O835,LEN(O835)-1),2)))*1</f>
        <v>0</v>
      </c>
      <c r="C835" s="1"/>
      <c r="D835" s="1"/>
      <c r="I835" t="s">
        <v>699</v>
      </c>
      <c r="Q835" s="2">
        <f t="shared" ref="Q835:R888" si="15">IF(A835&lt;1,0,COUNTIF($A:$B,A835))</f>
        <v>0</v>
      </c>
      <c r="R835" s="2">
        <f t="shared" si="15"/>
        <v>0</v>
      </c>
    </row>
    <row r="836" spans="1:18" x14ac:dyDescent="0.25">
      <c r="A836" s="1">
        <f>(IF(ISERROR(VLOOKUP(G836,[1]Choix14!$M$2:$N$14,2,FALSE)&amp;LEFT(J836,4)&amp;RIGHT(LEFT(J836,LEN(J836)-1),2)),0,VLOOKUP(G836,[1]Choix14!$M$2:$N$14,2,FALSE)&amp;LEFT(J836,4)&amp;RIGHT(LEFT(J836,LEN(J836)-1),2)))*1</f>
        <v>0</v>
      </c>
      <c r="B836" s="1">
        <f>(IF(ISERROR(VLOOKUP(L836,[1]Choix14!$M$2:$N$14,2,FALSE)&amp;LEFT(O836,4)&amp;RIGHT(LEFT(O836,LEN(O836)-1),2)),0,VLOOKUP(L836,[1]Choix14!$M$2:$N$14,2,FALSE)&amp;LEFT(O836,4)&amp;RIGHT(LEFT(O836,LEN(O836)-1),2)))*1</f>
        <v>0</v>
      </c>
      <c r="C836" s="1"/>
      <c r="D836" s="1"/>
      <c r="I836" t="s">
        <v>700</v>
      </c>
      <c r="Q836" s="2">
        <f t="shared" si="15"/>
        <v>0</v>
      </c>
      <c r="R836" s="2">
        <f t="shared" si="15"/>
        <v>0</v>
      </c>
    </row>
    <row r="837" spans="1:18" x14ac:dyDescent="0.25">
      <c r="A837" s="1">
        <f>(IF(ISERROR(VLOOKUP(G837,[1]Choix14!$M$2:$N$14,2,FALSE)&amp;LEFT(J837,4)&amp;RIGHT(LEFT(J837,LEN(J837)-1),2)),0,VLOOKUP(G837,[1]Choix14!$M$2:$N$14,2,FALSE)&amp;LEFT(J837,4)&amp;RIGHT(LEFT(J837,LEN(J837)-1),2)))*1</f>
        <v>0</v>
      </c>
      <c r="B837" s="1">
        <f>(IF(ISERROR(VLOOKUP(L837,[1]Choix14!$M$2:$N$14,2,FALSE)&amp;LEFT(O837,4)&amp;RIGHT(LEFT(O837,LEN(O837)-1),2)),0,VLOOKUP(L837,[1]Choix14!$M$2:$N$14,2,FALSE)&amp;LEFT(O837,4)&amp;RIGHT(LEFT(O837,LEN(O837)-1),2)))*1</f>
        <v>0</v>
      </c>
      <c r="C837" s="1"/>
      <c r="D837" s="1"/>
      <c r="I837" t="s">
        <v>701</v>
      </c>
      <c r="Q837" s="2">
        <f t="shared" si="15"/>
        <v>0</v>
      </c>
      <c r="R837" s="2">
        <f t="shared" si="15"/>
        <v>0</v>
      </c>
    </row>
    <row r="838" spans="1:18" x14ac:dyDescent="0.25">
      <c r="A838" s="1">
        <f>(IF(ISERROR(VLOOKUP(G838,[1]Choix14!$M$2:$N$14,2,FALSE)&amp;LEFT(J838,4)&amp;RIGHT(LEFT(J838,LEN(J838)-1),2)),0,VLOOKUP(G838,[1]Choix14!$M$2:$N$14,2,FALSE)&amp;LEFT(J838,4)&amp;RIGHT(LEFT(J838,LEN(J838)-1),2)))*1</f>
        <v>0</v>
      </c>
      <c r="B838" s="1">
        <f>(IF(ISERROR(VLOOKUP(L838,[1]Choix14!$M$2:$N$14,2,FALSE)&amp;LEFT(O838,4)&amp;RIGHT(LEFT(O838,LEN(O838)-1),2)),0,VLOOKUP(L838,[1]Choix14!$M$2:$N$14,2,FALSE)&amp;LEFT(O838,4)&amp;RIGHT(LEFT(O838,LEN(O838)-1),2)))*1</f>
        <v>0</v>
      </c>
      <c r="C838" s="1"/>
      <c r="D838" s="1"/>
      <c r="I838" t="s">
        <v>702</v>
      </c>
      <c r="Q838" s="2">
        <f t="shared" si="15"/>
        <v>0</v>
      </c>
      <c r="R838" s="2">
        <f t="shared" si="15"/>
        <v>0</v>
      </c>
    </row>
    <row r="839" spans="1:18" x14ac:dyDescent="0.25">
      <c r="A839" s="1">
        <f>(IF(ISERROR(VLOOKUP(G839,[1]Choix14!$M$2:$N$14,2,FALSE)&amp;LEFT(J839,4)&amp;RIGHT(LEFT(J839,LEN(J839)-1),2)),0,VLOOKUP(G839,[1]Choix14!$M$2:$N$14,2,FALSE)&amp;LEFT(J839,4)&amp;RIGHT(LEFT(J839,LEN(J839)-1),2)))*1</f>
        <v>0</v>
      </c>
      <c r="B839" s="1">
        <f>(IF(ISERROR(VLOOKUP(L839,[1]Choix14!$M$2:$N$14,2,FALSE)&amp;LEFT(O839,4)&amp;RIGHT(LEFT(O839,LEN(O839)-1),2)),0,VLOOKUP(L839,[1]Choix14!$M$2:$N$14,2,FALSE)&amp;LEFT(O839,4)&amp;RIGHT(LEFT(O839,LEN(O839)-1),2)))*1</f>
        <v>0</v>
      </c>
      <c r="C839" s="1"/>
      <c r="D839" s="1"/>
      <c r="I839" t="s">
        <v>703</v>
      </c>
      <c r="Q839" s="2">
        <f t="shared" si="15"/>
        <v>0</v>
      </c>
      <c r="R839" s="2">
        <f t="shared" si="15"/>
        <v>0</v>
      </c>
    </row>
    <row r="840" spans="1:18" x14ac:dyDescent="0.25">
      <c r="A840" s="1">
        <f>(IF(ISERROR(VLOOKUP(G840,[1]Choix14!$M$2:$N$14,2,FALSE)&amp;LEFT(J840,4)&amp;RIGHT(LEFT(J840,LEN(J840)-1),2)),0,VLOOKUP(G840,[1]Choix14!$M$2:$N$14,2,FALSE)&amp;LEFT(J840,4)&amp;RIGHT(LEFT(J840,LEN(J840)-1),2)))*1</f>
        <v>0</v>
      </c>
      <c r="B840" s="1">
        <f>(IF(ISERROR(VLOOKUP(L840,[1]Choix14!$M$2:$N$14,2,FALSE)&amp;LEFT(O840,4)&amp;RIGHT(LEFT(O840,LEN(O840)-1),2)),0,VLOOKUP(L840,[1]Choix14!$M$2:$N$14,2,FALSE)&amp;LEFT(O840,4)&amp;RIGHT(LEFT(O840,LEN(O840)-1),2)))*1</f>
        <v>0</v>
      </c>
      <c r="C840" s="1"/>
      <c r="D840" s="1"/>
      <c r="I840" t="s">
        <v>704</v>
      </c>
      <c r="Q840" s="2">
        <f t="shared" si="15"/>
        <v>0</v>
      </c>
      <c r="R840" s="2">
        <f t="shared" si="15"/>
        <v>0</v>
      </c>
    </row>
    <row r="841" spans="1:18" x14ac:dyDescent="0.25">
      <c r="A841" s="1">
        <f>(IF(ISERROR(VLOOKUP(G841,[1]Choix14!$M$2:$N$14,2,FALSE)&amp;LEFT(J841,4)&amp;RIGHT(LEFT(J841,LEN(J841)-1),2)),0,VLOOKUP(G841,[1]Choix14!$M$2:$N$14,2,FALSE)&amp;LEFT(J841,4)&amp;RIGHT(LEFT(J841,LEN(J841)-1),2)))*1</f>
        <v>0</v>
      </c>
      <c r="B841" s="1">
        <f>(IF(ISERROR(VLOOKUP(L841,[1]Choix14!$M$2:$N$14,2,FALSE)&amp;LEFT(O841,4)&amp;RIGHT(LEFT(O841,LEN(O841)-1),2)),0,VLOOKUP(L841,[1]Choix14!$M$2:$N$14,2,FALSE)&amp;LEFT(O841,4)&amp;RIGHT(LEFT(O841,LEN(O841)-1),2)))*1</f>
        <v>0</v>
      </c>
      <c r="C841" s="1"/>
      <c r="D841" s="1"/>
      <c r="I841" t="s">
        <v>705</v>
      </c>
      <c r="Q841" s="2">
        <f t="shared" si="15"/>
        <v>0</v>
      </c>
      <c r="R841" s="2">
        <f t="shared" si="15"/>
        <v>0</v>
      </c>
    </row>
    <row r="842" spans="1:18" x14ac:dyDescent="0.25">
      <c r="A842" s="1">
        <f>(IF(ISERROR(VLOOKUP(G842,[1]Choix14!$M$2:$N$14,2,FALSE)&amp;LEFT(J842,4)&amp;RIGHT(LEFT(J842,LEN(J842)-1),2)),0,VLOOKUP(G842,[1]Choix14!$M$2:$N$14,2,FALSE)&amp;LEFT(J842,4)&amp;RIGHT(LEFT(J842,LEN(J842)-1),2)))*1</f>
        <v>0</v>
      </c>
      <c r="B842" s="1">
        <f>(IF(ISERROR(VLOOKUP(L842,[1]Choix14!$M$2:$N$14,2,FALSE)&amp;LEFT(O842,4)&amp;RIGHT(LEFT(O842,LEN(O842)-1),2)),0,VLOOKUP(L842,[1]Choix14!$M$2:$N$14,2,FALSE)&amp;LEFT(O842,4)&amp;RIGHT(LEFT(O842,LEN(O842)-1),2)))*1</f>
        <v>0</v>
      </c>
      <c r="C842" s="1"/>
      <c r="D842" s="1"/>
      <c r="I842" t="s">
        <v>706</v>
      </c>
      <c r="Q842" s="2">
        <f t="shared" si="15"/>
        <v>0</v>
      </c>
      <c r="R842" s="2">
        <f t="shared" si="15"/>
        <v>0</v>
      </c>
    </row>
    <row r="843" spans="1:18" x14ac:dyDescent="0.25">
      <c r="A843" s="1">
        <f>(IF(ISERROR(VLOOKUP(G843,[1]Choix14!$M$2:$N$14,2,FALSE)&amp;LEFT(J843,4)&amp;RIGHT(LEFT(J843,LEN(J843)-1),2)),0,VLOOKUP(G843,[1]Choix14!$M$2:$N$14,2,FALSE)&amp;LEFT(J843,4)&amp;RIGHT(LEFT(J843,LEN(J843)-1),2)))*1</f>
        <v>0</v>
      </c>
      <c r="B843" s="1">
        <f>(IF(ISERROR(VLOOKUP(L843,[1]Choix14!$M$2:$N$14,2,FALSE)&amp;LEFT(O843,4)&amp;RIGHT(LEFT(O843,LEN(O843)-1),2)),0,VLOOKUP(L843,[1]Choix14!$M$2:$N$14,2,FALSE)&amp;LEFT(O843,4)&amp;RIGHT(LEFT(O843,LEN(O843)-1),2)))*1</f>
        <v>0</v>
      </c>
      <c r="C843" s="1"/>
      <c r="D843" s="1"/>
      <c r="I843" t="s">
        <v>707</v>
      </c>
      <c r="Q843" s="2">
        <f t="shared" si="15"/>
        <v>0</v>
      </c>
      <c r="R843" s="2">
        <f t="shared" si="15"/>
        <v>0</v>
      </c>
    </row>
    <row r="844" spans="1:18" x14ac:dyDescent="0.25">
      <c r="A844" s="1">
        <f>(IF(ISERROR(VLOOKUP(G844,[1]Choix14!$M$2:$N$14,2,FALSE)&amp;LEFT(J844,4)&amp;RIGHT(LEFT(J844,LEN(J844)-1),2)),0,VLOOKUP(G844,[1]Choix14!$M$2:$N$14,2,FALSE)&amp;LEFT(J844,4)&amp;RIGHT(LEFT(J844,LEN(J844)-1),2)))*1</f>
        <v>0</v>
      </c>
      <c r="B844" s="1">
        <f>(IF(ISERROR(VLOOKUP(L844,[1]Choix14!$M$2:$N$14,2,FALSE)&amp;LEFT(O844,4)&amp;RIGHT(LEFT(O844,LEN(O844)-1),2)),0,VLOOKUP(L844,[1]Choix14!$M$2:$N$14,2,FALSE)&amp;LEFT(O844,4)&amp;RIGHT(LEFT(O844,LEN(O844)-1),2)))*1</f>
        <v>0</v>
      </c>
      <c r="C844" s="1"/>
      <c r="D844" s="1"/>
      <c r="I844" t="s">
        <v>708</v>
      </c>
      <c r="Q844" s="2">
        <f t="shared" si="15"/>
        <v>0</v>
      </c>
      <c r="R844" s="2">
        <f t="shared" si="15"/>
        <v>0</v>
      </c>
    </row>
    <row r="845" spans="1:18" x14ac:dyDescent="0.25">
      <c r="A845" s="1">
        <f>(IF(ISERROR(VLOOKUP(G845,[1]Choix14!$M$2:$N$14,2,FALSE)&amp;LEFT(J845,4)&amp;RIGHT(LEFT(J845,LEN(J845)-1),2)),0,VLOOKUP(G845,[1]Choix14!$M$2:$N$14,2,FALSE)&amp;LEFT(J845,4)&amp;RIGHT(LEFT(J845,LEN(J845)-1),2)))*1</f>
        <v>0</v>
      </c>
      <c r="B845" s="1">
        <f>(IF(ISERROR(VLOOKUP(L845,[1]Choix14!$M$2:$N$14,2,FALSE)&amp;LEFT(O845,4)&amp;RIGHT(LEFT(O845,LEN(O845)-1),2)),0,VLOOKUP(L845,[1]Choix14!$M$2:$N$14,2,FALSE)&amp;LEFT(O845,4)&amp;RIGHT(LEFT(O845,LEN(O845)-1),2)))*1</f>
        <v>0</v>
      </c>
      <c r="C845" s="1"/>
      <c r="D845" s="1"/>
      <c r="I845" t="s">
        <v>709</v>
      </c>
      <c r="Q845" s="2">
        <f t="shared" si="15"/>
        <v>0</v>
      </c>
      <c r="R845" s="2">
        <f t="shared" si="15"/>
        <v>0</v>
      </c>
    </row>
    <row r="846" spans="1:18" x14ac:dyDescent="0.25">
      <c r="A846" s="1">
        <f>(IF(ISERROR(VLOOKUP(G846,[1]Choix14!$M$2:$N$14,2,FALSE)&amp;LEFT(J846,4)&amp;RIGHT(LEFT(J846,LEN(J846)-1),2)),0,VLOOKUP(G846,[1]Choix14!$M$2:$N$14,2,FALSE)&amp;LEFT(J846,4)&amp;RIGHT(LEFT(J846,LEN(J846)-1),2)))*1</f>
        <v>0</v>
      </c>
      <c r="B846" s="1">
        <f>(IF(ISERROR(VLOOKUP(L846,[1]Choix14!$M$2:$N$14,2,FALSE)&amp;LEFT(O846,4)&amp;RIGHT(LEFT(O846,LEN(O846)-1),2)),0,VLOOKUP(L846,[1]Choix14!$M$2:$N$14,2,FALSE)&amp;LEFT(O846,4)&amp;RIGHT(LEFT(O846,LEN(O846)-1),2)))*1</f>
        <v>0</v>
      </c>
      <c r="C846" s="1"/>
      <c r="D846" s="1"/>
      <c r="I846" t="s">
        <v>710</v>
      </c>
      <c r="Q846" s="2">
        <f t="shared" si="15"/>
        <v>0</v>
      </c>
      <c r="R846" s="2">
        <f t="shared" si="15"/>
        <v>0</v>
      </c>
    </row>
    <row r="847" spans="1:18" x14ac:dyDescent="0.25">
      <c r="A847" s="1">
        <f>(IF(ISERROR(VLOOKUP(G847,[1]Choix14!$M$2:$N$14,2,FALSE)&amp;LEFT(J847,4)&amp;RIGHT(LEFT(J847,LEN(J847)-1),2)),0,VLOOKUP(G847,[1]Choix14!$M$2:$N$14,2,FALSE)&amp;LEFT(J847,4)&amp;RIGHT(LEFT(J847,LEN(J847)-1),2)))*1</f>
        <v>0</v>
      </c>
      <c r="B847" s="1">
        <f>(IF(ISERROR(VLOOKUP(L847,[1]Choix14!$M$2:$N$14,2,FALSE)&amp;LEFT(O847,4)&amp;RIGHT(LEFT(O847,LEN(O847)-1),2)),0,VLOOKUP(L847,[1]Choix14!$M$2:$N$14,2,FALSE)&amp;LEFT(O847,4)&amp;RIGHT(LEFT(O847,LEN(O847)-1),2)))*1</f>
        <v>0</v>
      </c>
      <c r="C847" s="1"/>
      <c r="D847" s="1"/>
      <c r="I847" t="s">
        <v>711</v>
      </c>
      <c r="Q847" s="2">
        <f t="shared" si="15"/>
        <v>0</v>
      </c>
      <c r="R847" s="2">
        <f t="shared" si="15"/>
        <v>0</v>
      </c>
    </row>
    <row r="848" spans="1:18" x14ac:dyDescent="0.25">
      <c r="A848" s="1">
        <f>(IF(ISERROR(VLOOKUP(G848,[1]Choix14!$M$2:$N$14,2,FALSE)&amp;LEFT(J848,4)&amp;RIGHT(LEFT(J848,LEN(J848)-1),2)),0,VLOOKUP(G848,[1]Choix14!$M$2:$N$14,2,FALSE)&amp;LEFT(J848,4)&amp;RIGHT(LEFT(J848,LEN(J848)-1),2)))*1</f>
        <v>0</v>
      </c>
      <c r="B848" s="1">
        <f>(IF(ISERROR(VLOOKUP(L848,[1]Choix14!$M$2:$N$14,2,FALSE)&amp;LEFT(O848,4)&amp;RIGHT(LEFT(O848,LEN(O848)-1),2)),0,VLOOKUP(L848,[1]Choix14!$M$2:$N$14,2,FALSE)&amp;LEFT(O848,4)&amp;RIGHT(LEFT(O848,LEN(O848)-1),2)))*1</f>
        <v>0</v>
      </c>
      <c r="C848" s="1"/>
      <c r="D848" s="1"/>
      <c r="I848" t="s">
        <v>712</v>
      </c>
      <c r="Q848" s="2">
        <f t="shared" si="15"/>
        <v>0</v>
      </c>
      <c r="R848" s="2">
        <f t="shared" si="15"/>
        <v>0</v>
      </c>
    </row>
    <row r="849" spans="1:18" x14ac:dyDescent="0.25">
      <c r="A849" s="1">
        <f>(IF(ISERROR(VLOOKUP(G849,[1]Choix14!$M$2:$N$14,2,FALSE)&amp;LEFT(J849,4)&amp;RIGHT(LEFT(J849,LEN(J849)-1),2)),0,VLOOKUP(G849,[1]Choix14!$M$2:$N$14,2,FALSE)&amp;LEFT(J849,4)&amp;RIGHT(LEFT(J849,LEN(J849)-1),2)))*1</f>
        <v>0</v>
      </c>
      <c r="B849" s="1">
        <f>(IF(ISERROR(VLOOKUP(L849,[1]Choix14!$M$2:$N$14,2,FALSE)&amp;LEFT(O849,4)&amp;RIGHT(LEFT(O849,LEN(O849)-1),2)),0,VLOOKUP(L849,[1]Choix14!$M$2:$N$14,2,FALSE)&amp;LEFT(O849,4)&amp;RIGHT(LEFT(O849,LEN(O849)-1),2)))*1</f>
        <v>0</v>
      </c>
      <c r="C849" s="1"/>
      <c r="D849" s="1"/>
      <c r="I849" t="s">
        <v>713</v>
      </c>
      <c r="Q849" s="2">
        <f t="shared" si="15"/>
        <v>0</v>
      </c>
      <c r="R849" s="2">
        <f t="shared" si="15"/>
        <v>0</v>
      </c>
    </row>
    <row r="850" spans="1:18" x14ac:dyDescent="0.25">
      <c r="A850" s="1">
        <f>(IF(ISERROR(VLOOKUP(G850,[1]Choix14!$M$2:$N$14,2,FALSE)&amp;LEFT(J850,4)&amp;RIGHT(LEFT(J850,LEN(J850)-1),2)),0,VLOOKUP(G850,[1]Choix14!$M$2:$N$14,2,FALSE)&amp;LEFT(J850,4)&amp;RIGHT(LEFT(J850,LEN(J850)-1),2)))*1</f>
        <v>0</v>
      </c>
      <c r="B850" s="1">
        <f>(IF(ISERROR(VLOOKUP(L850,[1]Choix14!$M$2:$N$14,2,FALSE)&amp;LEFT(O850,4)&amp;RIGHT(LEFT(O850,LEN(O850)-1),2)),0,VLOOKUP(L850,[1]Choix14!$M$2:$N$14,2,FALSE)&amp;LEFT(O850,4)&amp;RIGHT(LEFT(O850,LEN(O850)-1),2)))*1</f>
        <v>0</v>
      </c>
      <c r="C850" s="1"/>
      <c r="D850" s="1"/>
      <c r="I850" t="s">
        <v>714</v>
      </c>
      <c r="Q850" s="2">
        <f t="shared" si="15"/>
        <v>0</v>
      </c>
      <c r="R850" s="2">
        <f t="shared" si="15"/>
        <v>0</v>
      </c>
    </row>
    <row r="851" spans="1:18" x14ac:dyDescent="0.25">
      <c r="A851" s="1">
        <f>(IF(ISERROR(VLOOKUP(G851,[1]Choix14!$M$2:$N$14,2,FALSE)&amp;LEFT(J851,4)&amp;RIGHT(LEFT(J851,LEN(J851)-1),2)),0,VLOOKUP(G851,[1]Choix14!$M$2:$N$14,2,FALSE)&amp;LEFT(J851,4)&amp;RIGHT(LEFT(J851,LEN(J851)-1),2)))*1</f>
        <v>0</v>
      </c>
      <c r="B851" s="1">
        <f>(IF(ISERROR(VLOOKUP(L851,[1]Choix14!$M$2:$N$14,2,FALSE)&amp;LEFT(O851,4)&amp;RIGHT(LEFT(O851,LEN(O851)-1),2)),0,VLOOKUP(L851,[1]Choix14!$M$2:$N$14,2,FALSE)&amp;LEFT(O851,4)&amp;RIGHT(LEFT(O851,LEN(O851)-1),2)))*1</f>
        <v>0</v>
      </c>
      <c r="C851" s="1"/>
      <c r="D851" s="1"/>
      <c r="I851" t="s">
        <v>715</v>
      </c>
      <c r="Q851" s="2">
        <f t="shared" si="15"/>
        <v>0</v>
      </c>
      <c r="R851" s="2">
        <f t="shared" si="15"/>
        <v>0</v>
      </c>
    </row>
    <row r="852" spans="1:18" x14ac:dyDescent="0.25">
      <c r="A852" s="1">
        <f>(IF(ISERROR(VLOOKUP(G852,[1]Choix14!$M$2:$N$14,2,FALSE)&amp;LEFT(J852,4)&amp;RIGHT(LEFT(J852,LEN(J852)-1),2)),0,VLOOKUP(G852,[1]Choix14!$M$2:$N$14,2,FALSE)&amp;LEFT(J852,4)&amp;RIGHT(LEFT(J852,LEN(J852)-1),2)))*1</f>
        <v>0</v>
      </c>
      <c r="B852" s="1">
        <f>(IF(ISERROR(VLOOKUP(L852,[1]Choix14!$M$2:$N$14,2,FALSE)&amp;LEFT(O852,4)&amp;RIGHT(LEFT(O852,LEN(O852)-1),2)),0,VLOOKUP(L852,[1]Choix14!$M$2:$N$14,2,FALSE)&amp;LEFT(O852,4)&amp;RIGHT(LEFT(O852,LEN(O852)-1),2)))*1</f>
        <v>0</v>
      </c>
      <c r="C852" s="1"/>
      <c r="D852" s="1"/>
      <c r="I852" t="s">
        <v>716</v>
      </c>
      <c r="Q852" s="2">
        <f t="shared" si="15"/>
        <v>0</v>
      </c>
      <c r="R852" s="2">
        <f t="shared" si="15"/>
        <v>0</v>
      </c>
    </row>
    <row r="853" spans="1:18" x14ac:dyDescent="0.25">
      <c r="A853" s="1">
        <f>(IF(ISERROR(VLOOKUP(G853,[1]Choix14!$M$2:$N$14,2,FALSE)&amp;LEFT(J853,4)&amp;RIGHT(LEFT(J853,LEN(J853)-1),2)),0,VLOOKUP(G853,[1]Choix14!$M$2:$N$14,2,FALSE)&amp;LEFT(J853,4)&amp;RIGHT(LEFT(J853,LEN(J853)-1),2)))*1</f>
        <v>0</v>
      </c>
      <c r="B853" s="1">
        <f>(IF(ISERROR(VLOOKUP(L853,[1]Choix14!$M$2:$N$14,2,FALSE)&amp;LEFT(O853,4)&amp;RIGHT(LEFT(O853,LEN(O853)-1),2)),0,VLOOKUP(L853,[1]Choix14!$M$2:$N$14,2,FALSE)&amp;LEFT(O853,4)&amp;RIGHT(LEFT(O853,LEN(O853)-1),2)))*1</f>
        <v>0</v>
      </c>
      <c r="C853" s="1"/>
      <c r="D853" s="1"/>
      <c r="I853" t="s">
        <v>717</v>
      </c>
      <c r="Q853" s="2">
        <f t="shared" si="15"/>
        <v>0</v>
      </c>
      <c r="R853" s="2">
        <f t="shared" si="15"/>
        <v>0</v>
      </c>
    </row>
    <row r="854" spans="1:18" x14ac:dyDescent="0.25">
      <c r="A854" s="1">
        <f>(IF(ISERROR(VLOOKUP(G854,[1]Choix14!$M$2:$N$14,2,FALSE)&amp;LEFT(J854,4)&amp;RIGHT(LEFT(J854,LEN(J854)-1),2)),0,VLOOKUP(G854,[1]Choix14!$M$2:$N$14,2,FALSE)&amp;LEFT(J854,4)&amp;RIGHT(LEFT(J854,LEN(J854)-1),2)))*1</f>
        <v>0</v>
      </c>
      <c r="B854" s="1">
        <f>(IF(ISERROR(VLOOKUP(L854,[1]Choix14!$M$2:$N$14,2,FALSE)&amp;LEFT(O854,4)&amp;RIGHT(LEFT(O854,LEN(O854)-1),2)),0,VLOOKUP(L854,[1]Choix14!$M$2:$N$14,2,FALSE)&amp;LEFT(O854,4)&amp;RIGHT(LEFT(O854,LEN(O854)-1),2)))*1</f>
        <v>0</v>
      </c>
      <c r="C854" s="1"/>
      <c r="D854" s="1"/>
      <c r="I854" t="s">
        <v>718</v>
      </c>
      <c r="Q854" s="2">
        <f t="shared" si="15"/>
        <v>0</v>
      </c>
      <c r="R854" s="2">
        <f t="shared" si="15"/>
        <v>0</v>
      </c>
    </row>
    <row r="855" spans="1:18" x14ac:dyDescent="0.25">
      <c r="A855" s="1">
        <f>(IF(ISERROR(VLOOKUP(G855,[1]Choix14!$M$2:$N$14,2,FALSE)&amp;LEFT(J855,4)&amp;RIGHT(LEFT(J855,LEN(J855)-1),2)),0,VLOOKUP(G855,[1]Choix14!$M$2:$N$14,2,FALSE)&amp;LEFT(J855,4)&amp;RIGHT(LEFT(J855,LEN(J855)-1),2)))*1</f>
        <v>0</v>
      </c>
      <c r="B855" s="1">
        <f>(IF(ISERROR(VLOOKUP(L855,[1]Choix14!$M$2:$N$14,2,FALSE)&amp;LEFT(O855,4)&amp;RIGHT(LEFT(O855,LEN(O855)-1),2)),0,VLOOKUP(L855,[1]Choix14!$M$2:$N$14,2,FALSE)&amp;LEFT(O855,4)&amp;RIGHT(LEFT(O855,LEN(O855)-1),2)))*1</f>
        <v>0</v>
      </c>
      <c r="C855" s="1"/>
      <c r="D855" s="1"/>
      <c r="I855" t="s">
        <v>719</v>
      </c>
      <c r="Q855" s="2">
        <f t="shared" si="15"/>
        <v>0</v>
      </c>
      <c r="R855" s="2">
        <f t="shared" si="15"/>
        <v>0</v>
      </c>
    </row>
    <row r="856" spans="1:18" x14ac:dyDescent="0.25">
      <c r="A856" s="1">
        <f>(IF(ISERROR(VLOOKUP(G856,[1]Choix14!$M$2:$N$14,2,FALSE)&amp;LEFT(J856,4)&amp;RIGHT(LEFT(J856,LEN(J856)-1),2)),0,VLOOKUP(G856,[1]Choix14!$M$2:$N$14,2,FALSE)&amp;LEFT(J856,4)&amp;RIGHT(LEFT(J856,LEN(J856)-1),2)))*1</f>
        <v>0</v>
      </c>
      <c r="B856" s="1">
        <f>(IF(ISERROR(VLOOKUP(L856,[1]Choix14!$M$2:$N$14,2,FALSE)&amp;LEFT(O856,4)&amp;RIGHT(LEFT(O856,LEN(O856)-1),2)),0,VLOOKUP(L856,[1]Choix14!$M$2:$N$14,2,FALSE)&amp;LEFT(O856,4)&amp;RIGHT(LEFT(O856,LEN(O856)-1),2)))*1</f>
        <v>0</v>
      </c>
      <c r="C856" s="1"/>
      <c r="D856" s="1"/>
      <c r="I856" t="s">
        <v>720</v>
      </c>
      <c r="Q856" s="2">
        <f t="shared" si="15"/>
        <v>0</v>
      </c>
      <c r="R856" s="2">
        <f t="shared" si="15"/>
        <v>0</v>
      </c>
    </row>
    <row r="857" spans="1:18" x14ac:dyDescent="0.25">
      <c r="A857" s="1">
        <f>(IF(ISERROR(VLOOKUP(G857,[1]Choix14!$M$2:$N$14,2,FALSE)&amp;LEFT(J857,4)&amp;RIGHT(LEFT(J857,LEN(J857)-1),2)),0,VLOOKUP(G857,[1]Choix14!$M$2:$N$14,2,FALSE)&amp;LEFT(J857,4)&amp;RIGHT(LEFT(J857,LEN(J857)-1),2)))*1</f>
        <v>0</v>
      </c>
      <c r="B857" s="1">
        <f>(IF(ISERROR(VLOOKUP(L857,[1]Choix14!$M$2:$N$14,2,FALSE)&amp;LEFT(O857,4)&amp;RIGHT(LEFT(O857,LEN(O857)-1),2)),0,VLOOKUP(L857,[1]Choix14!$M$2:$N$14,2,FALSE)&amp;LEFT(O857,4)&amp;RIGHT(LEFT(O857,LEN(O857)-1),2)))*1</f>
        <v>0</v>
      </c>
      <c r="C857" s="1"/>
      <c r="D857" s="1"/>
      <c r="I857" t="s">
        <v>721</v>
      </c>
      <c r="Q857" s="2">
        <f t="shared" si="15"/>
        <v>0</v>
      </c>
      <c r="R857" s="2">
        <f t="shared" si="15"/>
        <v>0</v>
      </c>
    </row>
    <row r="858" spans="1:18" x14ac:dyDescent="0.25">
      <c r="A858" s="1">
        <f>(IF(ISERROR(VLOOKUP(G858,[1]Choix14!$M$2:$N$14,2,FALSE)&amp;LEFT(J858,4)&amp;RIGHT(LEFT(J858,LEN(J858)-1),2)),0,VLOOKUP(G858,[1]Choix14!$M$2:$N$14,2,FALSE)&amp;LEFT(J858,4)&amp;RIGHT(LEFT(J858,LEN(J858)-1),2)))*1</f>
        <v>0</v>
      </c>
      <c r="B858" s="1">
        <f>(IF(ISERROR(VLOOKUP(L858,[1]Choix14!$M$2:$N$14,2,FALSE)&amp;LEFT(O858,4)&amp;RIGHT(LEFT(O858,LEN(O858)-1),2)),0,VLOOKUP(L858,[1]Choix14!$M$2:$N$14,2,FALSE)&amp;LEFT(O858,4)&amp;RIGHT(LEFT(O858,LEN(O858)-1),2)))*1</f>
        <v>0</v>
      </c>
      <c r="C858" s="1"/>
      <c r="D858" s="1"/>
      <c r="I858" t="s">
        <v>722</v>
      </c>
      <c r="Q858" s="2">
        <f t="shared" si="15"/>
        <v>0</v>
      </c>
      <c r="R858" s="2">
        <f t="shared" si="15"/>
        <v>0</v>
      </c>
    </row>
    <row r="859" spans="1:18" x14ac:dyDescent="0.25">
      <c r="A859" s="1">
        <f>(IF(ISERROR(VLOOKUP(G859,[1]Choix14!$M$2:$N$14,2,FALSE)&amp;LEFT(J859,4)&amp;RIGHT(LEFT(J859,LEN(J859)-1),2)),0,VLOOKUP(G859,[1]Choix14!$M$2:$N$14,2,FALSE)&amp;LEFT(J859,4)&amp;RIGHT(LEFT(J859,LEN(J859)-1),2)))*1</f>
        <v>0</v>
      </c>
      <c r="B859" s="1">
        <f>(IF(ISERROR(VLOOKUP(L859,[1]Choix14!$M$2:$N$14,2,FALSE)&amp;LEFT(O859,4)&amp;RIGHT(LEFT(O859,LEN(O859)-1),2)),0,VLOOKUP(L859,[1]Choix14!$M$2:$N$14,2,FALSE)&amp;LEFT(O859,4)&amp;RIGHT(LEFT(O859,LEN(O859)-1),2)))*1</f>
        <v>0</v>
      </c>
      <c r="C859" s="1"/>
      <c r="D859" s="1"/>
      <c r="I859" t="s">
        <v>723</v>
      </c>
      <c r="Q859" s="2">
        <f t="shared" si="15"/>
        <v>0</v>
      </c>
      <c r="R859" s="2">
        <f t="shared" si="15"/>
        <v>0</v>
      </c>
    </row>
    <row r="860" spans="1:18" x14ac:dyDescent="0.25">
      <c r="A860" s="1">
        <f>(IF(ISERROR(VLOOKUP(G860,[1]Choix14!$M$2:$N$14,2,FALSE)&amp;LEFT(J860,4)&amp;RIGHT(LEFT(J860,LEN(J860)-1),2)),0,VLOOKUP(G860,[1]Choix14!$M$2:$N$14,2,FALSE)&amp;LEFT(J860,4)&amp;RIGHT(LEFT(J860,LEN(J860)-1),2)))*1</f>
        <v>0</v>
      </c>
      <c r="B860" s="1">
        <f>(IF(ISERROR(VLOOKUP(L860,[1]Choix14!$M$2:$N$14,2,FALSE)&amp;LEFT(O860,4)&amp;RIGHT(LEFT(O860,LEN(O860)-1),2)),0,VLOOKUP(L860,[1]Choix14!$M$2:$N$14,2,FALSE)&amp;LEFT(O860,4)&amp;RIGHT(LEFT(O860,LEN(O860)-1),2)))*1</f>
        <v>0</v>
      </c>
      <c r="C860" s="1"/>
      <c r="D860" s="1"/>
      <c r="I860" t="s">
        <v>724</v>
      </c>
      <c r="Q860" s="2">
        <f t="shared" si="15"/>
        <v>0</v>
      </c>
      <c r="R860" s="2">
        <f t="shared" si="15"/>
        <v>0</v>
      </c>
    </row>
    <row r="861" spans="1:18" x14ac:dyDescent="0.25">
      <c r="A861" s="1">
        <f>(IF(ISERROR(VLOOKUP(G861,[1]Choix14!$M$2:$N$14,2,FALSE)&amp;LEFT(J861,4)&amp;RIGHT(LEFT(J861,LEN(J861)-1),2)),0,VLOOKUP(G861,[1]Choix14!$M$2:$N$14,2,FALSE)&amp;LEFT(J861,4)&amp;RIGHT(LEFT(J861,LEN(J861)-1),2)))*1</f>
        <v>0</v>
      </c>
      <c r="B861" s="1">
        <f>(IF(ISERROR(VLOOKUP(L861,[1]Choix14!$M$2:$N$14,2,FALSE)&amp;LEFT(O861,4)&amp;RIGHT(LEFT(O861,LEN(O861)-1),2)),0,VLOOKUP(L861,[1]Choix14!$M$2:$N$14,2,FALSE)&amp;LEFT(O861,4)&amp;RIGHT(LEFT(O861,LEN(O861)-1),2)))*1</f>
        <v>0</v>
      </c>
      <c r="C861" s="1"/>
      <c r="D861" s="1"/>
      <c r="I861" t="s">
        <v>725</v>
      </c>
      <c r="Q861" s="2">
        <f t="shared" si="15"/>
        <v>0</v>
      </c>
      <c r="R861" s="2">
        <f t="shared" si="15"/>
        <v>0</v>
      </c>
    </row>
    <row r="862" spans="1:18" x14ac:dyDescent="0.25">
      <c r="A862" s="1">
        <f>(IF(ISERROR(VLOOKUP(G862,[1]Choix14!$M$2:$N$14,2,FALSE)&amp;LEFT(J862,4)&amp;RIGHT(LEFT(J862,LEN(J862)-1),2)),0,VLOOKUP(G862,[1]Choix14!$M$2:$N$14,2,FALSE)&amp;LEFT(J862,4)&amp;RIGHT(LEFT(J862,LEN(J862)-1),2)))*1</f>
        <v>0</v>
      </c>
      <c r="B862" s="1">
        <f>(IF(ISERROR(VLOOKUP(L862,[1]Choix14!$M$2:$N$14,2,FALSE)&amp;LEFT(O862,4)&amp;RIGHT(LEFT(O862,LEN(O862)-1),2)),0,VLOOKUP(L862,[1]Choix14!$M$2:$N$14,2,FALSE)&amp;LEFT(O862,4)&amp;RIGHT(LEFT(O862,LEN(O862)-1),2)))*1</f>
        <v>0</v>
      </c>
      <c r="C862" s="1"/>
      <c r="D862" s="1"/>
      <c r="I862" t="s">
        <v>726</v>
      </c>
      <c r="Q862" s="2">
        <f t="shared" si="15"/>
        <v>0</v>
      </c>
      <c r="R862" s="2">
        <f t="shared" si="15"/>
        <v>0</v>
      </c>
    </row>
    <row r="863" spans="1:18" x14ac:dyDescent="0.25">
      <c r="A863" s="1">
        <f>(IF(ISERROR(VLOOKUP(G863,[1]Choix14!$M$2:$N$14,2,FALSE)&amp;LEFT(J863,4)&amp;RIGHT(LEFT(J863,LEN(J863)-1),2)),0,VLOOKUP(G863,[1]Choix14!$M$2:$N$14,2,FALSE)&amp;LEFT(J863,4)&amp;RIGHT(LEFT(J863,LEN(J863)-1),2)))*1</f>
        <v>0</v>
      </c>
      <c r="B863" s="1">
        <f>(IF(ISERROR(VLOOKUP(L863,[1]Choix14!$M$2:$N$14,2,FALSE)&amp;LEFT(O863,4)&amp;RIGHT(LEFT(O863,LEN(O863)-1),2)),0,VLOOKUP(L863,[1]Choix14!$M$2:$N$14,2,FALSE)&amp;LEFT(O863,4)&amp;RIGHT(LEFT(O863,LEN(O863)-1),2)))*1</f>
        <v>0</v>
      </c>
      <c r="C863" s="1"/>
      <c r="D863" s="1"/>
      <c r="I863" t="s">
        <v>727</v>
      </c>
      <c r="Q863" s="2">
        <f t="shared" si="15"/>
        <v>0</v>
      </c>
      <c r="R863" s="2">
        <f t="shared" si="15"/>
        <v>0</v>
      </c>
    </row>
    <row r="864" spans="1:18" x14ac:dyDescent="0.25">
      <c r="A864" s="1">
        <f>(IF(ISERROR(VLOOKUP(G864,[1]Choix14!$M$2:$N$14,2,FALSE)&amp;LEFT(J864,4)&amp;RIGHT(LEFT(J864,LEN(J864)-1),2)),0,VLOOKUP(G864,[1]Choix14!$M$2:$N$14,2,FALSE)&amp;LEFT(J864,4)&amp;RIGHT(LEFT(J864,LEN(J864)-1),2)))*1</f>
        <v>0</v>
      </c>
      <c r="B864" s="1">
        <f>(IF(ISERROR(VLOOKUP(L864,[1]Choix14!$M$2:$N$14,2,FALSE)&amp;LEFT(O864,4)&amp;RIGHT(LEFT(O864,LEN(O864)-1),2)),0,VLOOKUP(L864,[1]Choix14!$M$2:$N$14,2,FALSE)&amp;LEFT(O864,4)&amp;RIGHT(LEFT(O864,LEN(O864)-1),2)))*1</f>
        <v>0</v>
      </c>
      <c r="C864" s="1"/>
      <c r="D864" s="1"/>
      <c r="I864" t="s">
        <v>728</v>
      </c>
      <c r="Q864" s="2">
        <f t="shared" si="15"/>
        <v>0</v>
      </c>
      <c r="R864" s="2">
        <f t="shared" si="15"/>
        <v>0</v>
      </c>
    </row>
    <row r="865" spans="1:18" x14ac:dyDescent="0.25">
      <c r="A865" s="1">
        <f>(IF(ISERROR(VLOOKUP(G865,[1]Choix14!$M$2:$N$14,2,FALSE)&amp;LEFT(J865,4)&amp;RIGHT(LEFT(J865,LEN(J865)-1),2)),0,VLOOKUP(G865,[1]Choix14!$M$2:$N$14,2,FALSE)&amp;LEFT(J865,4)&amp;RIGHT(LEFT(J865,LEN(J865)-1),2)))*1</f>
        <v>0</v>
      </c>
      <c r="B865" s="1">
        <f>(IF(ISERROR(VLOOKUP(L865,[1]Choix14!$M$2:$N$14,2,FALSE)&amp;LEFT(O865,4)&amp;RIGHT(LEFT(O865,LEN(O865)-1),2)),0,VLOOKUP(L865,[1]Choix14!$M$2:$N$14,2,FALSE)&amp;LEFT(O865,4)&amp;RIGHT(LEFT(O865,LEN(O865)-1),2)))*1</f>
        <v>0</v>
      </c>
      <c r="C865" s="1"/>
      <c r="D865" s="1"/>
      <c r="I865" t="s">
        <v>729</v>
      </c>
      <c r="Q865" s="2">
        <f t="shared" si="15"/>
        <v>0</v>
      </c>
      <c r="R865" s="2">
        <f t="shared" si="15"/>
        <v>0</v>
      </c>
    </row>
    <row r="866" spans="1:18" x14ac:dyDescent="0.25">
      <c r="A866" s="1">
        <f>(IF(ISERROR(VLOOKUP(G866,[1]Choix14!$M$2:$N$14,2,FALSE)&amp;LEFT(J866,4)&amp;RIGHT(LEFT(J866,LEN(J866)-1),2)),0,VLOOKUP(G866,[1]Choix14!$M$2:$N$14,2,FALSE)&amp;LEFT(J866,4)&amp;RIGHT(LEFT(J866,LEN(J866)-1),2)))*1</f>
        <v>0</v>
      </c>
      <c r="B866" s="1">
        <f>(IF(ISERROR(VLOOKUP(L866,[1]Choix14!$M$2:$N$14,2,FALSE)&amp;LEFT(O866,4)&amp;RIGHT(LEFT(O866,LEN(O866)-1),2)),0,VLOOKUP(L866,[1]Choix14!$M$2:$N$14,2,FALSE)&amp;LEFT(O866,4)&amp;RIGHT(LEFT(O866,LEN(O866)-1),2)))*1</f>
        <v>0</v>
      </c>
      <c r="C866" s="1"/>
      <c r="D866" s="1"/>
      <c r="I866" t="s">
        <v>730</v>
      </c>
      <c r="Q866" s="2">
        <f t="shared" si="15"/>
        <v>0</v>
      </c>
      <c r="R866" s="2">
        <f t="shared" si="15"/>
        <v>0</v>
      </c>
    </row>
    <row r="867" spans="1:18" x14ac:dyDescent="0.25">
      <c r="A867" s="1">
        <f>(IF(ISERROR(VLOOKUP(G867,[1]Choix14!$M$2:$N$14,2,FALSE)&amp;LEFT(J867,4)&amp;RIGHT(LEFT(J867,LEN(J867)-1),2)),0,VLOOKUP(G867,[1]Choix14!$M$2:$N$14,2,FALSE)&amp;LEFT(J867,4)&amp;RIGHT(LEFT(J867,LEN(J867)-1),2)))*1</f>
        <v>0</v>
      </c>
      <c r="B867" s="1">
        <f>(IF(ISERROR(VLOOKUP(L867,[1]Choix14!$M$2:$N$14,2,FALSE)&amp;LEFT(O867,4)&amp;RIGHT(LEFT(O867,LEN(O867)-1),2)),0,VLOOKUP(L867,[1]Choix14!$M$2:$N$14,2,FALSE)&amp;LEFT(O867,4)&amp;RIGHT(LEFT(O867,LEN(O867)-1),2)))*1</f>
        <v>0</v>
      </c>
      <c r="C867" s="1"/>
      <c r="D867" s="1"/>
      <c r="I867" t="s">
        <v>731</v>
      </c>
      <c r="Q867" s="2">
        <f t="shared" si="15"/>
        <v>0</v>
      </c>
      <c r="R867" s="2">
        <f t="shared" si="15"/>
        <v>0</v>
      </c>
    </row>
    <row r="868" spans="1:18" x14ac:dyDescent="0.25">
      <c r="A868" s="1">
        <f>(IF(ISERROR(VLOOKUP(G868,[1]Choix14!$M$2:$N$14,2,FALSE)&amp;LEFT(J868,4)&amp;RIGHT(LEFT(J868,LEN(J868)-1),2)),0,VLOOKUP(G868,[1]Choix14!$M$2:$N$14,2,FALSE)&amp;LEFT(J868,4)&amp;RIGHT(LEFT(J868,LEN(J868)-1),2)))*1</f>
        <v>0</v>
      </c>
      <c r="B868" s="1">
        <f>(IF(ISERROR(VLOOKUP(L868,[1]Choix14!$M$2:$N$14,2,FALSE)&amp;LEFT(O868,4)&amp;RIGHT(LEFT(O868,LEN(O868)-1),2)),0,VLOOKUP(L868,[1]Choix14!$M$2:$N$14,2,FALSE)&amp;LEFT(O868,4)&amp;RIGHT(LEFT(O868,LEN(O868)-1),2)))*1</f>
        <v>0</v>
      </c>
      <c r="C868" s="1"/>
      <c r="D868" s="1"/>
      <c r="I868" t="s">
        <v>732</v>
      </c>
      <c r="Q868" s="2">
        <f t="shared" si="15"/>
        <v>0</v>
      </c>
      <c r="R868" s="2">
        <f t="shared" si="15"/>
        <v>0</v>
      </c>
    </row>
    <row r="869" spans="1:18" x14ac:dyDescent="0.25">
      <c r="A869" s="1">
        <f>(IF(ISERROR(VLOOKUP(G869,[1]Choix14!$M$2:$N$14,2,FALSE)&amp;LEFT(J869,4)&amp;RIGHT(LEFT(J869,LEN(J869)-1),2)),0,VLOOKUP(G869,[1]Choix14!$M$2:$N$14,2,FALSE)&amp;LEFT(J869,4)&amp;RIGHT(LEFT(J869,LEN(J869)-1),2)))*1</f>
        <v>0</v>
      </c>
      <c r="B869" s="1">
        <f>(IF(ISERROR(VLOOKUP(L869,[1]Choix14!$M$2:$N$14,2,FALSE)&amp;LEFT(O869,4)&amp;RIGHT(LEFT(O869,LEN(O869)-1),2)),0,VLOOKUP(L869,[1]Choix14!$M$2:$N$14,2,FALSE)&amp;LEFT(O869,4)&amp;RIGHT(LEFT(O869,LEN(O869)-1),2)))*1</f>
        <v>0</v>
      </c>
      <c r="C869" s="1"/>
      <c r="D869" s="1"/>
      <c r="I869" t="s">
        <v>733</v>
      </c>
      <c r="Q869" s="2">
        <f t="shared" si="15"/>
        <v>0</v>
      </c>
      <c r="R869" s="2">
        <f t="shared" si="15"/>
        <v>0</v>
      </c>
    </row>
    <row r="870" spans="1:18" x14ac:dyDescent="0.25">
      <c r="A870" s="1">
        <f>(IF(ISERROR(VLOOKUP(G870,[1]Choix14!$M$2:$N$14,2,FALSE)&amp;LEFT(J870,4)&amp;RIGHT(LEFT(J870,LEN(J870)-1),2)),0,VLOOKUP(G870,[1]Choix14!$M$2:$N$14,2,FALSE)&amp;LEFT(J870,4)&amp;RIGHT(LEFT(J870,LEN(J870)-1),2)))*1</f>
        <v>0</v>
      </c>
      <c r="B870" s="1">
        <f>(IF(ISERROR(VLOOKUP(L870,[1]Choix14!$M$2:$N$14,2,FALSE)&amp;LEFT(O870,4)&amp;RIGHT(LEFT(O870,LEN(O870)-1),2)),0,VLOOKUP(L870,[1]Choix14!$M$2:$N$14,2,FALSE)&amp;LEFT(O870,4)&amp;RIGHT(LEFT(O870,LEN(O870)-1),2)))*1</f>
        <v>0</v>
      </c>
      <c r="C870" s="1"/>
      <c r="D870" s="1"/>
      <c r="I870" t="s">
        <v>734</v>
      </c>
      <c r="Q870" s="2">
        <f t="shared" si="15"/>
        <v>0</v>
      </c>
      <c r="R870" s="2">
        <f t="shared" si="15"/>
        <v>0</v>
      </c>
    </row>
    <row r="871" spans="1:18" x14ac:dyDescent="0.25">
      <c r="A871" s="1">
        <f>(IF(ISERROR(VLOOKUP(G871,[1]Choix14!$M$2:$N$14,2,FALSE)&amp;LEFT(J871,4)&amp;RIGHT(LEFT(J871,LEN(J871)-1),2)),0,VLOOKUP(G871,[1]Choix14!$M$2:$N$14,2,FALSE)&amp;LEFT(J871,4)&amp;RIGHT(LEFT(J871,LEN(J871)-1),2)))*1</f>
        <v>0</v>
      </c>
      <c r="B871" s="1">
        <f>(IF(ISERROR(VLOOKUP(L871,[1]Choix14!$M$2:$N$14,2,FALSE)&amp;LEFT(O871,4)&amp;RIGHT(LEFT(O871,LEN(O871)-1),2)),0,VLOOKUP(L871,[1]Choix14!$M$2:$N$14,2,FALSE)&amp;LEFT(O871,4)&amp;RIGHT(LEFT(O871,LEN(O871)-1),2)))*1</f>
        <v>0</v>
      </c>
      <c r="C871" s="1"/>
      <c r="D871" s="1"/>
      <c r="I871" t="s">
        <v>735</v>
      </c>
      <c r="Q871" s="2">
        <f t="shared" si="15"/>
        <v>0</v>
      </c>
      <c r="R871" s="2">
        <f t="shared" si="15"/>
        <v>0</v>
      </c>
    </row>
    <row r="872" spans="1:18" x14ac:dyDescent="0.25">
      <c r="A872" s="1">
        <f>(IF(ISERROR(VLOOKUP(G872,[1]Choix14!$M$2:$N$14,2,FALSE)&amp;LEFT(J872,4)&amp;RIGHT(LEFT(J872,LEN(J872)-1),2)),0,VLOOKUP(G872,[1]Choix14!$M$2:$N$14,2,FALSE)&amp;LEFT(J872,4)&amp;RIGHT(LEFT(J872,LEN(J872)-1),2)))*1</f>
        <v>0</v>
      </c>
      <c r="B872" s="1">
        <f>(IF(ISERROR(VLOOKUP(L872,[1]Choix14!$M$2:$N$14,2,FALSE)&amp;LEFT(O872,4)&amp;RIGHT(LEFT(O872,LEN(O872)-1),2)),0,VLOOKUP(L872,[1]Choix14!$M$2:$N$14,2,FALSE)&amp;LEFT(O872,4)&amp;RIGHT(LEFT(O872,LEN(O872)-1),2)))*1</f>
        <v>0</v>
      </c>
      <c r="C872" s="1"/>
      <c r="D872" s="1"/>
      <c r="I872" t="s">
        <v>736</v>
      </c>
      <c r="Q872" s="2">
        <f t="shared" si="15"/>
        <v>0</v>
      </c>
      <c r="R872" s="2">
        <f t="shared" si="15"/>
        <v>0</v>
      </c>
    </row>
    <row r="873" spans="1:18" x14ac:dyDescent="0.25">
      <c r="A873" s="1">
        <f>(IF(ISERROR(VLOOKUP(G873,[1]Choix14!$M$2:$N$14,2,FALSE)&amp;LEFT(J873,4)&amp;RIGHT(LEFT(J873,LEN(J873)-1),2)),0,VLOOKUP(G873,[1]Choix14!$M$2:$N$14,2,FALSE)&amp;LEFT(J873,4)&amp;RIGHT(LEFT(J873,LEN(J873)-1),2)))*1</f>
        <v>0</v>
      </c>
      <c r="B873" s="1">
        <f>(IF(ISERROR(VLOOKUP(L873,[1]Choix14!$M$2:$N$14,2,FALSE)&amp;LEFT(O873,4)&amp;RIGHT(LEFT(O873,LEN(O873)-1),2)),0,VLOOKUP(L873,[1]Choix14!$M$2:$N$14,2,FALSE)&amp;LEFT(O873,4)&amp;RIGHT(LEFT(O873,LEN(O873)-1),2)))*1</f>
        <v>0</v>
      </c>
      <c r="C873" s="1"/>
      <c r="D873" s="1"/>
      <c r="I873" t="s">
        <v>737</v>
      </c>
      <c r="Q873" s="2">
        <f t="shared" si="15"/>
        <v>0</v>
      </c>
      <c r="R873" s="2">
        <f t="shared" si="15"/>
        <v>0</v>
      </c>
    </row>
    <row r="874" spans="1:18" x14ac:dyDescent="0.25">
      <c r="A874" s="1">
        <f>(IF(ISERROR(VLOOKUP(G874,[1]Choix14!$M$2:$N$14,2,FALSE)&amp;LEFT(J874,4)&amp;RIGHT(LEFT(J874,LEN(J874)-1),2)),0,VLOOKUP(G874,[1]Choix14!$M$2:$N$14,2,FALSE)&amp;LEFT(J874,4)&amp;RIGHT(LEFT(J874,LEN(J874)-1),2)))*1</f>
        <v>0</v>
      </c>
      <c r="B874" s="1">
        <f>(IF(ISERROR(VLOOKUP(L874,[1]Choix14!$M$2:$N$14,2,FALSE)&amp;LEFT(O874,4)&amp;RIGHT(LEFT(O874,LEN(O874)-1),2)),0,VLOOKUP(L874,[1]Choix14!$M$2:$N$14,2,FALSE)&amp;LEFT(O874,4)&amp;RIGHT(LEFT(O874,LEN(O874)-1),2)))*1</f>
        <v>0</v>
      </c>
      <c r="C874" s="1"/>
      <c r="D874" s="1"/>
      <c r="I874" t="s">
        <v>738</v>
      </c>
      <c r="Q874" s="2">
        <f t="shared" si="15"/>
        <v>0</v>
      </c>
      <c r="R874" s="2">
        <f t="shared" si="15"/>
        <v>0</v>
      </c>
    </row>
    <row r="875" spans="1:18" x14ac:dyDescent="0.25">
      <c r="A875" s="1">
        <f>(IF(ISERROR(VLOOKUP(G875,[1]Choix14!$M$2:$N$14,2,FALSE)&amp;LEFT(J875,4)&amp;RIGHT(LEFT(J875,LEN(J875)-1),2)),0,VLOOKUP(G875,[1]Choix14!$M$2:$N$14,2,FALSE)&amp;LEFT(J875,4)&amp;RIGHT(LEFT(J875,LEN(J875)-1),2)))*1</f>
        <v>0</v>
      </c>
      <c r="B875" s="1">
        <f>(IF(ISERROR(VLOOKUP(L875,[1]Choix14!$M$2:$N$14,2,FALSE)&amp;LEFT(O875,4)&amp;RIGHT(LEFT(O875,LEN(O875)-1),2)),0,VLOOKUP(L875,[1]Choix14!$M$2:$N$14,2,FALSE)&amp;LEFT(O875,4)&amp;RIGHT(LEFT(O875,LEN(O875)-1),2)))*1</f>
        <v>0</v>
      </c>
      <c r="C875" s="1"/>
      <c r="D875" s="1"/>
      <c r="I875" t="s">
        <v>739</v>
      </c>
      <c r="Q875" s="2">
        <f t="shared" si="15"/>
        <v>0</v>
      </c>
      <c r="R875" s="2">
        <f t="shared" si="15"/>
        <v>0</v>
      </c>
    </row>
    <row r="876" spans="1:18" x14ac:dyDescent="0.25">
      <c r="A876" s="1">
        <f>(IF(ISERROR(VLOOKUP(G876,[1]Choix14!$M$2:$N$14,2,FALSE)&amp;LEFT(J876,4)&amp;RIGHT(LEFT(J876,LEN(J876)-1),2)),0,VLOOKUP(G876,[1]Choix14!$M$2:$N$14,2,FALSE)&amp;LEFT(J876,4)&amp;RIGHT(LEFT(J876,LEN(J876)-1),2)))*1</f>
        <v>0</v>
      </c>
      <c r="B876" s="1">
        <f>(IF(ISERROR(VLOOKUP(L876,[1]Choix14!$M$2:$N$14,2,FALSE)&amp;LEFT(O876,4)&amp;RIGHT(LEFT(O876,LEN(O876)-1),2)),0,VLOOKUP(L876,[1]Choix14!$M$2:$N$14,2,FALSE)&amp;LEFT(O876,4)&amp;RIGHT(LEFT(O876,LEN(O876)-1),2)))*1</f>
        <v>0</v>
      </c>
      <c r="C876" s="1"/>
      <c r="D876" s="1"/>
      <c r="I876" t="s">
        <v>740</v>
      </c>
      <c r="Q876" s="2">
        <f t="shared" si="15"/>
        <v>0</v>
      </c>
      <c r="R876" s="2">
        <f t="shared" si="15"/>
        <v>0</v>
      </c>
    </row>
    <row r="877" spans="1:18" x14ac:dyDescent="0.25">
      <c r="A877" s="1">
        <f>(IF(ISERROR(VLOOKUP(G877,[1]Choix14!$M$2:$N$14,2,FALSE)&amp;LEFT(J877,4)&amp;RIGHT(LEFT(J877,LEN(J877)-1),2)),0,VLOOKUP(G877,[1]Choix14!$M$2:$N$14,2,FALSE)&amp;LEFT(J877,4)&amp;RIGHT(LEFT(J877,LEN(J877)-1),2)))*1</f>
        <v>0</v>
      </c>
      <c r="B877" s="1">
        <f>(IF(ISERROR(VLOOKUP(L877,[1]Choix14!$M$2:$N$14,2,FALSE)&amp;LEFT(O877,4)&amp;RIGHT(LEFT(O877,LEN(O877)-1),2)),0,VLOOKUP(L877,[1]Choix14!$M$2:$N$14,2,FALSE)&amp;LEFT(O877,4)&amp;RIGHT(LEFT(O877,LEN(O877)-1),2)))*1</f>
        <v>0</v>
      </c>
      <c r="C877" s="1"/>
      <c r="D877" s="1"/>
      <c r="I877" t="s">
        <v>741</v>
      </c>
      <c r="Q877" s="2">
        <f t="shared" si="15"/>
        <v>0</v>
      </c>
      <c r="R877" s="2">
        <f t="shared" si="15"/>
        <v>0</v>
      </c>
    </row>
    <row r="878" spans="1:18" x14ac:dyDescent="0.25">
      <c r="A878" s="1">
        <f>(IF(ISERROR(VLOOKUP(G878,[1]Choix14!$M$2:$N$14,2,FALSE)&amp;LEFT(J878,4)&amp;RIGHT(LEFT(J878,LEN(J878)-1),2)),0,VLOOKUP(G878,[1]Choix14!$M$2:$N$14,2,FALSE)&amp;LEFT(J878,4)&amp;RIGHT(LEFT(J878,LEN(J878)-1),2)))*1</f>
        <v>0</v>
      </c>
      <c r="B878" s="1">
        <f>(IF(ISERROR(VLOOKUP(L878,[1]Choix14!$M$2:$N$14,2,FALSE)&amp;LEFT(O878,4)&amp;RIGHT(LEFT(O878,LEN(O878)-1),2)),0,VLOOKUP(L878,[1]Choix14!$M$2:$N$14,2,FALSE)&amp;LEFT(O878,4)&amp;RIGHT(LEFT(O878,LEN(O878)-1),2)))*1</f>
        <v>0</v>
      </c>
      <c r="C878" s="1"/>
      <c r="D878" s="1"/>
      <c r="I878" t="s">
        <v>742</v>
      </c>
      <c r="Q878" s="2">
        <f t="shared" si="15"/>
        <v>0</v>
      </c>
      <c r="R878" s="2">
        <f t="shared" si="15"/>
        <v>0</v>
      </c>
    </row>
    <row r="879" spans="1:18" x14ac:dyDescent="0.25">
      <c r="A879" s="1">
        <f>(IF(ISERROR(VLOOKUP(G879,[1]Choix14!$M$2:$N$14,2,FALSE)&amp;LEFT(J879,4)&amp;RIGHT(LEFT(J879,LEN(J879)-1),2)),0,VLOOKUP(G879,[1]Choix14!$M$2:$N$14,2,FALSE)&amp;LEFT(J879,4)&amp;RIGHT(LEFT(J879,LEN(J879)-1),2)))*1</f>
        <v>0</v>
      </c>
      <c r="B879" s="1">
        <f>(IF(ISERROR(VLOOKUP(L879,[1]Choix14!$M$2:$N$14,2,FALSE)&amp;LEFT(O879,4)&amp;RIGHT(LEFT(O879,LEN(O879)-1),2)),0,VLOOKUP(L879,[1]Choix14!$M$2:$N$14,2,FALSE)&amp;LEFT(O879,4)&amp;RIGHT(LEFT(O879,LEN(O879)-1),2)))*1</f>
        <v>0</v>
      </c>
      <c r="C879" s="1"/>
      <c r="D879" s="1"/>
      <c r="I879" t="s">
        <v>743</v>
      </c>
      <c r="Q879" s="2">
        <f t="shared" si="15"/>
        <v>0</v>
      </c>
      <c r="R879" s="2">
        <f t="shared" si="15"/>
        <v>0</v>
      </c>
    </row>
    <row r="880" spans="1:18" x14ac:dyDescent="0.25">
      <c r="A880" s="1">
        <f>(IF(ISERROR(VLOOKUP(G880,[1]Choix14!$M$2:$N$14,2,FALSE)&amp;LEFT(J880,4)&amp;RIGHT(LEFT(J880,LEN(J880)-1),2)),0,VLOOKUP(G880,[1]Choix14!$M$2:$N$14,2,FALSE)&amp;LEFT(J880,4)&amp;RIGHT(LEFT(J880,LEN(J880)-1),2)))*1</f>
        <v>0</v>
      </c>
      <c r="B880" s="1">
        <f>(IF(ISERROR(VLOOKUP(L880,[1]Choix14!$M$2:$N$14,2,FALSE)&amp;LEFT(O880,4)&amp;RIGHT(LEFT(O880,LEN(O880)-1),2)),0,VLOOKUP(L880,[1]Choix14!$M$2:$N$14,2,FALSE)&amp;LEFT(O880,4)&amp;RIGHT(LEFT(O880,LEN(O880)-1),2)))*1</f>
        <v>0</v>
      </c>
      <c r="C880" s="1"/>
      <c r="D880" s="1"/>
      <c r="I880" t="s">
        <v>744</v>
      </c>
      <c r="Q880" s="2">
        <f t="shared" si="15"/>
        <v>0</v>
      </c>
      <c r="R880" s="2">
        <f t="shared" si="15"/>
        <v>0</v>
      </c>
    </row>
    <row r="881" spans="1:18" x14ac:dyDescent="0.25">
      <c r="A881" s="1">
        <f>(IF(ISERROR(VLOOKUP(G881,[1]Choix14!$M$2:$N$14,2,FALSE)&amp;LEFT(J881,4)&amp;RIGHT(LEFT(J881,LEN(J881)-1),2)),0,VLOOKUP(G881,[1]Choix14!$M$2:$N$14,2,FALSE)&amp;LEFT(J881,4)&amp;RIGHT(LEFT(J881,LEN(J881)-1),2)))*1</f>
        <v>0</v>
      </c>
      <c r="B881" s="1">
        <f>(IF(ISERROR(VLOOKUP(L881,[1]Choix14!$M$2:$N$14,2,FALSE)&amp;LEFT(O881,4)&amp;RIGHT(LEFT(O881,LEN(O881)-1),2)),0,VLOOKUP(L881,[1]Choix14!$M$2:$N$14,2,FALSE)&amp;LEFT(O881,4)&amp;RIGHT(LEFT(O881,LEN(O881)-1),2)))*1</f>
        <v>0</v>
      </c>
      <c r="C881" s="1"/>
      <c r="D881" s="1"/>
      <c r="I881" t="s">
        <v>745</v>
      </c>
      <c r="Q881" s="2">
        <f t="shared" si="15"/>
        <v>0</v>
      </c>
      <c r="R881" s="2">
        <f t="shared" si="15"/>
        <v>0</v>
      </c>
    </row>
    <row r="882" spans="1:18" x14ac:dyDescent="0.25">
      <c r="A882" s="1">
        <f>(IF(ISERROR(VLOOKUP(G882,[1]Choix14!$M$2:$N$14,2,FALSE)&amp;LEFT(J882,4)&amp;RIGHT(LEFT(J882,LEN(J882)-1),2)),0,VLOOKUP(G882,[1]Choix14!$M$2:$N$14,2,FALSE)&amp;LEFT(J882,4)&amp;RIGHT(LEFT(J882,LEN(J882)-1),2)))*1</f>
        <v>0</v>
      </c>
      <c r="B882" s="1">
        <f>(IF(ISERROR(VLOOKUP(L882,[1]Choix14!$M$2:$N$14,2,FALSE)&amp;LEFT(O882,4)&amp;RIGHT(LEFT(O882,LEN(O882)-1),2)),0,VLOOKUP(L882,[1]Choix14!$M$2:$N$14,2,FALSE)&amp;LEFT(O882,4)&amp;RIGHT(LEFT(O882,LEN(O882)-1),2)))*1</f>
        <v>0</v>
      </c>
      <c r="C882" s="1"/>
      <c r="D882" s="1"/>
      <c r="I882" t="s">
        <v>746</v>
      </c>
      <c r="Q882" s="2">
        <f t="shared" si="15"/>
        <v>0</v>
      </c>
      <c r="R882" s="2">
        <f t="shared" si="15"/>
        <v>0</v>
      </c>
    </row>
    <row r="883" spans="1:18" x14ac:dyDescent="0.25">
      <c r="A883" s="1">
        <f>(IF(ISERROR(VLOOKUP(G883,[1]Choix14!$M$2:$N$14,2,FALSE)&amp;LEFT(J883,4)&amp;RIGHT(LEFT(J883,LEN(J883)-1),2)),0,VLOOKUP(G883,[1]Choix14!$M$2:$N$14,2,FALSE)&amp;LEFT(J883,4)&amp;RIGHT(LEFT(J883,LEN(J883)-1),2)))*1</f>
        <v>0</v>
      </c>
      <c r="B883" s="1">
        <f>(IF(ISERROR(VLOOKUP(L883,[1]Choix14!$M$2:$N$14,2,FALSE)&amp;LEFT(O883,4)&amp;RIGHT(LEFT(O883,LEN(O883)-1),2)),0,VLOOKUP(L883,[1]Choix14!$M$2:$N$14,2,FALSE)&amp;LEFT(O883,4)&amp;RIGHT(LEFT(O883,LEN(O883)-1),2)))*1</f>
        <v>0</v>
      </c>
      <c r="C883" s="1"/>
      <c r="D883" s="1"/>
      <c r="I883" t="s">
        <v>747</v>
      </c>
      <c r="Q883" s="2">
        <f t="shared" si="15"/>
        <v>0</v>
      </c>
      <c r="R883" s="2">
        <f t="shared" si="15"/>
        <v>0</v>
      </c>
    </row>
    <row r="884" spans="1:18" x14ac:dyDescent="0.25">
      <c r="A884" s="1">
        <f>(IF(ISERROR(VLOOKUP(G884,[1]Choix14!$M$2:$N$14,2,FALSE)&amp;LEFT(J884,4)&amp;RIGHT(LEFT(J884,LEN(J884)-1),2)),0,VLOOKUP(G884,[1]Choix14!$M$2:$N$14,2,FALSE)&amp;LEFT(J884,4)&amp;RIGHT(LEFT(J884,LEN(J884)-1),2)))*1</f>
        <v>0</v>
      </c>
      <c r="B884" s="1">
        <f>(IF(ISERROR(VLOOKUP(L884,[1]Choix14!$M$2:$N$14,2,FALSE)&amp;LEFT(O884,4)&amp;RIGHT(LEFT(O884,LEN(O884)-1),2)),0,VLOOKUP(L884,[1]Choix14!$M$2:$N$14,2,FALSE)&amp;LEFT(O884,4)&amp;RIGHT(LEFT(O884,LEN(O884)-1),2)))*1</f>
        <v>0</v>
      </c>
      <c r="C884" s="1"/>
      <c r="D884" s="1"/>
      <c r="I884" t="s">
        <v>748</v>
      </c>
      <c r="Q884" s="2">
        <f t="shared" si="15"/>
        <v>0</v>
      </c>
      <c r="R884" s="2">
        <f t="shared" si="15"/>
        <v>0</v>
      </c>
    </row>
    <row r="885" spans="1:18" x14ac:dyDescent="0.25">
      <c r="A885" s="1">
        <f>(IF(ISERROR(VLOOKUP(G885,[1]Choix14!$M$2:$N$14,2,FALSE)&amp;LEFT(J885,4)&amp;RIGHT(LEFT(J885,LEN(J885)-1),2)),0,VLOOKUP(G885,[1]Choix14!$M$2:$N$14,2,FALSE)&amp;LEFT(J885,4)&amp;RIGHT(LEFT(J885,LEN(J885)-1),2)))*1</f>
        <v>0</v>
      </c>
      <c r="B885" s="1">
        <f>(IF(ISERROR(VLOOKUP(L885,[1]Choix14!$M$2:$N$14,2,FALSE)&amp;LEFT(O885,4)&amp;RIGHT(LEFT(O885,LEN(O885)-1),2)),0,VLOOKUP(L885,[1]Choix14!$M$2:$N$14,2,FALSE)&amp;LEFT(O885,4)&amp;RIGHT(LEFT(O885,LEN(O885)-1),2)))*1</f>
        <v>0</v>
      </c>
      <c r="C885" s="1"/>
      <c r="D885" s="1"/>
      <c r="I885" t="s">
        <v>749</v>
      </c>
      <c r="Q885" s="2">
        <f t="shared" si="15"/>
        <v>0</v>
      </c>
      <c r="R885" s="2">
        <f t="shared" si="15"/>
        <v>0</v>
      </c>
    </row>
    <row r="886" spans="1:18" x14ac:dyDescent="0.25">
      <c r="A886" s="1">
        <f>(IF(ISERROR(VLOOKUP(G886,[1]Choix14!$M$2:$N$14,2,FALSE)&amp;LEFT(J886,4)&amp;RIGHT(LEFT(J886,LEN(J886)-1),2)),0,VLOOKUP(G886,[1]Choix14!$M$2:$N$14,2,FALSE)&amp;LEFT(J886,4)&amp;RIGHT(LEFT(J886,LEN(J886)-1),2)))*1</f>
        <v>0</v>
      </c>
      <c r="B886" s="1">
        <f>(IF(ISERROR(VLOOKUP(L886,[1]Choix14!$M$2:$N$14,2,FALSE)&amp;LEFT(O886,4)&amp;RIGHT(LEFT(O886,LEN(O886)-1),2)),0,VLOOKUP(L886,[1]Choix14!$M$2:$N$14,2,FALSE)&amp;LEFT(O886,4)&amp;RIGHT(LEFT(O886,LEN(O886)-1),2)))*1</f>
        <v>0</v>
      </c>
      <c r="C886" s="1"/>
      <c r="D886" s="1"/>
      <c r="I886" t="s">
        <v>750</v>
      </c>
      <c r="Q886" s="2">
        <f t="shared" si="15"/>
        <v>0</v>
      </c>
      <c r="R886" s="2">
        <f t="shared" si="15"/>
        <v>0</v>
      </c>
    </row>
    <row r="887" spans="1:18" x14ac:dyDescent="0.25">
      <c r="A887" s="1">
        <f>(IF(ISERROR(VLOOKUP(G887,[1]Choix14!$M$2:$N$14,2,FALSE)&amp;LEFT(J887,4)&amp;RIGHT(LEFT(J887,LEN(J887)-1),2)),0,VLOOKUP(G887,[1]Choix14!$M$2:$N$14,2,FALSE)&amp;LEFT(J887,4)&amp;RIGHT(LEFT(J887,LEN(J887)-1),2)))*1</f>
        <v>0</v>
      </c>
      <c r="B887" s="1">
        <f>(IF(ISERROR(VLOOKUP(L887,[1]Choix14!$M$2:$N$14,2,FALSE)&amp;LEFT(O887,4)&amp;RIGHT(LEFT(O887,LEN(O887)-1),2)),0,VLOOKUP(L887,[1]Choix14!$M$2:$N$14,2,FALSE)&amp;LEFT(O887,4)&amp;RIGHT(LEFT(O887,LEN(O887)-1),2)))*1</f>
        <v>0</v>
      </c>
      <c r="C887" s="1"/>
      <c r="D887" s="1"/>
      <c r="I887" t="s">
        <v>751</v>
      </c>
      <c r="Q887" s="2">
        <f t="shared" si="15"/>
        <v>0</v>
      </c>
      <c r="R887" s="2">
        <f t="shared" si="15"/>
        <v>0</v>
      </c>
    </row>
    <row r="888" spans="1:18" x14ac:dyDescent="0.25">
      <c r="A888" s="1">
        <f>(IF(ISERROR(VLOOKUP(G888,[1]Choix14!$M$2:$N$14,2,FALSE)&amp;LEFT(J888,4)&amp;RIGHT(LEFT(J888,LEN(J888)-1),2)),0,VLOOKUP(G888,[1]Choix14!$M$2:$N$14,2,FALSE)&amp;LEFT(J888,4)&amp;RIGHT(LEFT(J888,LEN(J888)-1),2)))*1</f>
        <v>0</v>
      </c>
      <c r="B888" s="1">
        <f>(IF(ISERROR(VLOOKUP(L888,[1]Choix14!$M$2:$N$14,2,FALSE)&amp;LEFT(O888,4)&amp;RIGHT(LEFT(O888,LEN(O888)-1),2)),0,VLOOKUP(L888,[1]Choix14!$M$2:$N$14,2,FALSE)&amp;LEFT(O888,4)&amp;RIGHT(LEFT(O888,LEN(O888)-1),2)))*1</f>
        <v>0</v>
      </c>
      <c r="C888" s="1"/>
      <c r="D888" s="1"/>
      <c r="I888" t="s">
        <v>752</v>
      </c>
      <c r="Q888" s="2">
        <f t="shared" si="15"/>
        <v>0</v>
      </c>
      <c r="R888" s="2">
        <f t="shared" si="15"/>
        <v>0</v>
      </c>
    </row>
    <row r="889" spans="1:18" x14ac:dyDescent="0.25">
      <c r="A889" s="1">
        <f>(IF(ISERROR(VLOOKUP(G889,[1]Choix14!$M$2:$N$14,2,FALSE)&amp;LEFT(J889,4)&amp;RIGHT(LEFT(J889,LEN(J889)-1),2)),0,VLOOKUP(G889,[1]Choix14!$M$2:$N$14,2,FALSE)&amp;LEFT(J889,4)&amp;RIGHT(LEFT(J889,LEN(J889)-1),2)))*1</f>
        <v>0</v>
      </c>
      <c r="I889" t="s">
        <v>753</v>
      </c>
    </row>
    <row r="890" spans="1:18" x14ac:dyDescent="0.25">
      <c r="A890" s="1">
        <f>(IF(ISERROR(VLOOKUP(G890,[1]Choix14!$M$2:$N$14,2,FALSE)&amp;LEFT(J890,4)&amp;RIGHT(LEFT(J890,LEN(J890)-1),2)),0,VLOOKUP(G890,[1]Choix14!$M$2:$N$14,2,FALSE)&amp;LEFT(J890,4)&amp;RIGHT(LEFT(J890,LEN(J890)-1),2)))*1</f>
        <v>0</v>
      </c>
      <c r="I890" t="s">
        <v>754</v>
      </c>
    </row>
    <row r="891" spans="1:18" x14ac:dyDescent="0.25">
      <c r="A891" s="1">
        <f>(IF(ISERROR(VLOOKUP(G891,[1]Choix14!$M$2:$N$14,2,FALSE)&amp;LEFT(J891,4)&amp;RIGHT(LEFT(J891,LEN(J891)-1),2)),0,VLOOKUP(G891,[1]Choix14!$M$2:$N$14,2,FALSE)&amp;LEFT(J891,4)&amp;RIGHT(LEFT(J891,LEN(J891)-1),2)))*1</f>
        <v>0</v>
      </c>
      <c r="I891" t="s">
        <v>755</v>
      </c>
    </row>
    <row r="892" spans="1:18" x14ac:dyDescent="0.25">
      <c r="A892" s="1">
        <f>(IF(ISERROR(VLOOKUP(G892,[1]Choix14!$M$2:$N$14,2,FALSE)&amp;LEFT(J892,4)&amp;RIGHT(LEFT(J892,LEN(J892)-1),2)),0,VLOOKUP(G892,[1]Choix14!$M$2:$N$14,2,FALSE)&amp;LEFT(J892,4)&amp;RIGHT(LEFT(J892,LEN(J892)-1),2)))*1</f>
        <v>0</v>
      </c>
      <c r="I892" t="s">
        <v>756</v>
      </c>
    </row>
    <row r="893" spans="1:18" x14ac:dyDescent="0.25">
      <c r="I893" t="s">
        <v>757</v>
      </c>
    </row>
    <row r="894" spans="1:18" x14ac:dyDescent="0.25">
      <c r="I894" t="s">
        <v>758</v>
      </c>
    </row>
    <row r="895" spans="1:18" x14ac:dyDescent="0.25">
      <c r="I895" t="s">
        <v>759</v>
      </c>
    </row>
    <row r="896" spans="1:18" x14ac:dyDescent="0.25">
      <c r="I896" t="s">
        <v>760</v>
      </c>
    </row>
    <row r="897" spans="9:9" x14ac:dyDescent="0.25">
      <c r="I897" t="s">
        <v>761</v>
      </c>
    </row>
    <row r="898" spans="9:9" x14ac:dyDescent="0.25">
      <c r="I898" t="s">
        <v>762</v>
      </c>
    </row>
    <row r="899" spans="9:9" x14ac:dyDescent="0.25">
      <c r="I899" t="s">
        <v>763</v>
      </c>
    </row>
    <row r="900" spans="9:9" x14ac:dyDescent="0.25">
      <c r="I900" t="s">
        <v>764</v>
      </c>
    </row>
    <row r="901" spans="9:9" x14ac:dyDescent="0.25">
      <c r="I901" t="s">
        <v>765</v>
      </c>
    </row>
    <row r="902" spans="9:9" x14ac:dyDescent="0.25">
      <c r="I902" t="s">
        <v>766</v>
      </c>
    </row>
    <row r="903" spans="9:9" x14ac:dyDescent="0.25">
      <c r="I903" t="s">
        <v>767</v>
      </c>
    </row>
    <row r="904" spans="9:9" x14ac:dyDescent="0.25">
      <c r="I904" t="s">
        <v>768</v>
      </c>
    </row>
    <row r="905" spans="9:9" x14ac:dyDescent="0.25">
      <c r="I905" t="s">
        <v>769</v>
      </c>
    </row>
    <row r="906" spans="9:9" x14ac:dyDescent="0.25">
      <c r="I906" t="s">
        <v>770</v>
      </c>
    </row>
  </sheetData>
  <sheetProtection formatCells="0" formatColumns="0" formatRows="0" insertColumns="0" insertRows="0" deleteColumns="0" deleteRows="0"/>
  <autoFilter ref="D2:U892"/>
  <conditionalFormatting sqref="T99:U1048576 Q3:R1048576">
    <cfRule type="cellIs" dxfId="2" priority="3" operator="greaterThan">
      <formula>1</formula>
    </cfRule>
  </conditionalFormatting>
  <conditionalFormatting sqref="T3:U37">
    <cfRule type="cellIs" dxfId="1" priority="2" operator="greaterThan">
      <formula>1</formula>
    </cfRule>
  </conditionalFormatting>
  <conditionalFormatting sqref="T1:U98">
    <cfRule type="cellIs" dxfId="0" priority="1" operator="greaterThan">
      <formula>1</formula>
    </cfRule>
  </conditionalFormatting>
  <dataValidations count="3">
    <dataValidation type="list" allowBlank="1" showInputMessage="1" showErrorMessage="1" sqref="J1:J1048576 O1:O1048576">
      <formula1>Choice4</formula1>
    </dataValidation>
    <dataValidation type="list" allowBlank="1" showInputMessage="1" showErrorMessage="1" sqref="P41 P38">
      <formula1>INDIRECT(O38)</formula1>
    </dataValidation>
    <dataValidation type="list" allowBlank="1" showInputMessage="1" showErrorMessage="1" sqref="G3:G1048576 L3:L1048576">
      <formula1>Pooler</formula1>
    </dataValidation>
  </dataValidations>
  <pageMargins left="0.7" right="0.7" top="0.75" bottom="0.75" header="0.3" footer="0.3"/>
  <pageSetup orientation="portrait" horizontalDpi="4294967292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9"/>
  <sheetViews>
    <sheetView zoomScale="110" zoomScaleNormal="110" zoomScaleSheetLayoutView="120" workbookViewId="0">
      <pane ySplit="2" topLeftCell="A3" activePane="bottomLeft" state="frozen"/>
      <selection activeCell="I35" sqref="I35"/>
      <selection pane="bottomLeft" activeCell="D16" sqref="D16"/>
    </sheetView>
  </sheetViews>
  <sheetFormatPr baseColWidth="10" defaultColWidth="11.42578125" defaultRowHeight="15" x14ac:dyDescent="0.25"/>
  <cols>
    <col min="1" max="3" width="8.5703125" style="30" customWidth="1"/>
    <col min="4" max="4" width="20.85546875" bestFit="1" customWidth="1"/>
    <col min="5" max="5" width="9.7109375" bestFit="1" customWidth="1"/>
    <col min="6" max="6" width="29.7109375" customWidth="1"/>
    <col min="7" max="7" width="8.28515625" bestFit="1" customWidth="1"/>
    <col min="8" max="8" width="5" customWidth="1"/>
    <col min="10" max="10" width="5" bestFit="1" customWidth="1"/>
  </cols>
  <sheetData>
    <row r="1" spans="1:22" ht="21.75" hidden="1" thickBot="1" x14ac:dyDescent="0.4">
      <c r="A1" s="27" t="s">
        <v>771</v>
      </c>
      <c r="B1" s="28"/>
      <c r="C1" s="28"/>
      <c r="D1" s="29" t="s">
        <v>772</v>
      </c>
      <c r="E1" s="29"/>
      <c r="K1" s="30" t="s">
        <v>773</v>
      </c>
      <c r="L1" s="30" t="s">
        <v>774</v>
      </c>
      <c r="M1" s="30" t="s">
        <v>775</v>
      </c>
      <c r="N1" s="30" t="s">
        <v>776</v>
      </c>
      <c r="O1" s="30" t="s">
        <v>777</v>
      </c>
      <c r="P1" s="30" t="s">
        <v>778</v>
      </c>
      <c r="Q1" s="30" t="s">
        <v>779</v>
      </c>
      <c r="R1" s="30" t="s">
        <v>780</v>
      </c>
      <c r="S1" s="30" t="s">
        <v>781</v>
      </c>
      <c r="T1" s="30" t="s">
        <v>782</v>
      </c>
      <c r="U1" s="30" t="s">
        <v>783</v>
      </c>
      <c r="V1" s="30" t="s">
        <v>784</v>
      </c>
    </row>
    <row r="2" spans="1:22" ht="18" customHeight="1" x14ac:dyDescent="0.25">
      <c r="A2" s="31" t="s">
        <v>785</v>
      </c>
      <c r="B2" s="31" t="s">
        <v>786</v>
      </c>
      <c r="C2" s="31" t="s">
        <v>787</v>
      </c>
      <c r="D2" s="32" t="s">
        <v>9</v>
      </c>
      <c r="E2" s="32" t="s">
        <v>788</v>
      </c>
      <c r="F2" s="33" t="s">
        <v>789</v>
      </c>
      <c r="G2" s="31" t="s">
        <v>790</v>
      </c>
      <c r="I2" s="34" t="s">
        <v>791</v>
      </c>
      <c r="K2" s="35" t="s">
        <v>792</v>
      </c>
      <c r="L2" s="36" t="s">
        <v>793</v>
      </c>
      <c r="M2" s="36" t="s">
        <v>794</v>
      </c>
      <c r="N2" s="36" t="s">
        <v>795</v>
      </c>
      <c r="O2" s="36" t="s">
        <v>796</v>
      </c>
      <c r="P2" s="36" t="s">
        <v>797</v>
      </c>
      <c r="Q2" s="36" t="s">
        <v>798</v>
      </c>
      <c r="R2" s="36" t="s">
        <v>799</v>
      </c>
      <c r="S2" s="36" t="s">
        <v>800</v>
      </c>
      <c r="T2" s="36" t="s">
        <v>801</v>
      </c>
      <c r="U2" s="36" t="s">
        <v>802</v>
      </c>
      <c r="V2" s="37" t="s">
        <v>803</v>
      </c>
    </row>
    <row r="3" spans="1:22" ht="18" customHeight="1" x14ac:dyDescent="0.25">
      <c r="A3" s="38">
        <v>1</v>
      </c>
      <c r="B3" s="38">
        <v>2017</v>
      </c>
      <c r="C3" s="38">
        <v>1</v>
      </c>
      <c r="D3" s="39" t="str">
        <f>VLOOKUP(A3,Choix17!$F$2:$G$145,2,FALSE)</f>
        <v>Michae</v>
      </c>
      <c r="E3" s="38" t="str">
        <f>IF(VLOOKUP(A3,Choix17!$F$2:$L$145,7,FALSE)=0,"",CONCATENATE("trade #",VLOOKUP(A3,Choix17!$F$2:$L$145,7,FALSE)))</f>
        <v/>
      </c>
      <c r="F3" s="39"/>
      <c r="G3" s="38">
        <f>VLOOKUP(A3,[1]Choix16!$F$2:$K$145,6,FALSE)</f>
        <v>650</v>
      </c>
      <c r="H3" s="30">
        <v>1</v>
      </c>
      <c r="I3" s="25" t="s">
        <v>804</v>
      </c>
      <c r="J3" s="23"/>
      <c r="K3" s="40">
        <v>12</v>
      </c>
      <c r="L3" s="41">
        <f>K3+12</f>
        <v>24</v>
      </c>
      <c r="M3" s="41">
        <f t="shared" ref="M3:S3" si="0">L3+12</f>
        <v>36</v>
      </c>
      <c r="N3" s="41">
        <f t="shared" si="0"/>
        <v>48</v>
      </c>
      <c r="O3" s="41">
        <f t="shared" si="0"/>
        <v>60</v>
      </c>
      <c r="P3" s="41">
        <f t="shared" si="0"/>
        <v>72</v>
      </c>
      <c r="Q3" s="41">
        <f t="shared" si="0"/>
        <v>84</v>
      </c>
      <c r="R3" s="41">
        <f t="shared" si="0"/>
        <v>96</v>
      </c>
      <c r="S3" s="41">
        <f t="shared" si="0"/>
        <v>108</v>
      </c>
      <c r="T3" s="41">
        <f>S3+12</f>
        <v>120</v>
      </c>
      <c r="U3" s="41">
        <f t="shared" ref="U3:V3" si="1">T3+12</f>
        <v>132</v>
      </c>
      <c r="V3" s="42">
        <f t="shared" si="1"/>
        <v>144</v>
      </c>
    </row>
    <row r="4" spans="1:22" ht="18" customHeight="1" x14ac:dyDescent="0.25">
      <c r="A4" s="38">
        <f>A3+1</f>
        <v>2</v>
      </c>
      <c r="B4" s="38">
        <v>2017</v>
      </c>
      <c r="C4" s="38">
        <v>1</v>
      </c>
      <c r="D4" s="39" t="str">
        <f>VLOOKUP(A4,Choix17!$F$2:$G$145,2,FALSE)</f>
        <v>Bastie</v>
      </c>
      <c r="E4" s="38" t="str">
        <f>IF(VLOOKUP(A4,Choix17!$F$2:$L$145,7,FALSE)=0,"",CONCATENATE("trade #",VLOOKUP(A4,Choix17!$F$2:$L$145,7,FALSE)))</f>
        <v/>
      </c>
      <c r="F4" s="39"/>
      <c r="G4" s="38">
        <f>VLOOKUP(A4,[1]Choix16!$F$2:$K$145,6,FALSE)</f>
        <v>350</v>
      </c>
      <c r="H4" s="30">
        <v>2</v>
      </c>
      <c r="I4" s="25" t="s">
        <v>805</v>
      </c>
      <c r="J4" s="23"/>
      <c r="K4" s="40">
        <v>11</v>
      </c>
      <c r="L4" s="41">
        <f t="shared" ref="L4:V14" si="2">K4+12</f>
        <v>23</v>
      </c>
      <c r="M4" s="41">
        <f t="shared" si="2"/>
        <v>35</v>
      </c>
      <c r="N4" s="41">
        <f t="shared" si="2"/>
        <v>47</v>
      </c>
      <c r="O4" s="41">
        <f t="shared" si="2"/>
        <v>59</v>
      </c>
      <c r="P4" s="41">
        <f t="shared" si="2"/>
        <v>71</v>
      </c>
      <c r="Q4" s="41">
        <f t="shared" si="2"/>
        <v>83</v>
      </c>
      <c r="R4" s="41">
        <f t="shared" si="2"/>
        <v>95</v>
      </c>
      <c r="S4" s="41">
        <f t="shared" si="2"/>
        <v>107</v>
      </c>
      <c r="T4" s="41">
        <f t="shared" si="2"/>
        <v>119</v>
      </c>
      <c r="U4" s="41">
        <f t="shared" si="2"/>
        <v>131</v>
      </c>
      <c r="V4" s="42">
        <f t="shared" si="2"/>
        <v>143</v>
      </c>
    </row>
    <row r="5" spans="1:22" ht="18" customHeight="1" x14ac:dyDescent="0.25">
      <c r="A5" s="38">
        <f t="shared" ref="A5:A68" si="3">A4+1</f>
        <v>3</v>
      </c>
      <c r="B5" s="38">
        <v>2017</v>
      </c>
      <c r="C5" s="38">
        <v>1</v>
      </c>
      <c r="D5" s="39" t="str">
        <f>VLOOKUP(A5,Choix17!$F$2:$G$145,2,FALSE)</f>
        <v>Michae reçu de Martin</v>
      </c>
      <c r="E5" s="38" t="str">
        <f>IF(VLOOKUP(A5,Choix17!$F$2:$L$145,7,FALSE)=0,"",CONCATENATE("trade #",VLOOKUP(A5,Choix17!$F$2:$L$145,7,FALSE)))</f>
        <v>trade #1</v>
      </c>
      <c r="F5" s="39"/>
      <c r="G5" s="38">
        <f>VLOOKUP(A5,[1]Choix16!$F$2:$K$145,6,FALSE)</f>
        <v>250</v>
      </c>
      <c r="H5" s="30">
        <v>3</v>
      </c>
      <c r="I5" t="s">
        <v>806</v>
      </c>
      <c r="J5" s="23"/>
      <c r="K5" s="40">
        <v>10</v>
      </c>
      <c r="L5" s="41">
        <f t="shared" si="2"/>
        <v>22</v>
      </c>
      <c r="M5" s="41">
        <f t="shared" si="2"/>
        <v>34</v>
      </c>
      <c r="N5" s="41">
        <f t="shared" si="2"/>
        <v>46</v>
      </c>
      <c r="O5" s="41">
        <f t="shared" si="2"/>
        <v>58</v>
      </c>
      <c r="P5" s="41">
        <f t="shared" si="2"/>
        <v>70</v>
      </c>
      <c r="Q5" s="41">
        <f t="shared" si="2"/>
        <v>82</v>
      </c>
      <c r="R5" s="41">
        <f t="shared" si="2"/>
        <v>94</v>
      </c>
      <c r="S5" s="41">
        <f t="shared" si="2"/>
        <v>106</v>
      </c>
      <c r="T5" s="41">
        <f t="shared" si="2"/>
        <v>118</v>
      </c>
      <c r="U5" s="41">
        <f t="shared" si="2"/>
        <v>130</v>
      </c>
      <c r="V5" s="42">
        <f t="shared" si="2"/>
        <v>142</v>
      </c>
    </row>
    <row r="6" spans="1:22" ht="18" customHeight="1" x14ac:dyDescent="0.25">
      <c r="A6" s="38">
        <f t="shared" si="3"/>
        <v>4</v>
      </c>
      <c r="B6" s="38">
        <v>2017</v>
      </c>
      <c r="C6" s="38">
        <v>1</v>
      </c>
      <c r="D6" s="39" t="str">
        <f>VLOOKUP(A6,Choix17!$F$2:$G$145,2,FALSE)</f>
        <v>JoelCa</v>
      </c>
      <c r="E6" s="38" t="str">
        <f>IF(VLOOKUP(A6,Choix17!$F$2:$L$145,7,FALSE)=0,"",CONCATENATE("trade #",VLOOKUP(A6,Choix17!$F$2:$L$145,7,FALSE)))</f>
        <v/>
      </c>
      <c r="F6" s="39"/>
      <c r="G6" s="38">
        <f>VLOOKUP(A6,[1]Choix16!$F$2:$K$145,6,FALSE)</f>
        <v>300</v>
      </c>
      <c r="H6" s="30">
        <v>4</v>
      </c>
      <c r="I6" t="s">
        <v>807</v>
      </c>
      <c r="J6" s="23"/>
      <c r="K6" s="40">
        <v>9</v>
      </c>
      <c r="L6" s="41">
        <f t="shared" si="2"/>
        <v>21</v>
      </c>
      <c r="M6" s="41">
        <f t="shared" si="2"/>
        <v>33</v>
      </c>
      <c r="N6" s="41">
        <f t="shared" si="2"/>
        <v>45</v>
      </c>
      <c r="O6" s="41">
        <f t="shared" si="2"/>
        <v>57</v>
      </c>
      <c r="P6" s="41">
        <f t="shared" si="2"/>
        <v>69</v>
      </c>
      <c r="Q6" s="41">
        <f t="shared" si="2"/>
        <v>81</v>
      </c>
      <c r="R6" s="41">
        <f t="shared" si="2"/>
        <v>93</v>
      </c>
      <c r="S6" s="41">
        <f t="shared" si="2"/>
        <v>105</v>
      </c>
      <c r="T6" s="41">
        <f t="shared" si="2"/>
        <v>117</v>
      </c>
      <c r="U6" s="41">
        <f t="shared" si="2"/>
        <v>129</v>
      </c>
      <c r="V6" s="42">
        <f t="shared" si="2"/>
        <v>141</v>
      </c>
    </row>
    <row r="7" spans="1:22" ht="18" customHeight="1" x14ac:dyDescent="0.25">
      <c r="A7" s="38">
        <f t="shared" si="3"/>
        <v>5</v>
      </c>
      <c r="B7" s="38">
        <v>2017</v>
      </c>
      <c r="C7" s="38">
        <v>1</v>
      </c>
      <c r="D7" s="39" t="str">
        <f>VLOOKUP(A7,Choix17!$F$2:$G$145,2,FALSE)</f>
        <v>Nicola</v>
      </c>
      <c r="E7" s="38" t="str">
        <f>IF(VLOOKUP(A7,Choix17!$F$2:$L$145,7,FALSE)=0,"",CONCATENATE("trade #",VLOOKUP(A7,Choix17!$F$2:$L$145,7,FALSE)))</f>
        <v/>
      </c>
      <c r="F7" s="39"/>
      <c r="G7" s="38">
        <f>VLOOKUP(A7,[1]Choix16!$F$2:$K$145,6,FALSE)</f>
        <v>550</v>
      </c>
      <c r="H7" s="30">
        <v>5</v>
      </c>
      <c r="I7" t="s">
        <v>808</v>
      </c>
      <c r="J7" s="23"/>
      <c r="K7" s="40">
        <v>8</v>
      </c>
      <c r="L7" s="41">
        <f t="shared" si="2"/>
        <v>20</v>
      </c>
      <c r="M7" s="41">
        <f t="shared" si="2"/>
        <v>32</v>
      </c>
      <c r="N7" s="41">
        <f t="shared" si="2"/>
        <v>44</v>
      </c>
      <c r="O7" s="41">
        <f t="shared" si="2"/>
        <v>56</v>
      </c>
      <c r="P7" s="41">
        <f t="shared" si="2"/>
        <v>68</v>
      </c>
      <c r="Q7" s="41">
        <f t="shared" si="2"/>
        <v>80</v>
      </c>
      <c r="R7" s="41">
        <f t="shared" si="2"/>
        <v>92</v>
      </c>
      <c r="S7" s="41">
        <f t="shared" si="2"/>
        <v>104</v>
      </c>
      <c r="T7" s="41">
        <f t="shared" si="2"/>
        <v>116</v>
      </c>
      <c r="U7" s="41">
        <f t="shared" si="2"/>
        <v>128</v>
      </c>
      <c r="V7" s="42">
        <f t="shared" si="2"/>
        <v>140</v>
      </c>
    </row>
    <row r="8" spans="1:22" ht="18" customHeight="1" x14ac:dyDescent="0.25">
      <c r="A8" s="38">
        <f t="shared" si="3"/>
        <v>6</v>
      </c>
      <c r="B8" s="38">
        <v>2017</v>
      </c>
      <c r="C8" s="38">
        <v>1</v>
      </c>
      <c r="D8" s="39" t="str">
        <f>VLOOKUP(A8,Choix17!$F$2:$G$145,2,FALSE)</f>
        <v>Nadeau</v>
      </c>
      <c r="E8" s="38" t="str">
        <f>IF(VLOOKUP(A8,Choix17!$F$2:$L$145,7,FALSE)=0,"",CONCATENATE("trade #",VLOOKUP(A8,Choix17!$F$2:$L$145,7,FALSE)))</f>
        <v/>
      </c>
      <c r="F8" s="39"/>
      <c r="G8" s="38">
        <f>VLOOKUP(A8,[1]Choix16!$F$2:$K$145,6,FALSE)</f>
        <v>400</v>
      </c>
      <c r="H8" s="30">
        <v>6</v>
      </c>
      <c r="I8" t="s">
        <v>809</v>
      </c>
      <c r="J8" s="23"/>
      <c r="K8" s="40">
        <v>7</v>
      </c>
      <c r="L8" s="41">
        <f t="shared" si="2"/>
        <v>19</v>
      </c>
      <c r="M8" s="41">
        <f t="shared" si="2"/>
        <v>31</v>
      </c>
      <c r="N8" s="41">
        <f t="shared" si="2"/>
        <v>43</v>
      </c>
      <c r="O8" s="41">
        <f t="shared" si="2"/>
        <v>55</v>
      </c>
      <c r="P8" s="41">
        <f t="shared" si="2"/>
        <v>67</v>
      </c>
      <c r="Q8" s="41">
        <f t="shared" si="2"/>
        <v>79</v>
      </c>
      <c r="R8" s="41">
        <f t="shared" si="2"/>
        <v>91</v>
      </c>
      <c r="S8" s="41">
        <f t="shared" si="2"/>
        <v>103</v>
      </c>
      <c r="T8" s="41">
        <f t="shared" si="2"/>
        <v>115</v>
      </c>
      <c r="U8" s="41">
        <f t="shared" si="2"/>
        <v>127</v>
      </c>
      <c r="V8" s="42">
        <f t="shared" si="2"/>
        <v>139</v>
      </c>
    </row>
    <row r="9" spans="1:22" ht="18" customHeight="1" x14ac:dyDescent="0.25">
      <c r="A9" s="38">
        <f t="shared" si="3"/>
        <v>7</v>
      </c>
      <c r="B9" s="38">
        <v>2017</v>
      </c>
      <c r="C9" s="38">
        <v>1</v>
      </c>
      <c r="D9" s="39" t="str">
        <f>VLOOKUP(A9,Choix17!$F$2:$G$145,2,FALSE)</f>
        <v>Cedrik</v>
      </c>
      <c r="E9" s="38" t="str">
        <f>IF(VLOOKUP(A9,Choix17!$F$2:$L$145,7,FALSE)=0,"",CONCATENATE("trade #",VLOOKUP(A9,Choix17!$F$2:$L$145,7,FALSE)))</f>
        <v/>
      </c>
      <c r="F9" s="39"/>
      <c r="G9" s="38">
        <f>VLOOKUP(A9,[1]Choix16!$F$2:$K$145,6,FALSE)</f>
        <v>600</v>
      </c>
      <c r="H9" s="30">
        <v>7</v>
      </c>
      <c r="I9" t="s">
        <v>810</v>
      </c>
      <c r="J9" s="23"/>
      <c r="K9" s="40">
        <v>6</v>
      </c>
      <c r="L9" s="41">
        <f t="shared" si="2"/>
        <v>18</v>
      </c>
      <c r="M9" s="41">
        <f t="shared" si="2"/>
        <v>30</v>
      </c>
      <c r="N9" s="41">
        <f t="shared" si="2"/>
        <v>42</v>
      </c>
      <c r="O9" s="41">
        <f t="shared" si="2"/>
        <v>54</v>
      </c>
      <c r="P9" s="41">
        <f t="shared" si="2"/>
        <v>66</v>
      </c>
      <c r="Q9" s="41">
        <f t="shared" si="2"/>
        <v>78</v>
      </c>
      <c r="R9" s="41">
        <f t="shared" si="2"/>
        <v>90</v>
      </c>
      <c r="S9" s="41">
        <f t="shared" si="2"/>
        <v>102</v>
      </c>
      <c r="T9" s="41">
        <f t="shared" si="2"/>
        <v>114</v>
      </c>
      <c r="U9" s="41">
        <f t="shared" si="2"/>
        <v>126</v>
      </c>
      <c r="V9" s="42">
        <f t="shared" si="2"/>
        <v>138</v>
      </c>
    </row>
    <row r="10" spans="1:22" ht="18" customHeight="1" x14ac:dyDescent="0.25">
      <c r="A10" s="38">
        <f t="shared" si="3"/>
        <v>8</v>
      </c>
      <c r="B10" s="38">
        <v>2017</v>
      </c>
      <c r="C10" s="38">
        <v>1</v>
      </c>
      <c r="D10" s="39" t="str">
        <f>VLOOKUP(A10,Choix17!$F$2:$G$145,2,FALSE)</f>
        <v>Frank1 reçu de Frank2</v>
      </c>
      <c r="E10" s="38" t="str">
        <f>IF(VLOOKUP(A10,Choix17!$F$2:$L$145,7,FALSE)=0,"",CONCATENATE("trade #",VLOOKUP(A10,Choix17!$F$2:$L$145,7,FALSE)))</f>
        <v>trade #2</v>
      </c>
      <c r="F10" s="39"/>
      <c r="G10" s="38">
        <f>VLOOKUP(A10,[1]Choix16!$F$2:$K$145,6,FALSE)</f>
        <v>150</v>
      </c>
      <c r="H10" s="30">
        <v>8</v>
      </c>
      <c r="I10" t="s">
        <v>811</v>
      </c>
      <c r="J10" s="23"/>
      <c r="K10" s="40">
        <v>5</v>
      </c>
      <c r="L10" s="41">
        <f t="shared" si="2"/>
        <v>17</v>
      </c>
      <c r="M10" s="41">
        <f t="shared" si="2"/>
        <v>29</v>
      </c>
      <c r="N10" s="41">
        <f t="shared" si="2"/>
        <v>41</v>
      </c>
      <c r="O10" s="41">
        <f t="shared" si="2"/>
        <v>53</v>
      </c>
      <c r="P10" s="41">
        <f t="shared" si="2"/>
        <v>65</v>
      </c>
      <c r="Q10" s="41">
        <f t="shared" si="2"/>
        <v>77</v>
      </c>
      <c r="R10" s="41">
        <f t="shared" si="2"/>
        <v>89</v>
      </c>
      <c r="S10" s="41">
        <f t="shared" si="2"/>
        <v>101</v>
      </c>
      <c r="T10" s="41">
        <f t="shared" si="2"/>
        <v>113</v>
      </c>
      <c r="U10" s="41">
        <f t="shared" si="2"/>
        <v>125</v>
      </c>
      <c r="V10" s="42">
        <f t="shared" si="2"/>
        <v>137</v>
      </c>
    </row>
    <row r="11" spans="1:22" ht="18" customHeight="1" x14ac:dyDescent="0.25">
      <c r="A11" s="38">
        <f t="shared" si="3"/>
        <v>9</v>
      </c>
      <c r="B11" s="38">
        <v>2017</v>
      </c>
      <c r="C11" s="38">
        <v>1</v>
      </c>
      <c r="D11" s="39" t="str">
        <f>VLOOKUP(A11,Choix17!$F$2:$G$145,2,FALSE)</f>
        <v>EvansH</v>
      </c>
      <c r="E11" s="43" t="str">
        <f>IF(VLOOKUP(A11,Choix17!$F$2:$L$145,7,FALSE)=0,"",CONCATENATE("trade #",VLOOKUP(A11,Choix17!$F$2:$L$145,7,FALSE)))</f>
        <v/>
      </c>
      <c r="F11" s="39"/>
      <c r="G11" s="38">
        <f>VLOOKUP(A11,[1]Choix16!$F$2:$K$145,6,FALSE)</f>
        <v>100</v>
      </c>
      <c r="H11" s="30">
        <v>9</v>
      </c>
      <c r="I11" t="s">
        <v>812</v>
      </c>
      <c r="J11" s="23"/>
      <c r="K11" s="40">
        <v>4</v>
      </c>
      <c r="L11" s="41">
        <f t="shared" si="2"/>
        <v>16</v>
      </c>
      <c r="M11" s="41">
        <f t="shared" si="2"/>
        <v>28</v>
      </c>
      <c r="N11" s="41">
        <f t="shared" si="2"/>
        <v>40</v>
      </c>
      <c r="O11" s="41">
        <f t="shared" si="2"/>
        <v>52</v>
      </c>
      <c r="P11" s="41">
        <f t="shared" si="2"/>
        <v>64</v>
      </c>
      <c r="Q11" s="41">
        <f t="shared" si="2"/>
        <v>76</v>
      </c>
      <c r="R11" s="41">
        <f t="shared" si="2"/>
        <v>88</v>
      </c>
      <c r="S11" s="41">
        <f t="shared" si="2"/>
        <v>100</v>
      </c>
      <c r="T11" s="41">
        <f t="shared" si="2"/>
        <v>112</v>
      </c>
      <c r="U11" s="41">
        <f t="shared" si="2"/>
        <v>124</v>
      </c>
      <c r="V11" s="42">
        <f t="shared" si="2"/>
        <v>136</v>
      </c>
    </row>
    <row r="12" spans="1:22" ht="18" customHeight="1" x14ac:dyDescent="0.25">
      <c r="A12" s="38">
        <f t="shared" si="3"/>
        <v>10</v>
      </c>
      <c r="B12" s="38">
        <v>2017</v>
      </c>
      <c r="C12" s="38">
        <v>1</v>
      </c>
      <c r="D12" s="39" t="str">
        <f>VLOOKUP(A12,Choix17!$F$2:$G$145,2,FALSE)</f>
        <v>Julien</v>
      </c>
      <c r="E12" s="38" t="str">
        <f>IF(VLOOKUP(A12,Choix17!$F$2:$L$145,7,FALSE)=0,"",CONCATENATE("trade #",VLOOKUP(A12,Choix17!$F$2:$L$145,7,FALSE)))</f>
        <v/>
      </c>
      <c r="F12" s="39"/>
      <c r="G12" s="38">
        <f>VLOOKUP(A12,[1]Choix16!$F$2:$K$145,6,FALSE)</f>
        <v>450</v>
      </c>
      <c r="H12" s="30">
        <v>10</v>
      </c>
      <c r="I12" t="s">
        <v>16</v>
      </c>
      <c r="J12" s="23"/>
      <c r="K12" s="40">
        <v>3</v>
      </c>
      <c r="L12" s="41">
        <f t="shared" si="2"/>
        <v>15</v>
      </c>
      <c r="M12" s="41">
        <f t="shared" si="2"/>
        <v>27</v>
      </c>
      <c r="N12" s="41">
        <f t="shared" si="2"/>
        <v>39</v>
      </c>
      <c r="O12" s="41">
        <f t="shared" si="2"/>
        <v>51</v>
      </c>
      <c r="P12" s="41">
        <f t="shared" si="2"/>
        <v>63</v>
      </c>
      <c r="Q12" s="41">
        <f t="shared" si="2"/>
        <v>75</v>
      </c>
      <c r="R12" s="41">
        <f t="shared" si="2"/>
        <v>87</v>
      </c>
      <c r="S12" s="41">
        <f t="shared" si="2"/>
        <v>99</v>
      </c>
      <c r="T12" s="41">
        <f t="shared" si="2"/>
        <v>111</v>
      </c>
      <c r="U12" s="41">
        <f t="shared" si="2"/>
        <v>123</v>
      </c>
      <c r="V12" s="42">
        <f t="shared" si="2"/>
        <v>135</v>
      </c>
    </row>
    <row r="13" spans="1:22" ht="18" customHeight="1" x14ac:dyDescent="0.25">
      <c r="A13" s="38">
        <f t="shared" si="3"/>
        <v>11</v>
      </c>
      <c r="B13" s="38">
        <v>2017</v>
      </c>
      <c r="C13" s="38">
        <v>1</v>
      </c>
      <c r="D13" s="39" t="str">
        <f>VLOOKUP(A13,Choix17!$F$2:$G$145,2,FALSE)</f>
        <v>FredLa</v>
      </c>
      <c r="E13" s="38" t="str">
        <f>IF(VLOOKUP(A13,Choix17!$F$2:$L$145,7,FALSE)=0,"",CONCATENATE("trade #",VLOOKUP(A13,Choix17!$F$2:$L$145,7,FALSE)))</f>
        <v/>
      </c>
      <c r="F13" s="39"/>
      <c r="G13" s="38">
        <f>VLOOKUP(A13,[1]Choix16!$F$2:$K$145,6,FALSE)</f>
        <v>500</v>
      </c>
      <c r="H13" s="30">
        <v>11</v>
      </c>
      <c r="I13" t="s">
        <v>813</v>
      </c>
      <c r="J13" s="23"/>
      <c r="K13" s="40">
        <v>2</v>
      </c>
      <c r="L13" s="41">
        <f t="shared" si="2"/>
        <v>14</v>
      </c>
      <c r="M13" s="41">
        <f t="shared" si="2"/>
        <v>26</v>
      </c>
      <c r="N13" s="41">
        <f t="shared" si="2"/>
        <v>38</v>
      </c>
      <c r="O13" s="41">
        <f t="shared" si="2"/>
        <v>50</v>
      </c>
      <c r="P13" s="41">
        <f t="shared" si="2"/>
        <v>62</v>
      </c>
      <c r="Q13" s="41">
        <f t="shared" si="2"/>
        <v>74</v>
      </c>
      <c r="R13" s="41">
        <f t="shared" si="2"/>
        <v>86</v>
      </c>
      <c r="S13" s="41">
        <f t="shared" si="2"/>
        <v>98</v>
      </c>
      <c r="T13" s="41">
        <f t="shared" si="2"/>
        <v>110</v>
      </c>
      <c r="U13" s="41">
        <f t="shared" si="2"/>
        <v>122</v>
      </c>
      <c r="V13" s="42">
        <f t="shared" si="2"/>
        <v>134</v>
      </c>
    </row>
    <row r="14" spans="1:22" ht="18" customHeight="1" thickBot="1" x14ac:dyDescent="0.3">
      <c r="A14" s="38">
        <f t="shared" si="3"/>
        <v>12</v>
      </c>
      <c r="B14" s="38">
        <v>2017</v>
      </c>
      <c r="C14" s="38">
        <v>1</v>
      </c>
      <c r="D14" s="39" t="str">
        <f>VLOOKUP(A14,Choix17!$F$2:$G$145,2,FALSE)</f>
        <v>Frank1</v>
      </c>
      <c r="E14" s="38" t="str">
        <f>IF(VLOOKUP(A14,Choix17!$F$2:$L$145,7,FALSE)=0,"",CONCATENATE("trade #",VLOOKUP(A14,Choix17!$F$2:$L$145,7,FALSE)))</f>
        <v/>
      </c>
      <c r="F14" s="39"/>
      <c r="G14" s="38">
        <f>VLOOKUP(A14,[1]Choix16!$F$2:$K$145,6,FALSE)</f>
        <v>200</v>
      </c>
      <c r="H14" s="30">
        <v>12</v>
      </c>
      <c r="I14" t="s">
        <v>18</v>
      </c>
      <c r="J14" s="23"/>
      <c r="K14" s="44">
        <v>1</v>
      </c>
      <c r="L14" s="45">
        <f t="shared" si="2"/>
        <v>13</v>
      </c>
      <c r="M14" s="45">
        <f t="shared" si="2"/>
        <v>25</v>
      </c>
      <c r="N14" s="45">
        <f t="shared" si="2"/>
        <v>37</v>
      </c>
      <c r="O14" s="45">
        <f t="shared" si="2"/>
        <v>49</v>
      </c>
      <c r="P14" s="45">
        <f t="shared" si="2"/>
        <v>61</v>
      </c>
      <c r="Q14" s="45">
        <f t="shared" si="2"/>
        <v>73</v>
      </c>
      <c r="R14" s="45">
        <f t="shared" si="2"/>
        <v>85</v>
      </c>
      <c r="S14" s="45">
        <f t="shared" si="2"/>
        <v>97</v>
      </c>
      <c r="T14" s="45">
        <f t="shared" si="2"/>
        <v>109</v>
      </c>
      <c r="U14" s="45">
        <f t="shared" si="2"/>
        <v>121</v>
      </c>
      <c r="V14" s="46">
        <f t="shared" si="2"/>
        <v>133</v>
      </c>
    </row>
    <row r="15" spans="1:22" ht="18" customHeight="1" x14ac:dyDescent="0.25">
      <c r="A15" s="38">
        <f t="shared" si="3"/>
        <v>13</v>
      </c>
      <c r="B15" s="38">
        <v>2017</v>
      </c>
      <c r="C15" s="38">
        <v>2</v>
      </c>
      <c r="D15" s="39" t="str">
        <f>VLOOKUP(A15,Choix17!$F$2:$G$145,2,FALSE)</f>
        <v>Michae</v>
      </c>
      <c r="E15" s="38" t="str">
        <f>IF(VLOOKUP(A15,Choix17!$F$2:$L$145,7,FALSE)=0,"",CONCATENATE("trade #",VLOOKUP(A15,Choix17!$F$2:$L$145,7,FALSE)))</f>
        <v/>
      </c>
      <c r="F15" s="39"/>
      <c r="G15" s="38">
        <f>VLOOKUP(A15,[1]Choix16!$F$2:$K$145,6,FALSE)</f>
        <v>650</v>
      </c>
      <c r="I15" s="23"/>
      <c r="J15" s="12"/>
    </row>
    <row r="16" spans="1:22" ht="18" customHeight="1" x14ac:dyDescent="0.25">
      <c r="A16" s="38">
        <f t="shared" si="3"/>
        <v>14</v>
      </c>
      <c r="B16" s="38">
        <v>2017</v>
      </c>
      <c r="C16" s="38">
        <v>2</v>
      </c>
      <c r="D16" s="39" t="str">
        <f>VLOOKUP(A16,Choix17!$F$2:$G$145,2,FALSE)</f>
        <v>Bastie</v>
      </c>
      <c r="E16" s="38" t="str">
        <f>IF(VLOOKUP(A16,Choix17!$F$2:$L$145,7,FALSE)=0,"",CONCATENATE("trade #",VLOOKUP(A16,Choix17!$F$2:$L$145,7,FALSE)))</f>
        <v/>
      </c>
      <c r="F16" s="39"/>
      <c r="G16" s="38">
        <f>VLOOKUP(A16,[1]Choix16!$F$2:$K$145,6,FALSE)</f>
        <v>350</v>
      </c>
      <c r="I16" s="23"/>
      <c r="J16" s="12"/>
    </row>
    <row r="17" spans="1:7" ht="18" customHeight="1" x14ac:dyDescent="0.25">
      <c r="A17" s="38">
        <f t="shared" si="3"/>
        <v>15</v>
      </c>
      <c r="B17" s="38">
        <v>2017</v>
      </c>
      <c r="C17" s="38">
        <v>2</v>
      </c>
      <c r="D17" s="39" t="str">
        <f>VLOOKUP(A17,Choix17!$F$2:$G$145,2,FALSE)</f>
        <v>Martin</v>
      </c>
      <c r="E17" s="38" t="str">
        <f>IF(VLOOKUP(A17,Choix17!$F$2:$L$145,7,FALSE)=0,"",CONCATENATE("trade #",VLOOKUP(A17,Choix17!$F$2:$L$145,7,FALSE)))</f>
        <v/>
      </c>
      <c r="F17" s="39"/>
      <c r="G17" s="38">
        <f>VLOOKUP(A17,[1]Choix16!$F$2:$K$145,6,FALSE)</f>
        <v>250</v>
      </c>
    </row>
    <row r="18" spans="1:7" ht="18" customHeight="1" x14ac:dyDescent="0.25">
      <c r="A18" s="38">
        <f t="shared" si="3"/>
        <v>16</v>
      </c>
      <c r="B18" s="38">
        <v>2017</v>
      </c>
      <c r="C18" s="38">
        <v>2</v>
      </c>
      <c r="D18" s="39" t="str">
        <f>VLOOKUP(A18,Choix17!$F$2:$G$145,2,FALSE)</f>
        <v>JoelCa</v>
      </c>
      <c r="E18" s="38" t="str">
        <f>IF(VLOOKUP(A18,Choix17!$F$2:$L$145,7,FALSE)=0,"",CONCATENATE("trade #",VLOOKUP(A18,Choix17!$F$2:$L$145,7,FALSE)))</f>
        <v/>
      </c>
      <c r="F18" s="39"/>
      <c r="G18" s="38">
        <f>VLOOKUP(A18,[1]Choix16!$F$2:$K$145,6,FALSE)</f>
        <v>300</v>
      </c>
    </row>
    <row r="19" spans="1:7" ht="18" customHeight="1" x14ac:dyDescent="0.25">
      <c r="A19" s="38">
        <f t="shared" si="3"/>
        <v>17</v>
      </c>
      <c r="B19" s="38">
        <v>2017</v>
      </c>
      <c r="C19" s="38">
        <v>2</v>
      </c>
      <c r="D19" s="39" t="str">
        <f>VLOOKUP(A19,Choix17!$F$2:$G$145,2,FALSE)</f>
        <v>Nicola</v>
      </c>
      <c r="E19" s="38" t="str">
        <f>IF(VLOOKUP(A19,Choix17!$F$2:$L$145,7,FALSE)=0,"",CONCATENATE("trade #",VLOOKUP(A19,Choix17!$F$2:$L$145,7,FALSE)))</f>
        <v/>
      </c>
      <c r="F19" s="39"/>
      <c r="G19" s="38">
        <f>VLOOKUP(A19,[1]Choix16!$F$2:$K$145,6,FALSE)</f>
        <v>550</v>
      </c>
    </row>
    <row r="20" spans="1:7" ht="18" customHeight="1" x14ac:dyDescent="0.25">
      <c r="A20" s="38">
        <f t="shared" si="3"/>
        <v>18</v>
      </c>
      <c r="B20" s="38">
        <v>2017</v>
      </c>
      <c r="C20" s="38">
        <v>2</v>
      </c>
      <c r="D20" s="39" t="str">
        <f>VLOOKUP(A20,Choix17!$F$2:$G$145,2,FALSE)</f>
        <v>Nadeau</v>
      </c>
      <c r="E20" s="38" t="str">
        <f>IF(VLOOKUP(A20,Choix17!$F$2:$L$145,7,FALSE)=0,"",CONCATENATE("trade #",VLOOKUP(A20,Choix17!$F$2:$L$145,7,FALSE)))</f>
        <v/>
      </c>
      <c r="F20" s="39"/>
      <c r="G20" s="38">
        <f>VLOOKUP(A20,[1]Choix16!$F$2:$K$145,6,FALSE)</f>
        <v>400</v>
      </c>
    </row>
    <row r="21" spans="1:7" ht="18" customHeight="1" x14ac:dyDescent="0.25">
      <c r="A21" s="38">
        <f t="shared" si="3"/>
        <v>19</v>
      </c>
      <c r="B21" s="38">
        <v>2017</v>
      </c>
      <c r="C21" s="38">
        <v>2</v>
      </c>
      <c r="D21" s="39" t="str">
        <f>VLOOKUP(A21,Choix17!$F$2:$G$145,2,FALSE)</f>
        <v>Cedrik</v>
      </c>
      <c r="E21" s="38" t="str">
        <f>IF(VLOOKUP(A21,Choix17!$F$2:$L$145,7,FALSE)=0,"",CONCATENATE("trade #",VLOOKUP(A21,Choix17!$F$2:$L$145,7,FALSE)))</f>
        <v/>
      </c>
      <c r="F21" s="39"/>
      <c r="G21" s="38">
        <f>VLOOKUP(A21,[1]Choix16!$F$2:$K$145,6,FALSE)</f>
        <v>600</v>
      </c>
    </row>
    <row r="22" spans="1:7" ht="18" customHeight="1" x14ac:dyDescent="0.25">
      <c r="A22" s="38">
        <f t="shared" si="3"/>
        <v>20</v>
      </c>
      <c r="B22" s="38">
        <v>2017</v>
      </c>
      <c r="C22" s="38">
        <v>2</v>
      </c>
      <c r="D22" s="39" t="str">
        <f>VLOOKUP(A22,Choix17!$F$2:$G$145,2,FALSE)</f>
        <v>Frank2</v>
      </c>
      <c r="E22" s="38" t="str">
        <f>IF(VLOOKUP(A22,Choix17!$F$2:$L$145,7,FALSE)=0,"",CONCATENATE("trade #",VLOOKUP(A22,Choix17!$F$2:$L$145,7,FALSE)))</f>
        <v/>
      </c>
      <c r="F22" s="39"/>
      <c r="G22" s="38">
        <f>VLOOKUP(A22,[1]Choix16!$F$2:$K$145,6,FALSE)</f>
        <v>150</v>
      </c>
    </row>
    <row r="23" spans="1:7" ht="18" customHeight="1" x14ac:dyDescent="0.25">
      <c r="A23" s="38">
        <f t="shared" si="3"/>
        <v>21</v>
      </c>
      <c r="B23" s="38">
        <v>2017</v>
      </c>
      <c r="C23" s="38">
        <v>2</v>
      </c>
      <c r="D23" s="39" t="str">
        <f>VLOOKUP(A23,Choix17!$F$2:$G$145,2,FALSE)</f>
        <v>EvansH</v>
      </c>
      <c r="E23" s="43" t="str">
        <f>IF(VLOOKUP(A23,Choix17!$F$2:$L$145,7,FALSE)=0,"",CONCATENATE("trade #",VLOOKUP(A23,Choix17!$F$2:$L$145,7,FALSE)))</f>
        <v/>
      </c>
      <c r="F23" s="39"/>
      <c r="G23" s="38">
        <f>VLOOKUP(A23,[1]Choix16!$F$2:$K$145,6,FALSE)</f>
        <v>100</v>
      </c>
    </row>
    <row r="24" spans="1:7" ht="18" customHeight="1" x14ac:dyDescent="0.25">
      <c r="A24" s="38">
        <f t="shared" si="3"/>
        <v>22</v>
      </c>
      <c r="B24" s="38">
        <v>2017</v>
      </c>
      <c r="C24" s="38">
        <v>2</v>
      </c>
      <c r="D24" s="39" t="str">
        <f>VLOOKUP(A24,Choix17!$F$2:$G$145,2,FALSE)</f>
        <v>Julien</v>
      </c>
      <c r="E24" s="38" t="str">
        <f>IF(VLOOKUP(A24,Choix17!$F$2:$L$145,7,FALSE)=0,"",CONCATENATE("trade #",VLOOKUP(A24,Choix17!$F$2:$L$145,7,FALSE)))</f>
        <v/>
      </c>
      <c r="F24" s="39"/>
      <c r="G24" s="38">
        <f>VLOOKUP(A24,[1]Choix16!$F$2:$K$145,6,FALSE)</f>
        <v>450</v>
      </c>
    </row>
    <row r="25" spans="1:7" ht="18" customHeight="1" x14ac:dyDescent="0.25">
      <c r="A25" s="38">
        <f t="shared" si="3"/>
        <v>23</v>
      </c>
      <c r="B25" s="38">
        <v>2017</v>
      </c>
      <c r="C25" s="38">
        <v>2</v>
      </c>
      <c r="D25" s="39" t="str">
        <f>VLOOKUP(A25,Choix17!$F$2:$G$145,2,FALSE)</f>
        <v>FredLa</v>
      </c>
      <c r="E25" s="38" t="str">
        <f>IF(VLOOKUP(A25,Choix17!$F$2:$L$145,7,FALSE)=0,"",CONCATENATE("trade #",VLOOKUP(A25,Choix17!$F$2:$L$145,7,FALSE)))</f>
        <v/>
      </c>
      <c r="F25" s="39"/>
      <c r="G25" s="38">
        <f>VLOOKUP(A25,[1]Choix16!$F$2:$K$145,6,FALSE)</f>
        <v>500</v>
      </c>
    </row>
    <row r="26" spans="1:7" ht="18" customHeight="1" x14ac:dyDescent="0.25">
      <c r="A26" s="38">
        <f t="shared" si="3"/>
        <v>24</v>
      </c>
      <c r="B26" s="38">
        <v>2017</v>
      </c>
      <c r="C26" s="38">
        <v>2</v>
      </c>
      <c r="D26" s="39" t="str">
        <f>VLOOKUP(A26,Choix17!$F$2:$G$145,2,FALSE)</f>
        <v>Frank2 reçu de Frank1</v>
      </c>
      <c r="E26" s="38" t="str">
        <f>IF(VLOOKUP(A26,Choix17!$F$2:$L$145,7,FALSE)=0,"",CONCATENATE("trade #",VLOOKUP(A26,Choix17!$F$2:$L$145,7,FALSE)))</f>
        <v>trade #2</v>
      </c>
      <c r="F26" s="39"/>
      <c r="G26" s="38">
        <f>VLOOKUP(A26,[1]Choix16!$F$2:$K$145,6,FALSE)</f>
        <v>200</v>
      </c>
    </row>
    <row r="27" spans="1:7" ht="18" customHeight="1" x14ac:dyDescent="0.25">
      <c r="A27" s="38">
        <f t="shared" si="3"/>
        <v>25</v>
      </c>
      <c r="B27" s="38">
        <v>2017</v>
      </c>
      <c r="C27" s="38">
        <v>3</v>
      </c>
      <c r="D27" s="39" t="str">
        <f>VLOOKUP(A27,Choix17!$F$2:$G$145,2,FALSE)</f>
        <v>Michae</v>
      </c>
      <c r="E27" s="38" t="str">
        <f>IF(VLOOKUP(A27,Choix17!$F$2:$L$145,7,FALSE)=0,"",CONCATENATE("trade #",VLOOKUP(A27,Choix17!$F$2:$L$145,7,FALSE)))</f>
        <v/>
      </c>
      <c r="F27" s="39"/>
      <c r="G27" s="38">
        <f>VLOOKUP(A27,[1]Choix16!$F$2:$K$145,6,FALSE)</f>
        <v>650</v>
      </c>
    </row>
    <row r="28" spans="1:7" ht="18" customHeight="1" x14ac:dyDescent="0.25">
      <c r="A28" s="38">
        <f t="shared" si="3"/>
        <v>26</v>
      </c>
      <c r="B28" s="38">
        <v>2017</v>
      </c>
      <c r="C28" s="38">
        <v>3</v>
      </c>
      <c r="D28" s="39" t="str">
        <f>VLOOKUP(A28,Choix17!$F$2:$G$145,2,FALSE)</f>
        <v>Bastie</v>
      </c>
      <c r="E28" s="38" t="str">
        <f>IF(VLOOKUP(A28,Choix17!$F$2:$L$145,7,FALSE)=0,"",CONCATENATE("trade #",VLOOKUP(A28,Choix17!$F$2:$L$145,7,FALSE)))</f>
        <v/>
      </c>
      <c r="F28" s="39"/>
      <c r="G28" s="38">
        <f>VLOOKUP(A28,[1]Choix16!$F$2:$K$145,6,FALSE)</f>
        <v>350</v>
      </c>
    </row>
    <row r="29" spans="1:7" ht="18" customHeight="1" x14ac:dyDescent="0.25">
      <c r="A29" s="38">
        <f t="shared" si="3"/>
        <v>27</v>
      </c>
      <c r="B29" s="38">
        <v>2017</v>
      </c>
      <c r="C29" s="38">
        <v>3</v>
      </c>
      <c r="D29" s="39" t="str">
        <f>VLOOKUP(A29,Choix17!$F$2:$G$145,2,FALSE)</f>
        <v>Martin</v>
      </c>
      <c r="E29" s="38" t="str">
        <f>IF(VLOOKUP(A29,Choix17!$F$2:$L$145,7,FALSE)=0,"",CONCATENATE("trade #",VLOOKUP(A29,Choix17!$F$2:$L$145,7,FALSE)))</f>
        <v/>
      </c>
      <c r="F29" s="39"/>
      <c r="G29" s="38">
        <f>VLOOKUP(A29,[1]Choix16!$F$2:$K$145,6,FALSE)</f>
        <v>250</v>
      </c>
    </row>
    <row r="30" spans="1:7" ht="18" customHeight="1" x14ac:dyDescent="0.25">
      <c r="A30" s="38">
        <f t="shared" si="3"/>
        <v>28</v>
      </c>
      <c r="B30" s="38">
        <v>2017</v>
      </c>
      <c r="C30" s="38">
        <v>3</v>
      </c>
      <c r="D30" s="39" t="str">
        <f>VLOOKUP(A30,Choix17!$F$2:$G$145,2,FALSE)</f>
        <v>JoelCa</v>
      </c>
      <c r="E30" s="38" t="str">
        <f>IF(VLOOKUP(A30,Choix17!$F$2:$L$145,7,FALSE)=0,"",CONCATENATE("trade #",VLOOKUP(A30,Choix17!$F$2:$L$145,7,FALSE)))</f>
        <v/>
      </c>
      <c r="F30" s="39"/>
      <c r="G30" s="38">
        <f>VLOOKUP(A30,[1]Choix16!$F$2:$K$145,6,FALSE)</f>
        <v>300</v>
      </c>
    </row>
    <row r="31" spans="1:7" ht="18" customHeight="1" x14ac:dyDescent="0.25">
      <c r="A31" s="38">
        <f t="shared" si="3"/>
        <v>29</v>
      </c>
      <c r="B31" s="38">
        <v>2017</v>
      </c>
      <c r="C31" s="38">
        <v>3</v>
      </c>
      <c r="D31" s="39" t="str">
        <f>VLOOKUP(A31,Choix17!$F$2:$G$145,2,FALSE)</f>
        <v>Nicola</v>
      </c>
      <c r="E31" s="38" t="str">
        <f>IF(VLOOKUP(A31,Choix17!$F$2:$L$145,7,FALSE)=0,"",CONCATENATE("trade #",VLOOKUP(A31,Choix17!$F$2:$L$145,7,FALSE)))</f>
        <v/>
      </c>
      <c r="F31" s="39"/>
      <c r="G31" s="38">
        <f>VLOOKUP(A31,[1]Choix16!$F$2:$K$145,6,FALSE)</f>
        <v>550</v>
      </c>
    </row>
    <row r="32" spans="1:7" ht="18" customHeight="1" x14ac:dyDescent="0.25">
      <c r="A32" s="38">
        <f t="shared" si="3"/>
        <v>30</v>
      </c>
      <c r="B32" s="38">
        <v>2017</v>
      </c>
      <c r="C32" s="38">
        <v>3</v>
      </c>
      <c r="D32" s="39" t="str">
        <f>VLOOKUP(A32,Choix17!$F$2:$G$145,2,FALSE)</f>
        <v>Nadeau</v>
      </c>
      <c r="E32" s="38" t="str">
        <f>IF(VLOOKUP(A32,Choix17!$F$2:$L$145,7,FALSE)=0,"",CONCATENATE("trade #",VLOOKUP(A32,Choix17!$F$2:$L$145,7,FALSE)))</f>
        <v/>
      </c>
      <c r="F32" s="39"/>
      <c r="G32" s="38">
        <f>VLOOKUP(A32,[1]Choix16!$F$2:$K$145,6,FALSE)</f>
        <v>400</v>
      </c>
    </row>
    <row r="33" spans="1:7" ht="18" customHeight="1" x14ac:dyDescent="0.25">
      <c r="A33" s="38">
        <f t="shared" si="3"/>
        <v>31</v>
      </c>
      <c r="B33" s="38">
        <v>2017</v>
      </c>
      <c r="C33" s="38">
        <v>3</v>
      </c>
      <c r="D33" s="39" t="str">
        <f>VLOOKUP(A33,Choix17!$F$2:$G$145,2,FALSE)</f>
        <v>Cedrik</v>
      </c>
      <c r="E33" s="38" t="str">
        <f>IF(VLOOKUP(A33,Choix17!$F$2:$L$145,7,FALSE)=0,"",CONCATENATE("trade #",VLOOKUP(A33,Choix17!$F$2:$L$145,7,FALSE)))</f>
        <v/>
      </c>
      <c r="F33" s="39"/>
      <c r="G33" s="38">
        <f>VLOOKUP(A33,[1]Choix16!$F$2:$K$145,6,FALSE)</f>
        <v>600</v>
      </c>
    </row>
    <row r="34" spans="1:7" ht="18" customHeight="1" x14ac:dyDescent="0.25">
      <c r="A34" s="38">
        <f t="shared" si="3"/>
        <v>32</v>
      </c>
      <c r="B34" s="38">
        <v>2017</v>
      </c>
      <c r="C34" s="38">
        <v>3</v>
      </c>
      <c r="D34" s="39" t="str">
        <f>VLOOKUP(A34,Choix17!$F$2:$G$145,2,FALSE)</f>
        <v>Frank2</v>
      </c>
      <c r="E34" s="38" t="str">
        <f>IF(VLOOKUP(A34,Choix17!$F$2:$L$145,7,FALSE)=0,"",CONCATENATE("trade #",VLOOKUP(A34,Choix17!$F$2:$L$145,7,FALSE)))</f>
        <v/>
      </c>
      <c r="F34" s="39"/>
      <c r="G34" s="38">
        <f>VLOOKUP(A34,[1]Choix16!$F$2:$K$145,6,FALSE)</f>
        <v>150</v>
      </c>
    </row>
    <row r="35" spans="1:7" ht="18" customHeight="1" x14ac:dyDescent="0.25">
      <c r="A35" s="38">
        <f t="shared" si="3"/>
        <v>33</v>
      </c>
      <c r="B35" s="38">
        <v>2017</v>
      </c>
      <c r="C35" s="38">
        <v>3</v>
      </c>
      <c r="D35" s="39" t="str">
        <f>VLOOKUP(A35,Choix17!$F$2:$G$145,2,FALSE)</f>
        <v>EvansH</v>
      </c>
      <c r="E35" s="38" t="str">
        <f>IF(VLOOKUP(A35,Choix17!$F$2:$L$145,7,FALSE)=0,"",CONCATENATE("trade #",VLOOKUP(A35,Choix17!$F$2:$L$145,7,FALSE)))</f>
        <v/>
      </c>
      <c r="F35" s="39"/>
      <c r="G35" s="38">
        <f>VLOOKUP(A35,[1]Choix16!$F$2:$K$145,6,FALSE)</f>
        <v>100</v>
      </c>
    </row>
    <row r="36" spans="1:7" ht="18" customHeight="1" x14ac:dyDescent="0.25">
      <c r="A36" s="38">
        <f t="shared" si="3"/>
        <v>34</v>
      </c>
      <c r="B36" s="38">
        <v>2017</v>
      </c>
      <c r="C36" s="38">
        <v>3</v>
      </c>
      <c r="D36" s="39" t="str">
        <f>VLOOKUP(A36,Choix17!$F$2:$G$145,2,FALSE)</f>
        <v>Julien</v>
      </c>
      <c r="E36" s="38" t="str">
        <f>IF(VLOOKUP(A36,Choix17!$F$2:$L$145,7,FALSE)=0,"",CONCATENATE("trade #",VLOOKUP(A36,Choix17!$F$2:$L$145,7,FALSE)))</f>
        <v/>
      </c>
      <c r="F36" s="39"/>
      <c r="G36" s="38">
        <f>VLOOKUP(A36,[1]Choix16!$F$2:$K$145,6,FALSE)</f>
        <v>450</v>
      </c>
    </row>
    <row r="37" spans="1:7" ht="18" customHeight="1" x14ac:dyDescent="0.25">
      <c r="A37" s="38">
        <f t="shared" si="3"/>
        <v>35</v>
      </c>
      <c r="B37" s="38">
        <v>2017</v>
      </c>
      <c r="C37" s="38">
        <v>3</v>
      </c>
      <c r="D37" s="39" t="str">
        <f>VLOOKUP(A37,Choix17!$F$2:$G$145,2,FALSE)</f>
        <v>FredLa</v>
      </c>
      <c r="E37" s="38" t="str">
        <f>IF(VLOOKUP(A37,Choix17!$F$2:$L$145,7,FALSE)=0,"",CONCATENATE("trade #",VLOOKUP(A37,Choix17!$F$2:$L$145,7,FALSE)))</f>
        <v/>
      </c>
      <c r="F37" s="39"/>
      <c r="G37" s="38">
        <f>VLOOKUP(A37,[1]Choix16!$F$2:$K$145,6,FALSE)</f>
        <v>500</v>
      </c>
    </row>
    <row r="38" spans="1:7" ht="18" customHeight="1" x14ac:dyDescent="0.25">
      <c r="A38" s="38">
        <f t="shared" si="3"/>
        <v>36</v>
      </c>
      <c r="B38" s="38">
        <v>2017</v>
      </c>
      <c r="C38" s="38">
        <v>3</v>
      </c>
      <c r="D38" s="39" t="str">
        <f>VLOOKUP(A38,Choix17!$F$2:$G$145,2,FALSE)</f>
        <v>Frank1</v>
      </c>
      <c r="E38" s="38" t="str">
        <f>IF(VLOOKUP(A38,Choix17!$F$2:$L$145,7,FALSE)=0,"",CONCATENATE("trade #",VLOOKUP(A38,Choix17!$F$2:$L$145,7,FALSE)))</f>
        <v/>
      </c>
      <c r="F38" s="39"/>
      <c r="G38" s="38">
        <f>VLOOKUP(A38,[1]Choix16!$F$2:$K$145,6,FALSE)</f>
        <v>200</v>
      </c>
    </row>
    <row r="39" spans="1:7" ht="18" customHeight="1" x14ac:dyDescent="0.25">
      <c r="A39" s="38">
        <f t="shared" si="3"/>
        <v>37</v>
      </c>
      <c r="B39" s="38">
        <v>2017</v>
      </c>
      <c r="C39" s="38">
        <v>4</v>
      </c>
      <c r="D39" s="39" t="str">
        <f>VLOOKUP(A39,Choix17!$F$2:$G$145,2,FALSE)</f>
        <v>Michae</v>
      </c>
      <c r="E39" s="38" t="str">
        <f>IF(VLOOKUP(A39,Choix17!$F$2:$L$145,7,FALSE)=0,"",CONCATENATE("trade #",VLOOKUP(A39,Choix17!$F$2:$L$145,7,FALSE)))</f>
        <v/>
      </c>
      <c r="F39" s="39"/>
      <c r="G39" s="38">
        <f>VLOOKUP(A39,[1]Choix16!$F$2:$K$145,6,FALSE)</f>
        <v>650</v>
      </c>
    </row>
    <row r="40" spans="1:7" ht="18" customHeight="1" x14ac:dyDescent="0.25">
      <c r="A40" s="38">
        <f t="shared" si="3"/>
        <v>38</v>
      </c>
      <c r="B40" s="38">
        <v>2017</v>
      </c>
      <c r="C40" s="38">
        <v>4</v>
      </c>
      <c r="D40" s="39" t="str">
        <f>VLOOKUP(A40,Choix17!$F$2:$G$145,2,FALSE)</f>
        <v>Bastie</v>
      </c>
      <c r="E40" s="38" t="str">
        <f>IF(VLOOKUP(A40,Choix17!$F$2:$L$145,7,FALSE)=0,"",CONCATENATE("trade #",VLOOKUP(A40,Choix17!$F$2:$L$145,7,FALSE)))</f>
        <v/>
      </c>
      <c r="F40" s="39"/>
      <c r="G40" s="38">
        <f>VLOOKUP(A40,[1]Choix16!$F$2:$K$145,6,FALSE)</f>
        <v>350</v>
      </c>
    </row>
    <row r="41" spans="1:7" ht="18" customHeight="1" x14ac:dyDescent="0.25">
      <c r="A41" s="38">
        <f t="shared" si="3"/>
        <v>39</v>
      </c>
      <c r="B41" s="38">
        <v>2017</v>
      </c>
      <c r="C41" s="38">
        <v>4</v>
      </c>
      <c r="D41" s="39" t="str">
        <f>VLOOKUP(A41,Choix17!$F$2:$G$145,2,FALSE)</f>
        <v>Martin</v>
      </c>
      <c r="E41" s="38" t="str">
        <f>IF(VLOOKUP(A41,Choix17!$F$2:$L$145,7,FALSE)=0,"",CONCATENATE("trade #",VLOOKUP(A41,Choix17!$F$2:$L$145,7,FALSE)))</f>
        <v/>
      </c>
      <c r="F41" s="39"/>
      <c r="G41" s="38">
        <f>VLOOKUP(A41,[1]Choix16!$F$2:$K$145,6,FALSE)</f>
        <v>250</v>
      </c>
    </row>
    <row r="42" spans="1:7" ht="18" customHeight="1" x14ac:dyDescent="0.25">
      <c r="A42" s="38">
        <f t="shared" si="3"/>
        <v>40</v>
      </c>
      <c r="B42" s="38">
        <v>2017</v>
      </c>
      <c r="C42" s="38">
        <v>4</v>
      </c>
      <c r="D42" s="39" t="str">
        <f>VLOOKUP(A42,Choix17!$F$2:$G$145,2,FALSE)</f>
        <v>JoelCa</v>
      </c>
      <c r="E42" s="38" t="str">
        <f>IF(VLOOKUP(A42,Choix17!$F$2:$L$145,7,FALSE)=0,"",CONCATENATE("trade #",VLOOKUP(A42,Choix17!$F$2:$L$145,7,FALSE)))</f>
        <v/>
      </c>
      <c r="F42" s="39"/>
      <c r="G42" s="38">
        <f>VLOOKUP(A42,[1]Choix16!$F$2:$K$145,6,FALSE)</f>
        <v>300</v>
      </c>
    </row>
    <row r="43" spans="1:7" ht="18" customHeight="1" x14ac:dyDescent="0.25">
      <c r="A43" s="38">
        <f t="shared" si="3"/>
        <v>41</v>
      </c>
      <c r="B43" s="38">
        <v>2017</v>
      </c>
      <c r="C43" s="38">
        <v>4</v>
      </c>
      <c r="D43" s="39" t="str">
        <f>VLOOKUP(A43,Choix17!$F$2:$G$145,2,FALSE)</f>
        <v>Nicola</v>
      </c>
      <c r="E43" s="38" t="str">
        <f>IF(VLOOKUP(A43,Choix17!$F$2:$L$145,7,FALSE)=0,"",CONCATENATE("trade #",VLOOKUP(A43,Choix17!$F$2:$L$145,7,FALSE)))</f>
        <v/>
      </c>
      <c r="F43" s="39"/>
      <c r="G43" s="38">
        <f>VLOOKUP(A43,[1]Choix16!$F$2:$K$145,6,FALSE)</f>
        <v>550</v>
      </c>
    </row>
    <row r="44" spans="1:7" ht="18" customHeight="1" x14ac:dyDescent="0.25">
      <c r="A44" s="38">
        <f t="shared" si="3"/>
        <v>42</v>
      </c>
      <c r="B44" s="38">
        <v>2017</v>
      </c>
      <c r="C44" s="38">
        <v>4</v>
      </c>
      <c r="D44" s="39" t="str">
        <f>VLOOKUP(A44,Choix17!$F$2:$G$145,2,FALSE)</f>
        <v>Nadeau</v>
      </c>
      <c r="E44" s="38" t="str">
        <f>IF(VLOOKUP(A44,Choix17!$F$2:$L$145,7,FALSE)=0,"",CONCATENATE("trade #",VLOOKUP(A44,Choix17!$F$2:$L$145,7,FALSE)))</f>
        <v/>
      </c>
      <c r="F44" s="39"/>
      <c r="G44" s="38">
        <f>VLOOKUP(A44,[1]Choix16!$F$2:$K$145,6,FALSE)</f>
        <v>400</v>
      </c>
    </row>
    <row r="45" spans="1:7" ht="18" customHeight="1" x14ac:dyDescent="0.25">
      <c r="A45" s="38">
        <f t="shared" si="3"/>
        <v>43</v>
      </c>
      <c r="B45" s="38">
        <v>2017</v>
      </c>
      <c r="C45" s="38">
        <v>4</v>
      </c>
      <c r="D45" s="39" t="str">
        <f>VLOOKUP(A45,Choix17!$F$2:$G$145,2,FALSE)</f>
        <v>Cedrik</v>
      </c>
      <c r="E45" s="38" t="str">
        <f>IF(VLOOKUP(A45,Choix17!$F$2:$L$145,7,FALSE)=0,"",CONCATENATE("trade #",VLOOKUP(A45,Choix17!$F$2:$L$145,7,FALSE)))</f>
        <v/>
      </c>
      <c r="F45" s="39"/>
      <c r="G45" s="38">
        <f>VLOOKUP(A45,[1]Choix16!$F$2:$K$145,6,FALSE)</f>
        <v>600</v>
      </c>
    </row>
    <row r="46" spans="1:7" ht="18" customHeight="1" x14ac:dyDescent="0.25">
      <c r="A46" s="38">
        <f t="shared" si="3"/>
        <v>44</v>
      </c>
      <c r="B46" s="38">
        <v>2017</v>
      </c>
      <c r="C46" s="38">
        <v>4</v>
      </c>
      <c r="D46" s="39" t="str">
        <f>VLOOKUP(A46,Choix17!$F$2:$G$145,2,FALSE)</f>
        <v>Frank2</v>
      </c>
      <c r="E46" s="38" t="str">
        <f>IF(VLOOKUP(A46,Choix17!$F$2:$L$145,7,FALSE)=0,"",CONCATENATE("trade #",VLOOKUP(A46,Choix17!$F$2:$L$145,7,FALSE)))</f>
        <v/>
      </c>
      <c r="F46" s="39"/>
      <c r="G46" s="38">
        <f>VLOOKUP(A46,[1]Choix16!$F$2:$K$145,6,FALSE)</f>
        <v>150</v>
      </c>
    </row>
    <row r="47" spans="1:7" ht="18" customHeight="1" x14ac:dyDescent="0.25">
      <c r="A47" s="38">
        <f t="shared" si="3"/>
        <v>45</v>
      </c>
      <c r="B47" s="38">
        <v>2017</v>
      </c>
      <c r="C47" s="38">
        <v>4</v>
      </c>
      <c r="D47" s="39" t="str">
        <f>VLOOKUP(A47,Choix17!$F$2:$G$145,2,FALSE)</f>
        <v>EvansH</v>
      </c>
      <c r="E47" s="38" t="str">
        <f>IF(VLOOKUP(A47,Choix17!$F$2:$L$145,7,FALSE)=0,"",CONCATENATE("trade #",VLOOKUP(A47,Choix17!$F$2:$L$145,7,FALSE)))</f>
        <v/>
      </c>
      <c r="F47" s="39"/>
      <c r="G47" s="38">
        <f>VLOOKUP(A47,[1]Choix16!$F$2:$K$145,6,FALSE)</f>
        <v>100</v>
      </c>
    </row>
    <row r="48" spans="1:7" ht="18" customHeight="1" x14ac:dyDescent="0.25">
      <c r="A48" s="38">
        <f t="shared" si="3"/>
        <v>46</v>
      </c>
      <c r="B48" s="38">
        <v>2017</v>
      </c>
      <c r="C48" s="38">
        <v>4</v>
      </c>
      <c r="D48" s="39" t="str">
        <f>VLOOKUP(A48,Choix17!$F$2:$G$145,2,FALSE)</f>
        <v>Julien</v>
      </c>
      <c r="E48" s="38" t="str">
        <f>IF(VLOOKUP(A48,Choix17!$F$2:$L$145,7,FALSE)=0,"",CONCATENATE("trade #",VLOOKUP(A48,Choix17!$F$2:$L$145,7,FALSE)))</f>
        <v/>
      </c>
      <c r="F48" s="39"/>
      <c r="G48" s="38">
        <f>VLOOKUP(A48,[1]Choix16!$F$2:$K$145,6,FALSE)</f>
        <v>450</v>
      </c>
    </row>
    <row r="49" spans="1:7" ht="18" customHeight="1" x14ac:dyDescent="0.25">
      <c r="A49" s="38">
        <f t="shared" si="3"/>
        <v>47</v>
      </c>
      <c r="B49" s="38">
        <v>2017</v>
      </c>
      <c r="C49" s="38">
        <v>4</v>
      </c>
      <c r="D49" s="39" t="str">
        <f>VLOOKUP(A49,Choix17!$F$2:$G$145,2,FALSE)</f>
        <v>FredLa</v>
      </c>
      <c r="E49" s="38" t="str">
        <f>IF(VLOOKUP(A49,Choix17!$F$2:$L$145,7,FALSE)=0,"",CONCATENATE("trade #",VLOOKUP(A49,Choix17!$F$2:$L$145,7,FALSE)))</f>
        <v/>
      </c>
      <c r="F49" s="39"/>
      <c r="G49" s="38">
        <f>VLOOKUP(A49,[1]Choix16!$F$2:$K$145,6,FALSE)</f>
        <v>500</v>
      </c>
    </row>
    <row r="50" spans="1:7" ht="18" customHeight="1" x14ac:dyDescent="0.25">
      <c r="A50" s="38">
        <f t="shared" si="3"/>
        <v>48</v>
      </c>
      <c r="B50" s="38">
        <v>2017</v>
      </c>
      <c r="C50" s="38">
        <v>4</v>
      </c>
      <c r="D50" s="39" t="str">
        <f>VLOOKUP(A50,Choix17!$F$2:$G$145,2,FALSE)</f>
        <v>Frank1</v>
      </c>
      <c r="E50" s="38" t="str">
        <f>IF(VLOOKUP(A50,Choix17!$F$2:$L$145,7,FALSE)=0,"",CONCATENATE("trade #",VLOOKUP(A50,Choix17!$F$2:$L$145,7,FALSE)))</f>
        <v/>
      </c>
      <c r="F50" s="39"/>
      <c r="G50" s="38">
        <f>VLOOKUP(A50,[1]Choix16!$F$2:$K$145,6,FALSE)</f>
        <v>200</v>
      </c>
    </row>
    <row r="51" spans="1:7" ht="18" customHeight="1" x14ac:dyDescent="0.25">
      <c r="A51" s="38">
        <f t="shared" si="3"/>
        <v>49</v>
      </c>
      <c r="B51" s="38">
        <v>2017</v>
      </c>
      <c r="C51" s="38">
        <v>5</v>
      </c>
      <c r="D51" s="39" t="str">
        <f>VLOOKUP(A51,Choix17!$F$2:$G$145,2,FALSE)</f>
        <v>Michae</v>
      </c>
      <c r="E51" s="38" t="str">
        <f>IF(VLOOKUP(A51,Choix17!$F$2:$L$145,7,FALSE)=0,"",CONCATENATE("trade #",VLOOKUP(A51,Choix17!$F$2:$L$145,7,FALSE)))</f>
        <v/>
      </c>
      <c r="F51" s="39"/>
      <c r="G51" s="38">
        <f>VLOOKUP(A51,[1]Choix16!$F$2:$K$145,6,FALSE)</f>
        <v>650</v>
      </c>
    </row>
    <row r="52" spans="1:7" ht="18" customHeight="1" x14ac:dyDescent="0.25">
      <c r="A52" s="38">
        <f t="shared" si="3"/>
        <v>50</v>
      </c>
      <c r="B52" s="38">
        <v>2017</v>
      </c>
      <c r="C52" s="38">
        <v>5</v>
      </c>
      <c r="D52" s="39" t="str">
        <f>VLOOKUP(A52,Choix17!$F$2:$G$145,2,FALSE)</f>
        <v>Bastie</v>
      </c>
      <c r="E52" s="38" t="str">
        <f>IF(VLOOKUP(A52,Choix17!$F$2:$L$145,7,FALSE)=0,"",CONCATENATE("trade #",VLOOKUP(A52,Choix17!$F$2:$L$145,7,FALSE)))</f>
        <v/>
      </c>
      <c r="F52" s="39"/>
      <c r="G52" s="38">
        <f>VLOOKUP(A52,[1]Choix16!$F$2:$K$145,6,FALSE)</f>
        <v>350</v>
      </c>
    </row>
    <row r="53" spans="1:7" ht="18" customHeight="1" x14ac:dyDescent="0.25">
      <c r="A53" s="38">
        <f t="shared" si="3"/>
        <v>51</v>
      </c>
      <c r="B53" s="38">
        <v>2017</v>
      </c>
      <c r="C53" s="38">
        <v>5</v>
      </c>
      <c r="D53" s="39" t="str">
        <f>VLOOKUP(A53,Choix17!$F$2:$G$145,2,FALSE)</f>
        <v>Martin</v>
      </c>
      <c r="E53" s="38" t="str">
        <f>IF(VLOOKUP(A53,Choix17!$F$2:$L$145,7,FALSE)=0,"",CONCATENATE("trade #",VLOOKUP(A53,Choix17!$F$2:$L$145,7,FALSE)))</f>
        <v/>
      </c>
      <c r="F53" s="39"/>
      <c r="G53" s="38">
        <f>VLOOKUP(A53,[1]Choix16!$F$2:$K$145,6,FALSE)</f>
        <v>250</v>
      </c>
    </row>
    <row r="54" spans="1:7" ht="18" customHeight="1" x14ac:dyDescent="0.25">
      <c r="A54" s="38">
        <f t="shared" si="3"/>
        <v>52</v>
      </c>
      <c r="B54" s="38">
        <v>2017</v>
      </c>
      <c r="C54" s="38">
        <v>5</v>
      </c>
      <c r="D54" s="39" t="str">
        <f>VLOOKUP(A54,Choix17!$F$2:$G$145,2,FALSE)</f>
        <v>JoelCa</v>
      </c>
      <c r="E54" s="38" t="str">
        <f>IF(VLOOKUP(A54,Choix17!$F$2:$L$145,7,FALSE)=0,"",CONCATENATE("trade #",VLOOKUP(A54,Choix17!$F$2:$L$145,7,FALSE)))</f>
        <v/>
      </c>
      <c r="F54" s="39"/>
      <c r="G54" s="38">
        <f>VLOOKUP(A54,[1]Choix16!$F$2:$K$145,6,FALSE)</f>
        <v>300</v>
      </c>
    </row>
    <row r="55" spans="1:7" ht="18" customHeight="1" x14ac:dyDescent="0.25">
      <c r="A55" s="38">
        <f t="shared" si="3"/>
        <v>53</v>
      </c>
      <c r="B55" s="38">
        <v>2017</v>
      </c>
      <c r="C55" s="38">
        <v>5</v>
      </c>
      <c r="D55" s="39" t="str">
        <f>VLOOKUP(A55,Choix17!$F$2:$G$145,2,FALSE)</f>
        <v>Nicola</v>
      </c>
      <c r="E55" s="38" t="str">
        <f>IF(VLOOKUP(A55,Choix17!$F$2:$L$145,7,FALSE)=0,"",CONCATENATE("trade #",VLOOKUP(A55,Choix17!$F$2:$L$145,7,FALSE)))</f>
        <v/>
      </c>
      <c r="F55" s="39"/>
      <c r="G55" s="38">
        <f>VLOOKUP(A55,[1]Choix16!$F$2:$K$145,6,FALSE)</f>
        <v>550</v>
      </c>
    </row>
    <row r="56" spans="1:7" ht="18" customHeight="1" x14ac:dyDescent="0.25">
      <c r="A56" s="38">
        <f t="shared" si="3"/>
        <v>54</v>
      </c>
      <c r="B56" s="38">
        <v>2017</v>
      </c>
      <c r="C56" s="38">
        <v>5</v>
      </c>
      <c r="D56" s="39" t="str">
        <f>VLOOKUP(A56,Choix17!$F$2:$G$145,2,FALSE)</f>
        <v>Nadeau</v>
      </c>
      <c r="E56" s="38" t="str">
        <f>IF(VLOOKUP(A56,Choix17!$F$2:$L$145,7,FALSE)=0,"",CONCATENATE("trade #",VLOOKUP(A56,Choix17!$F$2:$L$145,7,FALSE)))</f>
        <v/>
      </c>
      <c r="F56" s="39"/>
      <c r="G56" s="38">
        <f>VLOOKUP(A56,[1]Choix16!$F$2:$K$145,6,FALSE)</f>
        <v>400</v>
      </c>
    </row>
    <row r="57" spans="1:7" ht="18" customHeight="1" x14ac:dyDescent="0.25">
      <c r="A57" s="38">
        <f t="shared" si="3"/>
        <v>55</v>
      </c>
      <c r="B57" s="38">
        <v>2017</v>
      </c>
      <c r="C57" s="38">
        <v>5</v>
      </c>
      <c r="D57" s="39" t="str">
        <f>VLOOKUP(A57,Choix17!$F$2:$G$145,2,FALSE)</f>
        <v>Cedrik</v>
      </c>
      <c r="E57" s="38" t="str">
        <f>IF(VLOOKUP(A57,Choix17!$F$2:$L$145,7,FALSE)=0,"",CONCATENATE("trade #",VLOOKUP(A57,Choix17!$F$2:$L$145,7,FALSE)))</f>
        <v/>
      </c>
      <c r="F57" s="39"/>
      <c r="G57" s="38">
        <f>VLOOKUP(A57,[1]Choix16!$F$2:$K$145,6,FALSE)</f>
        <v>600</v>
      </c>
    </row>
    <row r="58" spans="1:7" ht="18" customHeight="1" x14ac:dyDescent="0.25">
      <c r="A58" s="38">
        <f t="shared" si="3"/>
        <v>56</v>
      </c>
      <c r="B58" s="38">
        <v>2017</v>
      </c>
      <c r="C58" s="38">
        <v>5</v>
      </c>
      <c r="D58" s="39" t="str">
        <f>VLOOKUP(A58,Choix17!$F$2:$G$145,2,FALSE)</f>
        <v>Frank2</v>
      </c>
      <c r="E58" s="38" t="str">
        <f>IF(VLOOKUP(A58,Choix17!$F$2:$L$145,7,FALSE)=0,"",CONCATENATE("trade #",VLOOKUP(A58,Choix17!$F$2:$L$145,7,FALSE)))</f>
        <v/>
      </c>
      <c r="F58" s="39"/>
      <c r="G58" s="38">
        <f>VLOOKUP(A58,[1]Choix16!$F$2:$K$145,6,FALSE)</f>
        <v>150</v>
      </c>
    </row>
    <row r="59" spans="1:7" ht="18" customHeight="1" x14ac:dyDescent="0.25">
      <c r="A59" s="38">
        <f t="shared" si="3"/>
        <v>57</v>
      </c>
      <c r="B59" s="38">
        <v>2017</v>
      </c>
      <c r="C59" s="38">
        <v>5</v>
      </c>
      <c r="D59" s="39" t="str">
        <f>VLOOKUP(A59,Choix17!$F$2:$G$145,2,FALSE)</f>
        <v>EvansH</v>
      </c>
      <c r="E59" s="38" t="str">
        <f>IF(VLOOKUP(A59,Choix17!$F$2:$L$145,7,FALSE)=0,"",CONCATENATE("trade #",VLOOKUP(A59,Choix17!$F$2:$L$145,7,FALSE)))</f>
        <v/>
      </c>
      <c r="F59" s="39"/>
      <c r="G59" s="38">
        <f>VLOOKUP(A59,[1]Choix16!$F$2:$K$145,6,FALSE)</f>
        <v>100</v>
      </c>
    </row>
    <row r="60" spans="1:7" ht="18" customHeight="1" x14ac:dyDescent="0.25">
      <c r="A60" s="38">
        <f t="shared" si="3"/>
        <v>58</v>
      </c>
      <c r="B60" s="38">
        <v>2017</v>
      </c>
      <c r="C60" s="38">
        <v>5</v>
      </c>
      <c r="D60" s="39" t="str">
        <f>VLOOKUP(A60,Choix17!$F$2:$G$145,2,FALSE)</f>
        <v>Julien</v>
      </c>
      <c r="E60" s="38" t="str">
        <f>IF(VLOOKUP(A60,Choix17!$F$2:$L$145,7,FALSE)=0,"",CONCATENATE("trade #",VLOOKUP(A60,Choix17!$F$2:$L$145,7,FALSE)))</f>
        <v/>
      </c>
      <c r="F60" s="39"/>
      <c r="G60" s="38">
        <f>VLOOKUP(A60,[1]Choix16!$F$2:$K$145,6,FALSE)</f>
        <v>450</v>
      </c>
    </row>
    <row r="61" spans="1:7" ht="18" customHeight="1" x14ac:dyDescent="0.25">
      <c r="A61" s="38">
        <f t="shared" si="3"/>
        <v>59</v>
      </c>
      <c r="B61" s="38">
        <v>2017</v>
      </c>
      <c r="C61" s="38">
        <v>5</v>
      </c>
      <c r="D61" s="39" t="str">
        <f>VLOOKUP(A61,Choix17!$F$2:$G$145,2,FALSE)</f>
        <v>FredLa</v>
      </c>
      <c r="E61" s="38" t="str">
        <f>IF(VLOOKUP(A61,Choix17!$F$2:$L$145,7,FALSE)=0,"",CONCATENATE("trade #",VLOOKUP(A61,Choix17!$F$2:$L$145,7,FALSE)))</f>
        <v/>
      </c>
      <c r="F61" s="39"/>
      <c r="G61" s="38">
        <f>VLOOKUP(A61,[1]Choix16!$F$2:$K$145,6,FALSE)</f>
        <v>500</v>
      </c>
    </row>
    <row r="62" spans="1:7" ht="18" customHeight="1" x14ac:dyDescent="0.25">
      <c r="A62" s="38">
        <f t="shared" si="3"/>
        <v>60</v>
      </c>
      <c r="B62" s="38">
        <v>2017</v>
      </c>
      <c r="C62" s="38">
        <v>5</v>
      </c>
      <c r="D62" s="39" t="str">
        <f>VLOOKUP(A62,Choix17!$F$2:$G$145,2,FALSE)</f>
        <v>Frank1</v>
      </c>
      <c r="E62" s="38" t="str">
        <f>IF(VLOOKUP(A62,Choix17!$F$2:$L$145,7,FALSE)=0,"",CONCATENATE("trade #",VLOOKUP(A62,Choix17!$F$2:$L$145,7,FALSE)))</f>
        <v/>
      </c>
      <c r="F62" s="39"/>
      <c r="G62" s="38">
        <f>VLOOKUP(A62,[1]Choix16!$F$2:$K$145,6,FALSE)</f>
        <v>200</v>
      </c>
    </row>
    <row r="63" spans="1:7" ht="18" customHeight="1" x14ac:dyDescent="0.25">
      <c r="A63" s="38">
        <f t="shared" si="3"/>
        <v>61</v>
      </c>
      <c r="B63" s="38">
        <v>2017</v>
      </c>
      <c r="C63" s="38">
        <v>6</v>
      </c>
      <c r="D63" s="39" t="str">
        <f>VLOOKUP(A63,Choix17!$F$2:$G$145,2,FALSE)</f>
        <v>Michae</v>
      </c>
      <c r="E63" s="38" t="str">
        <f>IF(VLOOKUP(A63,Choix17!$F$2:$L$145,7,FALSE)=0,"",CONCATENATE("trade #",VLOOKUP(A63,Choix17!$F$2:$L$145,7,FALSE)))</f>
        <v/>
      </c>
      <c r="F63" s="39"/>
      <c r="G63" s="38">
        <f>VLOOKUP(A63,[1]Choix16!$F$2:$K$145,6,FALSE)</f>
        <v>650</v>
      </c>
    </row>
    <row r="64" spans="1:7" ht="18" customHeight="1" x14ac:dyDescent="0.25">
      <c r="A64" s="38">
        <f t="shared" si="3"/>
        <v>62</v>
      </c>
      <c r="B64" s="38">
        <v>2017</v>
      </c>
      <c r="C64" s="38">
        <v>6</v>
      </c>
      <c r="D64" s="39" t="str">
        <f>VLOOKUP(A64,Choix17!$F$2:$G$145,2,FALSE)</f>
        <v>Bastie</v>
      </c>
      <c r="E64" s="38" t="str">
        <f>IF(VLOOKUP(A64,Choix17!$F$2:$L$145,7,FALSE)=0,"",CONCATENATE("trade #",VLOOKUP(A64,Choix17!$F$2:$L$145,7,FALSE)))</f>
        <v/>
      </c>
      <c r="F64" s="39"/>
      <c r="G64" s="38">
        <f>VLOOKUP(A64,[1]Choix16!$F$2:$K$145,6,FALSE)</f>
        <v>350</v>
      </c>
    </row>
    <row r="65" spans="1:7" ht="18" customHeight="1" x14ac:dyDescent="0.25">
      <c r="A65" s="38">
        <f t="shared" si="3"/>
        <v>63</v>
      </c>
      <c r="B65" s="38">
        <v>2017</v>
      </c>
      <c r="C65" s="38">
        <v>6</v>
      </c>
      <c r="D65" s="39" t="str">
        <f>VLOOKUP(A65,Choix17!$F$2:$G$145,2,FALSE)</f>
        <v>Martin</v>
      </c>
      <c r="E65" s="38" t="str">
        <f>IF(VLOOKUP(A65,Choix17!$F$2:$L$145,7,FALSE)=0,"",CONCATENATE("trade #",VLOOKUP(A65,Choix17!$F$2:$L$145,7,FALSE)))</f>
        <v/>
      </c>
      <c r="F65" s="47"/>
      <c r="G65" s="38">
        <f>VLOOKUP(A65,[1]Choix16!$F$2:$K$145,6,FALSE)</f>
        <v>250</v>
      </c>
    </row>
    <row r="66" spans="1:7" ht="18" customHeight="1" x14ac:dyDescent="0.25">
      <c r="A66" s="38">
        <f t="shared" si="3"/>
        <v>64</v>
      </c>
      <c r="B66" s="38">
        <v>2017</v>
      </c>
      <c r="C66" s="38">
        <v>6</v>
      </c>
      <c r="D66" s="39" t="str">
        <f>VLOOKUP(A66,Choix17!$F$2:$G$145,2,FALSE)</f>
        <v>JoelCa</v>
      </c>
      <c r="E66" s="38" t="str">
        <f>IF(VLOOKUP(A66,Choix17!$F$2:$L$145,7,FALSE)=0,"",CONCATENATE("trade #",VLOOKUP(A66,Choix17!$F$2:$L$145,7,FALSE)))</f>
        <v/>
      </c>
      <c r="F66" s="39"/>
      <c r="G66" s="38">
        <f>VLOOKUP(A66,[1]Choix16!$F$2:$K$145,6,FALSE)</f>
        <v>300</v>
      </c>
    </row>
    <row r="67" spans="1:7" ht="18" customHeight="1" x14ac:dyDescent="0.25">
      <c r="A67" s="38">
        <f t="shared" si="3"/>
        <v>65</v>
      </c>
      <c r="B67" s="38">
        <v>2017</v>
      </c>
      <c r="C67" s="38">
        <v>6</v>
      </c>
      <c r="D67" s="39" t="str">
        <f>VLOOKUP(A67,Choix17!$F$2:$G$145,2,FALSE)</f>
        <v>Nicola</v>
      </c>
      <c r="E67" s="38" t="str">
        <f>IF(VLOOKUP(A67,Choix17!$F$2:$L$145,7,FALSE)=0,"",CONCATENATE("trade #",VLOOKUP(A67,Choix17!$F$2:$L$145,7,FALSE)))</f>
        <v/>
      </c>
      <c r="F67" s="39"/>
      <c r="G67" s="38">
        <f>VLOOKUP(A67,[1]Choix16!$F$2:$K$145,6,FALSE)</f>
        <v>550</v>
      </c>
    </row>
    <row r="68" spans="1:7" ht="18" customHeight="1" x14ac:dyDescent="0.25">
      <c r="A68" s="38">
        <f t="shared" si="3"/>
        <v>66</v>
      </c>
      <c r="B68" s="38">
        <v>2017</v>
      </c>
      <c r="C68" s="38">
        <v>6</v>
      </c>
      <c r="D68" s="39" t="str">
        <f>VLOOKUP(A68,Choix17!$F$2:$G$145,2,FALSE)</f>
        <v>Nadeau</v>
      </c>
      <c r="E68" s="38" t="str">
        <f>IF(VLOOKUP(A68,Choix17!$F$2:$L$145,7,FALSE)=0,"",CONCATENATE("trade #",VLOOKUP(A68,Choix17!$F$2:$L$145,7,FALSE)))</f>
        <v/>
      </c>
      <c r="F68" s="39"/>
      <c r="G68" s="38">
        <f>VLOOKUP(A68,[1]Choix16!$F$2:$K$145,6,FALSE)</f>
        <v>400</v>
      </c>
    </row>
    <row r="69" spans="1:7" ht="18" customHeight="1" x14ac:dyDescent="0.25">
      <c r="A69" s="38">
        <f t="shared" ref="A69:A132" si="4">A68+1</f>
        <v>67</v>
      </c>
      <c r="B69" s="38">
        <v>2017</v>
      </c>
      <c r="C69" s="38">
        <v>6</v>
      </c>
      <c r="D69" s="39" t="str">
        <f>VLOOKUP(A69,Choix17!$F$2:$G$145,2,FALSE)</f>
        <v>Cedrik</v>
      </c>
      <c r="E69" s="38" t="str">
        <f>IF(VLOOKUP(A69,Choix17!$F$2:$L$145,7,FALSE)=0,"",CONCATENATE("trade #",VLOOKUP(A69,Choix17!$F$2:$L$145,7,FALSE)))</f>
        <v/>
      </c>
      <c r="F69" s="39"/>
      <c r="G69" s="38">
        <f>VLOOKUP(A69,[1]Choix16!$F$2:$K$145,6,FALSE)</f>
        <v>600</v>
      </c>
    </row>
    <row r="70" spans="1:7" ht="18" customHeight="1" x14ac:dyDescent="0.25">
      <c r="A70" s="38">
        <f t="shared" si="4"/>
        <v>68</v>
      </c>
      <c r="B70" s="38">
        <v>2017</v>
      </c>
      <c r="C70" s="38">
        <v>6</v>
      </c>
      <c r="D70" s="39" t="str">
        <f>VLOOKUP(A70,Choix17!$F$2:$G$145,2,FALSE)</f>
        <v>Frank2</v>
      </c>
      <c r="E70" s="38" t="str">
        <f>IF(VLOOKUP(A70,Choix17!$F$2:$L$145,7,FALSE)=0,"",CONCATENATE("trade #",VLOOKUP(A70,Choix17!$F$2:$L$145,7,FALSE)))</f>
        <v/>
      </c>
      <c r="F70" s="39"/>
      <c r="G70" s="38">
        <f>VLOOKUP(A70,[1]Choix16!$F$2:$K$145,6,FALSE)</f>
        <v>150</v>
      </c>
    </row>
    <row r="71" spans="1:7" ht="18" customHeight="1" x14ac:dyDescent="0.25">
      <c r="A71" s="38">
        <f t="shared" si="4"/>
        <v>69</v>
      </c>
      <c r="B71" s="38">
        <v>2017</v>
      </c>
      <c r="C71" s="38">
        <v>6</v>
      </c>
      <c r="D71" s="39" t="str">
        <f>VLOOKUP(A71,Choix17!$F$2:$G$145,2,FALSE)</f>
        <v>EvansH</v>
      </c>
      <c r="E71" s="38" t="str">
        <f>IF(VLOOKUP(A71,Choix17!$F$2:$L$145,7,FALSE)=0,"",CONCATENATE("trade #",VLOOKUP(A71,Choix17!$F$2:$L$145,7,FALSE)))</f>
        <v/>
      </c>
      <c r="F71" s="39"/>
      <c r="G71" s="38">
        <f>VLOOKUP(A71,[1]Choix16!$F$2:$K$145,6,FALSE)</f>
        <v>100</v>
      </c>
    </row>
    <row r="72" spans="1:7" ht="18" customHeight="1" x14ac:dyDescent="0.25">
      <c r="A72" s="38">
        <f t="shared" si="4"/>
        <v>70</v>
      </c>
      <c r="B72" s="38">
        <v>2017</v>
      </c>
      <c r="C72" s="38">
        <v>6</v>
      </c>
      <c r="D72" s="39" t="str">
        <f>VLOOKUP(A72,Choix17!$F$2:$G$145,2,FALSE)</f>
        <v>Julien</v>
      </c>
      <c r="E72" s="38" t="str">
        <f>IF(VLOOKUP(A72,Choix17!$F$2:$L$145,7,FALSE)=0,"",CONCATENATE("trade #",VLOOKUP(A72,Choix17!$F$2:$L$145,7,FALSE)))</f>
        <v/>
      </c>
      <c r="F72" s="39"/>
      <c r="G72" s="38">
        <f>VLOOKUP(A72,[1]Choix16!$F$2:$K$145,6,FALSE)</f>
        <v>450</v>
      </c>
    </row>
    <row r="73" spans="1:7" ht="18" customHeight="1" x14ac:dyDescent="0.25">
      <c r="A73" s="38">
        <f t="shared" si="4"/>
        <v>71</v>
      </c>
      <c r="B73" s="38">
        <v>2017</v>
      </c>
      <c r="C73" s="38">
        <v>6</v>
      </c>
      <c r="D73" s="39" t="str">
        <f>VLOOKUP(A73,Choix17!$F$2:$G$145,2,FALSE)</f>
        <v>FredLa</v>
      </c>
      <c r="E73" s="38" t="str">
        <f>IF(VLOOKUP(A73,Choix17!$F$2:$L$145,7,FALSE)=0,"",CONCATENATE("trade #",VLOOKUP(A73,Choix17!$F$2:$L$145,7,FALSE)))</f>
        <v/>
      </c>
      <c r="F73" s="39"/>
      <c r="G73" s="38">
        <f>VLOOKUP(A73,[1]Choix16!$F$2:$K$145,6,FALSE)</f>
        <v>500</v>
      </c>
    </row>
    <row r="74" spans="1:7" ht="18" customHeight="1" x14ac:dyDescent="0.25">
      <c r="A74" s="38">
        <f t="shared" si="4"/>
        <v>72</v>
      </c>
      <c r="B74" s="38">
        <v>2017</v>
      </c>
      <c r="C74" s="38">
        <v>6</v>
      </c>
      <c r="D74" s="39" t="str">
        <f>VLOOKUP(A74,Choix17!$F$2:$G$145,2,FALSE)</f>
        <v>Frank1</v>
      </c>
      <c r="E74" s="38" t="str">
        <f>IF(VLOOKUP(A74,Choix17!$F$2:$L$145,7,FALSE)=0,"",CONCATENATE("trade #",VLOOKUP(A74,Choix17!$F$2:$L$145,7,FALSE)))</f>
        <v/>
      </c>
      <c r="F74" s="39"/>
      <c r="G74" s="38">
        <f>VLOOKUP(A74,[1]Choix16!$F$2:$K$145,6,FALSE)</f>
        <v>200</v>
      </c>
    </row>
    <row r="75" spans="1:7" ht="18" customHeight="1" x14ac:dyDescent="0.25">
      <c r="A75" s="38">
        <f t="shared" si="4"/>
        <v>73</v>
      </c>
      <c r="B75" s="38">
        <v>2017</v>
      </c>
      <c r="C75" s="38">
        <v>7</v>
      </c>
      <c r="D75" s="39" t="str">
        <f>VLOOKUP(A75,Choix17!$F$2:$G$145,2,FALSE)</f>
        <v>Michae</v>
      </c>
      <c r="E75" s="38" t="str">
        <f>IF(VLOOKUP(A75,Choix17!$F$2:$L$145,7,FALSE)=0,"",CONCATENATE("trade #",VLOOKUP(A75,Choix17!$F$2:$L$145,7,FALSE)))</f>
        <v/>
      </c>
      <c r="F75" s="39"/>
      <c r="G75" s="38">
        <f>VLOOKUP(A75,[1]Choix16!$F$2:$K$145,6,FALSE)</f>
        <v>650</v>
      </c>
    </row>
    <row r="76" spans="1:7" ht="18" customHeight="1" x14ac:dyDescent="0.25">
      <c r="A76" s="48">
        <f t="shared" si="4"/>
        <v>74</v>
      </c>
      <c r="B76" s="48">
        <v>2017</v>
      </c>
      <c r="C76" s="48">
        <v>7</v>
      </c>
      <c r="D76" s="49" t="str">
        <f>VLOOKUP(A76,Choix17!$F$2:$G$145,2,FALSE)</f>
        <v>Bastie</v>
      </c>
      <c r="E76" s="38" t="str">
        <f>IF(VLOOKUP(A76,Choix17!$F$2:$L$145,7,FALSE)=0,"",CONCATENATE("trade #",VLOOKUP(A76,Choix17!$F$2:$L$145,7,FALSE)))</f>
        <v/>
      </c>
      <c r="F76" s="49"/>
      <c r="G76" s="48">
        <f>VLOOKUP(A76,[1]Choix16!$F$2:$K$145,6,FALSE)</f>
        <v>350</v>
      </c>
    </row>
    <row r="77" spans="1:7" ht="18" customHeight="1" x14ac:dyDescent="0.25">
      <c r="A77" s="48">
        <f t="shared" si="4"/>
        <v>75</v>
      </c>
      <c r="B77" s="48">
        <v>2017</v>
      </c>
      <c r="C77" s="48">
        <v>7</v>
      </c>
      <c r="D77" s="49" t="str">
        <f>VLOOKUP(A77,Choix17!$F$2:$G$145,2,FALSE)</f>
        <v>Martin</v>
      </c>
      <c r="E77" s="38" t="str">
        <f>IF(VLOOKUP(A77,Choix17!$F$2:$L$145,7,FALSE)=0,"",CONCATENATE("trade #",VLOOKUP(A77,Choix17!$F$2:$L$145,7,FALSE)))</f>
        <v/>
      </c>
      <c r="F77" s="49"/>
      <c r="G77" s="48">
        <f>VLOOKUP(A77,[1]Choix16!$F$2:$K$145,6,FALSE)</f>
        <v>250</v>
      </c>
    </row>
    <row r="78" spans="1:7" ht="18" customHeight="1" x14ac:dyDescent="0.25">
      <c r="A78" s="48">
        <f t="shared" si="4"/>
        <v>76</v>
      </c>
      <c r="B78" s="48">
        <v>2017</v>
      </c>
      <c r="C78" s="48">
        <v>7</v>
      </c>
      <c r="D78" s="49" t="str">
        <f>VLOOKUP(A78,Choix17!$F$2:$G$145,2,FALSE)</f>
        <v>JoelCa</v>
      </c>
      <c r="E78" s="38" t="str">
        <f>IF(VLOOKUP(A78,Choix17!$F$2:$L$145,7,FALSE)=0,"",CONCATENATE("trade #",VLOOKUP(A78,Choix17!$F$2:$L$145,7,FALSE)))</f>
        <v/>
      </c>
      <c r="F78" s="49"/>
      <c r="G78" s="48">
        <f>VLOOKUP(A78,[1]Choix16!$F$2:$K$145,6,FALSE)</f>
        <v>300</v>
      </c>
    </row>
    <row r="79" spans="1:7" ht="18" customHeight="1" x14ac:dyDescent="0.25">
      <c r="A79" s="48">
        <f t="shared" si="4"/>
        <v>77</v>
      </c>
      <c r="B79" s="48">
        <v>2017</v>
      </c>
      <c r="C79" s="48">
        <v>7</v>
      </c>
      <c r="D79" s="49" t="str">
        <f>VLOOKUP(A79,Choix17!$F$2:$G$145,2,FALSE)</f>
        <v>Nicola</v>
      </c>
      <c r="E79" s="38" t="str">
        <f>IF(VLOOKUP(A79,Choix17!$F$2:$L$145,7,FALSE)=0,"",CONCATENATE("trade #",VLOOKUP(A79,Choix17!$F$2:$L$145,7,FALSE)))</f>
        <v/>
      </c>
      <c r="F79" s="49"/>
      <c r="G79" s="48">
        <f>VLOOKUP(A79,[1]Choix16!$F$2:$K$145,6,FALSE)</f>
        <v>550</v>
      </c>
    </row>
    <row r="80" spans="1:7" ht="18" customHeight="1" x14ac:dyDescent="0.25">
      <c r="A80" s="38">
        <f t="shared" si="4"/>
        <v>78</v>
      </c>
      <c r="B80" s="38">
        <v>2017</v>
      </c>
      <c r="C80" s="38">
        <v>7</v>
      </c>
      <c r="D80" s="39" t="str">
        <f>VLOOKUP(A80,Choix17!$F$2:$G$145,2,FALSE)</f>
        <v>Nadeau</v>
      </c>
      <c r="E80" s="38" t="str">
        <f>IF(VLOOKUP(A80,Choix17!$F$2:$L$145,7,FALSE)=0,"",CONCATENATE("trade #",VLOOKUP(A80,Choix17!$F$2:$L$145,7,FALSE)))</f>
        <v/>
      </c>
      <c r="F80" s="39"/>
      <c r="G80" s="38">
        <f>VLOOKUP(A80,[1]Choix16!$F$2:$K$145,6,FALSE)</f>
        <v>400</v>
      </c>
    </row>
    <row r="81" spans="1:7" ht="18" customHeight="1" x14ac:dyDescent="0.25">
      <c r="A81" s="38">
        <f t="shared" si="4"/>
        <v>79</v>
      </c>
      <c r="B81" s="38">
        <v>2017</v>
      </c>
      <c r="C81" s="38">
        <v>7</v>
      </c>
      <c r="D81" s="39" t="str">
        <f>VLOOKUP(A81,Choix17!$F$2:$G$145,2,FALSE)</f>
        <v>Cedrik</v>
      </c>
      <c r="E81" s="38" t="str">
        <f>IF(VLOOKUP(A81,Choix17!$F$2:$L$145,7,FALSE)=0,"",CONCATENATE("trade #",VLOOKUP(A81,Choix17!$F$2:$L$145,7,FALSE)))</f>
        <v/>
      </c>
      <c r="F81" s="39"/>
      <c r="G81" s="38">
        <f>VLOOKUP(A81,[1]Choix16!$F$2:$K$145,6,FALSE)</f>
        <v>600</v>
      </c>
    </row>
    <row r="82" spans="1:7" ht="18" customHeight="1" x14ac:dyDescent="0.25">
      <c r="A82" s="38">
        <f t="shared" si="4"/>
        <v>80</v>
      </c>
      <c r="B82" s="38">
        <v>2017</v>
      </c>
      <c r="C82" s="38">
        <v>7</v>
      </c>
      <c r="D82" s="39" t="str">
        <f>VLOOKUP(A82,Choix17!$F$2:$G$145,2,FALSE)</f>
        <v>Frank2</v>
      </c>
      <c r="E82" s="38" t="str">
        <f>IF(VLOOKUP(A82,Choix17!$F$2:$L$145,7,FALSE)=0,"",CONCATENATE("trade #",VLOOKUP(A82,Choix17!$F$2:$L$145,7,FALSE)))</f>
        <v/>
      </c>
      <c r="F82" s="39"/>
      <c r="G82" s="38">
        <f>VLOOKUP(A82,[1]Choix16!$F$2:$K$145,6,FALSE)</f>
        <v>150</v>
      </c>
    </row>
    <row r="83" spans="1:7" ht="18" customHeight="1" x14ac:dyDescent="0.25">
      <c r="A83" s="38">
        <f t="shared" si="4"/>
        <v>81</v>
      </c>
      <c r="B83" s="38">
        <v>2017</v>
      </c>
      <c r="C83" s="38">
        <v>7</v>
      </c>
      <c r="D83" s="39" t="str">
        <f>VLOOKUP(A83,Choix17!$F$2:$G$145,2,FALSE)</f>
        <v>EvansH</v>
      </c>
      <c r="E83" s="38" t="str">
        <f>IF(VLOOKUP(A83,Choix17!$F$2:$L$145,7,FALSE)=0,"",CONCATENATE("trade #",VLOOKUP(A83,Choix17!$F$2:$L$145,7,FALSE)))</f>
        <v/>
      </c>
      <c r="F83" s="39"/>
      <c r="G83" s="38">
        <f>VLOOKUP(A83,[1]Choix16!$F$2:$K$145,6,FALSE)</f>
        <v>100</v>
      </c>
    </row>
    <row r="84" spans="1:7" ht="18" customHeight="1" x14ac:dyDescent="0.25">
      <c r="A84" s="38">
        <f t="shared" si="4"/>
        <v>82</v>
      </c>
      <c r="B84" s="38">
        <v>2017</v>
      </c>
      <c r="C84" s="38">
        <v>7</v>
      </c>
      <c r="D84" s="39" t="str">
        <f>VLOOKUP(A84,Choix17!$F$2:$G$145,2,FALSE)</f>
        <v>Julien</v>
      </c>
      <c r="E84" s="38" t="str">
        <f>IF(VLOOKUP(A84,Choix17!$F$2:$L$145,7,FALSE)=0,"",CONCATENATE("trade #",VLOOKUP(A84,Choix17!$F$2:$L$145,7,FALSE)))</f>
        <v/>
      </c>
      <c r="F84" s="39"/>
      <c r="G84" s="38">
        <f>VLOOKUP(A84,[1]Choix16!$F$2:$K$145,6,FALSE)</f>
        <v>450</v>
      </c>
    </row>
    <row r="85" spans="1:7" ht="18" customHeight="1" x14ac:dyDescent="0.25">
      <c r="A85" s="38">
        <f t="shared" si="4"/>
        <v>83</v>
      </c>
      <c r="B85" s="38">
        <v>2017</v>
      </c>
      <c r="C85" s="38">
        <v>7</v>
      </c>
      <c r="D85" s="39" t="str">
        <f>VLOOKUP(A85,Choix17!$F$2:$G$145,2,FALSE)</f>
        <v>FredLa</v>
      </c>
      <c r="E85" s="38" t="str">
        <f>IF(VLOOKUP(A85,Choix17!$F$2:$L$145,7,FALSE)=0,"",CONCATENATE("trade #",VLOOKUP(A85,Choix17!$F$2:$L$145,7,FALSE)))</f>
        <v/>
      </c>
      <c r="F85" s="39"/>
      <c r="G85" s="38">
        <f>VLOOKUP(A85,[1]Choix16!$F$2:$K$145,6,FALSE)</f>
        <v>500</v>
      </c>
    </row>
    <row r="86" spans="1:7" ht="18" customHeight="1" x14ac:dyDescent="0.25">
      <c r="A86" s="38">
        <f t="shared" si="4"/>
        <v>84</v>
      </c>
      <c r="B86" s="38">
        <v>2017</v>
      </c>
      <c r="C86" s="38">
        <v>7</v>
      </c>
      <c r="D86" s="39" t="str">
        <f>VLOOKUP(A86,Choix17!$F$2:$G$145,2,FALSE)</f>
        <v>Frank1</v>
      </c>
      <c r="E86" s="38" t="str">
        <f>IF(VLOOKUP(A86,Choix17!$F$2:$L$145,7,FALSE)=0,"",CONCATENATE("trade #",VLOOKUP(A86,Choix17!$F$2:$L$145,7,FALSE)))</f>
        <v/>
      </c>
      <c r="F86" s="39"/>
      <c r="G86" s="38">
        <f>VLOOKUP(A86,[1]Choix16!$F$2:$K$145,6,FALSE)</f>
        <v>200</v>
      </c>
    </row>
    <row r="87" spans="1:7" ht="18" customHeight="1" x14ac:dyDescent="0.25">
      <c r="A87" s="38">
        <f t="shared" si="4"/>
        <v>85</v>
      </c>
      <c r="B87" s="38">
        <v>2017</v>
      </c>
      <c r="C87" s="38">
        <v>8</v>
      </c>
      <c r="D87" s="39" t="str">
        <f>VLOOKUP(A87,Choix17!$F$2:$G$145,2,FALSE)</f>
        <v>Michae</v>
      </c>
      <c r="E87" s="38" t="str">
        <f>IF(VLOOKUP(A87,Choix17!$F$2:$L$145,7,FALSE)=0,"",CONCATENATE("trade #",VLOOKUP(A87,Choix17!$F$2:$L$145,7,FALSE)))</f>
        <v/>
      </c>
      <c r="F87" s="39"/>
      <c r="G87" s="38">
        <f>VLOOKUP(A87,[1]Choix16!$F$2:$K$145,6,FALSE)</f>
        <v>650</v>
      </c>
    </row>
    <row r="88" spans="1:7" ht="18" customHeight="1" x14ac:dyDescent="0.25">
      <c r="A88" s="38">
        <f t="shared" si="4"/>
        <v>86</v>
      </c>
      <c r="B88" s="38">
        <v>2017</v>
      </c>
      <c r="C88" s="38">
        <v>8</v>
      </c>
      <c r="D88" s="39" t="str">
        <f>VLOOKUP(A88,Choix17!$F$2:$G$145,2,FALSE)</f>
        <v>Bastie</v>
      </c>
      <c r="E88" s="38" t="str">
        <f>IF(VLOOKUP(A88,Choix17!$F$2:$L$145,7,FALSE)=0,"",CONCATENATE("trade #",VLOOKUP(A88,Choix17!$F$2:$L$145,7,FALSE)))</f>
        <v/>
      </c>
      <c r="F88" s="39"/>
      <c r="G88" s="38">
        <f>VLOOKUP(A88,[1]Choix16!$F$2:$K$145,6,FALSE)</f>
        <v>350</v>
      </c>
    </row>
    <row r="89" spans="1:7" ht="18" customHeight="1" x14ac:dyDescent="0.25">
      <c r="A89" s="38">
        <f t="shared" si="4"/>
        <v>87</v>
      </c>
      <c r="B89" s="38">
        <v>2017</v>
      </c>
      <c r="C89" s="38">
        <v>8</v>
      </c>
      <c r="D89" s="39" t="str">
        <f>VLOOKUP(A89,Choix17!$F$2:$G$145,2,FALSE)</f>
        <v>Martin</v>
      </c>
      <c r="E89" s="38" t="str">
        <f>IF(VLOOKUP(A89,Choix17!$F$2:$L$145,7,FALSE)=0,"",CONCATENATE("trade #",VLOOKUP(A89,Choix17!$F$2:$L$145,7,FALSE)))</f>
        <v/>
      </c>
      <c r="F89" s="39"/>
      <c r="G89" s="38">
        <f>VLOOKUP(A89,[1]Choix16!$F$2:$K$145,6,FALSE)</f>
        <v>250</v>
      </c>
    </row>
    <row r="90" spans="1:7" ht="18" customHeight="1" x14ac:dyDescent="0.25">
      <c r="A90" s="38">
        <f t="shared" si="4"/>
        <v>88</v>
      </c>
      <c r="B90" s="38">
        <v>2017</v>
      </c>
      <c r="C90" s="38">
        <v>8</v>
      </c>
      <c r="D90" s="39" t="str">
        <f>VLOOKUP(A90,Choix17!$F$2:$G$145,2,FALSE)</f>
        <v>JoelCa</v>
      </c>
      <c r="E90" s="38" t="str">
        <f>IF(VLOOKUP(A90,Choix17!$F$2:$L$145,7,FALSE)=0,"",CONCATENATE("trade #",VLOOKUP(A90,Choix17!$F$2:$L$145,7,FALSE)))</f>
        <v/>
      </c>
      <c r="F90" s="39"/>
      <c r="G90" s="38">
        <f>VLOOKUP(A90,[1]Choix16!$F$2:$K$145,6,FALSE)</f>
        <v>300</v>
      </c>
    </row>
    <row r="91" spans="1:7" ht="18" customHeight="1" x14ac:dyDescent="0.25">
      <c r="A91" s="38">
        <f t="shared" si="4"/>
        <v>89</v>
      </c>
      <c r="B91" s="38">
        <v>2017</v>
      </c>
      <c r="C91" s="38">
        <v>8</v>
      </c>
      <c r="D91" s="39" t="str">
        <f>VLOOKUP(A91,Choix17!$F$2:$G$145,2,FALSE)</f>
        <v>Nicola</v>
      </c>
      <c r="E91" s="38" t="str">
        <f>IF(VLOOKUP(A91,Choix17!$F$2:$L$145,7,FALSE)=0,"",CONCATENATE("trade #",VLOOKUP(A91,Choix17!$F$2:$L$145,7,FALSE)))</f>
        <v/>
      </c>
      <c r="F91" s="39"/>
      <c r="G91" s="38">
        <f>VLOOKUP(A91,[1]Choix16!$F$2:$K$145,6,FALSE)</f>
        <v>550</v>
      </c>
    </row>
    <row r="92" spans="1:7" ht="18" customHeight="1" x14ac:dyDescent="0.25">
      <c r="A92" s="38">
        <f t="shared" si="4"/>
        <v>90</v>
      </c>
      <c r="B92" s="38">
        <v>2017</v>
      </c>
      <c r="C92" s="38">
        <v>8</v>
      </c>
      <c r="D92" s="39" t="str">
        <f>VLOOKUP(A92,Choix17!$F$2:$G$145,2,FALSE)</f>
        <v>Nadeau</v>
      </c>
      <c r="E92" s="38" t="str">
        <f>IF(VLOOKUP(A92,Choix17!$F$2:$L$145,7,FALSE)=0,"",CONCATENATE("trade #",VLOOKUP(A92,Choix17!$F$2:$L$145,7,FALSE)))</f>
        <v/>
      </c>
      <c r="F92" s="39"/>
      <c r="G92" s="38">
        <f>VLOOKUP(A92,[1]Choix16!$F$2:$K$145,6,FALSE)</f>
        <v>400</v>
      </c>
    </row>
    <row r="93" spans="1:7" ht="18" customHeight="1" x14ac:dyDescent="0.25">
      <c r="A93" s="38">
        <f t="shared" si="4"/>
        <v>91</v>
      </c>
      <c r="B93" s="38">
        <v>2017</v>
      </c>
      <c r="C93" s="38">
        <v>8</v>
      </c>
      <c r="D93" s="39" t="str">
        <f>VLOOKUP(A93,Choix17!$F$2:$G$145,2,FALSE)</f>
        <v>Cedrik</v>
      </c>
      <c r="E93" s="38" t="str">
        <f>IF(VLOOKUP(A93,Choix17!$F$2:$L$145,7,FALSE)=0,"",CONCATENATE("trade #",VLOOKUP(A93,Choix17!$F$2:$L$145,7,FALSE)))</f>
        <v/>
      </c>
      <c r="F93" s="39"/>
      <c r="G93" s="38">
        <f>VLOOKUP(A93,[1]Choix16!$F$2:$K$145,6,FALSE)</f>
        <v>600</v>
      </c>
    </row>
    <row r="94" spans="1:7" ht="18" customHeight="1" x14ac:dyDescent="0.25">
      <c r="A94" s="38">
        <f t="shared" si="4"/>
        <v>92</v>
      </c>
      <c r="B94" s="38">
        <v>2017</v>
      </c>
      <c r="C94" s="38">
        <v>8</v>
      </c>
      <c r="D94" s="39" t="str">
        <f>VLOOKUP(A94,Choix17!$F$2:$G$145,2,FALSE)</f>
        <v>Frank2</v>
      </c>
      <c r="E94" s="38" t="str">
        <f>IF(VLOOKUP(A94,Choix17!$F$2:$L$145,7,FALSE)=0,"",CONCATENATE("trade #",VLOOKUP(A94,Choix17!$F$2:$L$145,7,FALSE)))</f>
        <v/>
      </c>
      <c r="F94" s="39"/>
      <c r="G94" s="38">
        <f>VLOOKUP(A94,[1]Choix16!$F$2:$K$145,6,FALSE)</f>
        <v>150</v>
      </c>
    </row>
    <row r="95" spans="1:7" ht="18" customHeight="1" x14ac:dyDescent="0.25">
      <c r="A95" s="38">
        <f t="shared" si="4"/>
        <v>93</v>
      </c>
      <c r="B95" s="38">
        <v>2017</v>
      </c>
      <c r="C95" s="38">
        <v>8</v>
      </c>
      <c r="D95" s="39" t="str">
        <f>VLOOKUP(A95,Choix17!$F$2:$G$145,2,FALSE)</f>
        <v>EvansH</v>
      </c>
      <c r="E95" s="38" t="str">
        <f>IF(VLOOKUP(A95,Choix17!$F$2:$L$145,7,FALSE)=0,"",CONCATENATE("trade #",VLOOKUP(A95,Choix17!$F$2:$L$145,7,FALSE)))</f>
        <v/>
      </c>
      <c r="F95" s="39"/>
      <c r="G95" s="38">
        <f>VLOOKUP(A95,[1]Choix16!$F$2:$K$145,6,FALSE)</f>
        <v>100</v>
      </c>
    </row>
    <row r="96" spans="1:7" ht="18" customHeight="1" x14ac:dyDescent="0.25">
      <c r="A96" s="38">
        <f t="shared" si="4"/>
        <v>94</v>
      </c>
      <c r="B96" s="38">
        <v>2017</v>
      </c>
      <c r="C96" s="38">
        <v>8</v>
      </c>
      <c r="D96" s="39" t="str">
        <f>VLOOKUP(A96,Choix17!$F$2:$G$145,2,FALSE)</f>
        <v>Julien</v>
      </c>
      <c r="E96" s="38" t="str">
        <f>IF(VLOOKUP(A96,Choix17!$F$2:$L$145,7,FALSE)=0,"",CONCATENATE("trade #",VLOOKUP(A96,Choix17!$F$2:$L$145,7,FALSE)))</f>
        <v/>
      </c>
      <c r="F96" s="39"/>
      <c r="G96" s="38">
        <f>VLOOKUP(A96,[1]Choix16!$F$2:$K$145,6,FALSE)</f>
        <v>450</v>
      </c>
    </row>
    <row r="97" spans="1:7" ht="18" customHeight="1" x14ac:dyDescent="0.25">
      <c r="A97" s="38">
        <f t="shared" si="4"/>
        <v>95</v>
      </c>
      <c r="B97" s="38">
        <v>2017</v>
      </c>
      <c r="C97" s="38">
        <v>8</v>
      </c>
      <c r="D97" s="39" t="str">
        <f>VLOOKUP(A97,Choix17!$F$2:$G$145,2,FALSE)</f>
        <v>FredLa</v>
      </c>
      <c r="E97" s="38" t="str">
        <f>IF(VLOOKUP(A97,Choix17!$F$2:$L$145,7,FALSE)=0,"",CONCATENATE("trade #",VLOOKUP(A97,Choix17!$F$2:$L$145,7,FALSE)))</f>
        <v/>
      </c>
      <c r="F97" s="39"/>
      <c r="G97" s="38">
        <f>VLOOKUP(A97,[1]Choix16!$F$2:$K$145,6,FALSE)</f>
        <v>500</v>
      </c>
    </row>
    <row r="98" spans="1:7" ht="18" customHeight="1" x14ac:dyDescent="0.25">
      <c r="A98" s="38">
        <f t="shared" si="4"/>
        <v>96</v>
      </c>
      <c r="B98" s="38">
        <v>2017</v>
      </c>
      <c r="C98" s="38">
        <v>8</v>
      </c>
      <c r="D98" s="39" t="str">
        <f>VLOOKUP(A98,Choix17!$F$2:$G$145,2,FALSE)</f>
        <v>Frank1</v>
      </c>
      <c r="E98" s="38" t="str">
        <f>IF(VLOOKUP(A98,Choix17!$F$2:$L$145,7,FALSE)=0,"",CONCATENATE("trade #",VLOOKUP(A98,Choix17!$F$2:$L$145,7,FALSE)))</f>
        <v/>
      </c>
      <c r="F98" s="39"/>
      <c r="G98" s="38">
        <f>VLOOKUP(A98,[1]Choix16!$F$2:$K$145,6,FALSE)</f>
        <v>200</v>
      </c>
    </row>
    <row r="99" spans="1:7" ht="18" customHeight="1" x14ac:dyDescent="0.25">
      <c r="A99" s="38">
        <f t="shared" si="4"/>
        <v>97</v>
      </c>
      <c r="B99" s="38">
        <v>2017</v>
      </c>
      <c r="C99" s="38">
        <v>9</v>
      </c>
      <c r="D99" s="39" t="str">
        <f>VLOOKUP(A99,Choix17!$F$2:$G$145,2,FALSE)</f>
        <v>Michae</v>
      </c>
      <c r="E99" s="38" t="str">
        <f>IF(VLOOKUP(A99,Choix17!$F$2:$L$145,7,FALSE)=0,"",CONCATENATE("trade #",VLOOKUP(A99,Choix17!$F$2:$L$145,7,FALSE)))</f>
        <v/>
      </c>
      <c r="F99" s="39"/>
      <c r="G99" s="38">
        <f>VLOOKUP(A99,[1]Choix16!$F$2:$K$145,6,FALSE)</f>
        <v>650</v>
      </c>
    </row>
    <row r="100" spans="1:7" ht="18" customHeight="1" x14ac:dyDescent="0.25">
      <c r="A100" s="38">
        <f t="shared" si="4"/>
        <v>98</v>
      </c>
      <c r="B100" s="38">
        <v>2017</v>
      </c>
      <c r="C100" s="38">
        <v>9</v>
      </c>
      <c r="D100" s="39" t="str">
        <f>VLOOKUP(A100,Choix17!$F$2:$G$145,2,FALSE)</f>
        <v>Bastie</v>
      </c>
      <c r="E100" s="38" t="str">
        <f>IF(VLOOKUP(A100,Choix17!$F$2:$L$145,7,FALSE)=0,"",CONCATENATE("trade #",VLOOKUP(A100,Choix17!$F$2:$L$145,7,FALSE)))</f>
        <v/>
      </c>
      <c r="F100" s="39"/>
      <c r="G100" s="38">
        <f>VLOOKUP(A100,[1]Choix16!$F$2:$K$145,6,FALSE)</f>
        <v>350</v>
      </c>
    </row>
    <row r="101" spans="1:7" ht="18" customHeight="1" x14ac:dyDescent="0.25">
      <c r="A101" s="38">
        <f t="shared" si="4"/>
        <v>99</v>
      </c>
      <c r="B101" s="38">
        <v>2017</v>
      </c>
      <c r="C101" s="38">
        <v>9</v>
      </c>
      <c r="D101" s="39" t="str">
        <f>VLOOKUP(A101,Choix17!$F$2:$G$145,2,FALSE)</f>
        <v>Martin</v>
      </c>
      <c r="E101" s="38" t="str">
        <f>IF(VLOOKUP(A101,Choix17!$F$2:$L$145,7,FALSE)=0,"",CONCATENATE("trade #",VLOOKUP(A101,Choix17!$F$2:$L$145,7,FALSE)))</f>
        <v/>
      </c>
      <c r="F101" s="39"/>
      <c r="G101" s="38">
        <f>VLOOKUP(A101,[1]Choix16!$F$2:$K$145,6,FALSE)</f>
        <v>250</v>
      </c>
    </row>
    <row r="102" spans="1:7" ht="18" customHeight="1" x14ac:dyDescent="0.25">
      <c r="A102" s="38">
        <f t="shared" si="4"/>
        <v>100</v>
      </c>
      <c r="B102" s="38">
        <v>2017</v>
      </c>
      <c r="C102" s="38">
        <v>9</v>
      </c>
      <c r="D102" s="39" t="str">
        <f>VLOOKUP(A102,Choix17!$F$2:$G$145,2,FALSE)</f>
        <v>JoelCa</v>
      </c>
      <c r="E102" s="38" t="str">
        <f>IF(VLOOKUP(A102,Choix17!$F$2:$L$145,7,FALSE)=0,"",CONCATENATE("trade #",VLOOKUP(A102,Choix17!$F$2:$L$145,7,FALSE)))</f>
        <v/>
      </c>
      <c r="F102" s="39"/>
      <c r="G102" s="38">
        <f>VLOOKUP(A102,[1]Choix16!$F$2:$K$145,6,FALSE)</f>
        <v>300</v>
      </c>
    </row>
    <row r="103" spans="1:7" ht="18" customHeight="1" x14ac:dyDescent="0.25">
      <c r="A103" s="38">
        <f t="shared" si="4"/>
        <v>101</v>
      </c>
      <c r="B103" s="38">
        <v>2017</v>
      </c>
      <c r="C103" s="38">
        <v>9</v>
      </c>
      <c r="D103" s="39" t="str">
        <f>VLOOKUP(A103,Choix17!$F$2:$G$145,2,FALSE)</f>
        <v>Nicola</v>
      </c>
      <c r="E103" s="38" t="str">
        <f>IF(VLOOKUP(A103,Choix17!$F$2:$L$145,7,FALSE)=0,"",CONCATENATE("trade #",VLOOKUP(A103,Choix17!$F$2:$L$145,7,FALSE)))</f>
        <v/>
      </c>
      <c r="F103" s="39"/>
      <c r="G103" s="38">
        <f>VLOOKUP(A103,[1]Choix16!$F$2:$K$145,6,FALSE)</f>
        <v>550</v>
      </c>
    </row>
    <row r="104" spans="1:7" ht="18" customHeight="1" x14ac:dyDescent="0.25">
      <c r="A104" s="38">
        <f t="shared" si="4"/>
        <v>102</v>
      </c>
      <c r="B104" s="38">
        <v>2017</v>
      </c>
      <c r="C104" s="38">
        <v>9</v>
      </c>
      <c r="D104" s="39" t="str">
        <f>VLOOKUP(A104,Choix17!$F$2:$G$145,2,FALSE)</f>
        <v>Nadeau</v>
      </c>
      <c r="E104" s="38" t="str">
        <f>IF(VLOOKUP(A104,Choix17!$F$2:$L$145,7,FALSE)=0,"",CONCATENATE("trade #",VLOOKUP(A104,Choix17!$F$2:$L$145,7,FALSE)))</f>
        <v/>
      </c>
      <c r="F104" s="39"/>
      <c r="G104" s="38">
        <f>VLOOKUP(A104,[1]Choix16!$F$2:$K$145,6,FALSE)</f>
        <v>400</v>
      </c>
    </row>
    <row r="105" spans="1:7" ht="18" customHeight="1" x14ac:dyDescent="0.25">
      <c r="A105" s="38">
        <f t="shared" si="4"/>
        <v>103</v>
      </c>
      <c r="B105" s="38">
        <v>2017</v>
      </c>
      <c r="C105" s="38">
        <v>9</v>
      </c>
      <c r="D105" s="39" t="str">
        <f>VLOOKUP(A105,Choix17!$F$2:$G$145,2,FALSE)</f>
        <v>Cedrik</v>
      </c>
      <c r="E105" s="38" t="str">
        <f>IF(VLOOKUP(A105,Choix17!$F$2:$L$145,7,FALSE)=0,"",CONCATENATE("trade #",VLOOKUP(A105,Choix17!$F$2:$L$145,7,FALSE)))</f>
        <v/>
      </c>
      <c r="F105" s="39"/>
      <c r="G105" s="38">
        <f>VLOOKUP(A105,[1]Choix16!$F$2:$K$145,6,FALSE)</f>
        <v>600</v>
      </c>
    </row>
    <row r="106" spans="1:7" ht="18" customHeight="1" x14ac:dyDescent="0.25">
      <c r="A106" s="38">
        <f t="shared" si="4"/>
        <v>104</v>
      </c>
      <c r="B106" s="38">
        <v>2017</v>
      </c>
      <c r="C106" s="38">
        <v>9</v>
      </c>
      <c r="D106" s="39" t="str">
        <f>VLOOKUP(A106,Choix17!$F$2:$G$145,2,FALSE)</f>
        <v>Frank2</v>
      </c>
      <c r="E106" s="38" t="str">
        <f>IF(VLOOKUP(A106,Choix17!$F$2:$L$145,7,FALSE)=0,"",CONCATENATE("trade #",VLOOKUP(A106,Choix17!$F$2:$L$145,7,FALSE)))</f>
        <v/>
      </c>
      <c r="F106" s="39"/>
      <c r="G106" s="38">
        <f>VLOOKUP(A106,[1]Choix16!$F$2:$K$145,6,FALSE)</f>
        <v>150</v>
      </c>
    </row>
    <row r="107" spans="1:7" ht="18" customHeight="1" x14ac:dyDescent="0.25">
      <c r="A107" s="38">
        <f t="shared" si="4"/>
        <v>105</v>
      </c>
      <c r="B107" s="38">
        <v>2017</v>
      </c>
      <c r="C107" s="38">
        <v>9</v>
      </c>
      <c r="D107" s="39" t="str">
        <f>VLOOKUP(A107,Choix17!$F$2:$G$145,2,FALSE)</f>
        <v>EvansH</v>
      </c>
      <c r="E107" s="38" t="str">
        <f>IF(VLOOKUP(A107,Choix17!$F$2:$L$145,7,FALSE)=0,"",CONCATENATE("trade #",VLOOKUP(A107,Choix17!$F$2:$L$145,7,FALSE)))</f>
        <v/>
      </c>
      <c r="F107" s="39"/>
      <c r="G107" s="38">
        <f>VLOOKUP(A107,[1]Choix16!$F$2:$K$145,6,FALSE)</f>
        <v>100</v>
      </c>
    </row>
    <row r="108" spans="1:7" ht="18" customHeight="1" x14ac:dyDescent="0.25">
      <c r="A108" s="38">
        <f t="shared" si="4"/>
        <v>106</v>
      </c>
      <c r="B108" s="38">
        <v>2017</v>
      </c>
      <c r="C108" s="38">
        <v>9</v>
      </c>
      <c r="D108" s="39" t="str">
        <f>VLOOKUP(A108,Choix17!$F$2:$G$145,2,FALSE)</f>
        <v>Julien</v>
      </c>
      <c r="E108" s="38" t="str">
        <f>IF(VLOOKUP(A108,Choix17!$F$2:$L$145,7,FALSE)=0,"",CONCATENATE("trade #",VLOOKUP(A108,Choix17!$F$2:$L$145,7,FALSE)))</f>
        <v/>
      </c>
      <c r="F108" s="39"/>
      <c r="G108" s="38">
        <f>VLOOKUP(A108,[1]Choix16!$F$2:$K$145,6,FALSE)</f>
        <v>450</v>
      </c>
    </row>
    <row r="109" spans="1:7" ht="18" customHeight="1" x14ac:dyDescent="0.25">
      <c r="A109" s="38">
        <f t="shared" si="4"/>
        <v>107</v>
      </c>
      <c r="B109" s="38">
        <v>2017</v>
      </c>
      <c r="C109" s="38">
        <v>9</v>
      </c>
      <c r="D109" s="39" t="str">
        <f>VLOOKUP(A109,Choix17!$F$2:$G$145,2,FALSE)</f>
        <v>FredLa</v>
      </c>
      <c r="E109" s="38" t="str">
        <f>IF(VLOOKUP(A109,Choix17!$F$2:$L$145,7,FALSE)=0,"",CONCATENATE("trade #",VLOOKUP(A109,Choix17!$F$2:$L$145,7,FALSE)))</f>
        <v/>
      </c>
      <c r="F109" s="39"/>
      <c r="G109" s="38">
        <f>VLOOKUP(A109,[1]Choix16!$F$2:$K$145,6,FALSE)</f>
        <v>500</v>
      </c>
    </row>
    <row r="110" spans="1:7" ht="18" customHeight="1" x14ac:dyDescent="0.25">
      <c r="A110" s="38">
        <f t="shared" si="4"/>
        <v>108</v>
      </c>
      <c r="B110" s="38">
        <v>2017</v>
      </c>
      <c r="C110" s="38">
        <v>9</v>
      </c>
      <c r="D110" s="39" t="str">
        <f>VLOOKUP(A110,Choix17!$F$2:$G$145,2,FALSE)</f>
        <v>Frank1</v>
      </c>
      <c r="E110" s="38" t="str">
        <f>IF(VLOOKUP(A110,Choix17!$F$2:$L$145,7,FALSE)=0,"",CONCATENATE("trade #",VLOOKUP(A110,Choix17!$F$2:$L$145,7,FALSE)))</f>
        <v/>
      </c>
      <c r="F110" s="39"/>
      <c r="G110" s="38">
        <f>VLOOKUP(A110,[1]Choix16!$F$2:$K$145,6,FALSE)</f>
        <v>200</v>
      </c>
    </row>
    <row r="111" spans="1:7" ht="18" customHeight="1" x14ac:dyDescent="0.25">
      <c r="A111" s="38">
        <f t="shared" si="4"/>
        <v>109</v>
      </c>
      <c r="B111" s="38">
        <v>2017</v>
      </c>
      <c r="C111" s="38">
        <v>10</v>
      </c>
      <c r="D111" s="39" t="str">
        <f>VLOOKUP(A111,Choix17!$F$2:$G$145,2,FALSE)</f>
        <v>Michae</v>
      </c>
      <c r="E111" s="38" t="str">
        <f>IF(VLOOKUP(A111,Choix17!$F$2:$L$145,7,FALSE)=0,"",CONCATENATE("trade #",VLOOKUP(A111,Choix17!$F$2:$L$145,7,FALSE)))</f>
        <v/>
      </c>
      <c r="F111" s="39"/>
      <c r="G111" s="38">
        <f>VLOOKUP(A111,[1]Choix16!$F$2:$K$145,6,FALSE)</f>
        <v>650</v>
      </c>
    </row>
    <row r="112" spans="1:7" ht="18" customHeight="1" x14ac:dyDescent="0.25">
      <c r="A112" s="38">
        <f t="shared" si="4"/>
        <v>110</v>
      </c>
      <c r="B112" s="38">
        <v>2017</v>
      </c>
      <c r="C112" s="38">
        <v>10</v>
      </c>
      <c r="D112" s="39" t="str">
        <f>VLOOKUP(A112,Choix17!$F$2:$G$145,2,FALSE)</f>
        <v>Bastie</v>
      </c>
      <c r="E112" s="38" t="str">
        <f>IF(VLOOKUP(A112,Choix17!$F$2:$L$145,7,FALSE)=0,"",CONCATENATE("trade #",VLOOKUP(A112,Choix17!$F$2:$L$145,7,FALSE)))</f>
        <v/>
      </c>
      <c r="F112" s="39"/>
      <c r="G112" s="38">
        <f>VLOOKUP(A112,[1]Choix16!$F$2:$K$145,6,FALSE)</f>
        <v>350</v>
      </c>
    </row>
    <row r="113" spans="1:13" ht="18" customHeight="1" x14ac:dyDescent="0.25">
      <c r="A113" s="38">
        <f t="shared" si="4"/>
        <v>111</v>
      </c>
      <c r="B113" s="38">
        <v>2017</v>
      </c>
      <c r="C113" s="38">
        <v>10</v>
      </c>
      <c r="D113" s="39" t="str">
        <f>VLOOKUP(A113,Choix17!$F$2:$G$145,2,FALSE)</f>
        <v>Martin</v>
      </c>
      <c r="E113" s="38" t="str">
        <f>IF(VLOOKUP(A113,Choix17!$F$2:$L$145,7,FALSE)=0,"",CONCATENATE("trade #",VLOOKUP(A113,Choix17!$F$2:$L$145,7,FALSE)))</f>
        <v/>
      </c>
      <c r="F113" s="39"/>
      <c r="G113" s="38">
        <f>VLOOKUP(A113,[1]Choix16!$F$2:$K$145,6,FALSE)</f>
        <v>250</v>
      </c>
    </row>
    <row r="114" spans="1:13" ht="18" customHeight="1" x14ac:dyDescent="0.25">
      <c r="A114" s="38">
        <f t="shared" si="4"/>
        <v>112</v>
      </c>
      <c r="B114" s="38">
        <v>2017</v>
      </c>
      <c r="C114" s="38">
        <v>10</v>
      </c>
      <c r="D114" s="39" t="str">
        <f>VLOOKUP(A114,Choix17!$F$2:$G$145,2,FALSE)</f>
        <v>JoelCa</v>
      </c>
      <c r="E114" s="38" t="str">
        <f>IF(VLOOKUP(A114,Choix17!$F$2:$L$145,7,FALSE)=0,"",CONCATENATE("trade #",VLOOKUP(A114,Choix17!$F$2:$L$145,7,FALSE)))</f>
        <v/>
      </c>
      <c r="F114" s="39"/>
      <c r="G114" s="38">
        <f>VLOOKUP(A114,[1]Choix16!$F$2:$K$145,6,FALSE)</f>
        <v>300</v>
      </c>
    </row>
    <row r="115" spans="1:13" ht="18" customHeight="1" x14ac:dyDescent="0.25">
      <c r="A115" s="38">
        <f t="shared" si="4"/>
        <v>113</v>
      </c>
      <c r="B115" s="38">
        <v>2017</v>
      </c>
      <c r="C115" s="38">
        <v>10</v>
      </c>
      <c r="D115" s="39" t="str">
        <f>VLOOKUP(A115,Choix17!$F$2:$G$145,2,FALSE)</f>
        <v>Nicola</v>
      </c>
      <c r="E115" s="38" t="str">
        <f>IF(VLOOKUP(A115,Choix17!$F$2:$L$145,7,FALSE)=0,"",CONCATENATE("trade #",VLOOKUP(A115,Choix17!$F$2:$L$145,7,FALSE)))</f>
        <v/>
      </c>
      <c r="F115" s="39"/>
      <c r="G115" s="38">
        <f>VLOOKUP(A115,[1]Choix16!$F$2:$K$145,6,FALSE)</f>
        <v>550</v>
      </c>
    </row>
    <row r="116" spans="1:13" ht="18" customHeight="1" x14ac:dyDescent="0.25">
      <c r="A116" s="38">
        <f t="shared" si="4"/>
        <v>114</v>
      </c>
      <c r="B116" s="38">
        <v>2017</v>
      </c>
      <c r="C116" s="38">
        <v>10</v>
      </c>
      <c r="D116" s="39" t="str">
        <f>VLOOKUP(A116,Choix17!$F$2:$G$145,2,FALSE)</f>
        <v>Nadeau</v>
      </c>
      <c r="E116" s="38" t="str">
        <f>IF(VLOOKUP(A116,Choix17!$F$2:$L$145,7,FALSE)=0,"",CONCATENATE("trade #",VLOOKUP(A116,Choix17!$F$2:$L$145,7,FALSE)))</f>
        <v/>
      </c>
      <c r="F116" s="39"/>
      <c r="G116" s="38">
        <f>VLOOKUP(A116,[1]Choix16!$F$2:$K$145,6,FALSE)</f>
        <v>400</v>
      </c>
    </row>
    <row r="117" spans="1:13" ht="18" customHeight="1" x14ac:dyDescent="0.25">
      <c r="A117" s="38">
        <f t="shared" si="4"/>
        <v>115</v>
      </c>
      <c r="B117" s="38">
        <v>2017</v>
      </c>
      <c r="C117" s="38">
        <v>10</v>
      </c>
      <c r="D117" s="39" t="str">
        <f>VLOOKUP(A117,Choix17!$F$2:$G$145,2,FALSE)</f>
        <v>Cedrik</v>
      </c>
      <c r="E117" s="38" t="str">
        <f>IF(VLOOKUP(A117,Choix17!$F$2:$L$145,7,FALSE)=0,"",CONCATENATE("trade #",VLOOKUP(A117,Choix17!$F$2:$L$145,7,FALSE)))</f>
        <v/>
      </c>
      <c r="F117" s="39"/>
      <c r="G117" s="38">
        <f>VLOOKUP(A117,[1]Choix16!$F$2:$K$145,6,FALSE)</f>
        <v>600</v>
      </c>
    </row>
    <row r="118" spans="1:13" ht="18" customHeight="1" x14ac:dyDescent="0.25">
      <c r="A118" s="38">
        <f t="shared" si="4"/>
        <v>116</v>
      </c>
      <c r="B118" s="38">
        <v>2017</v>
      </c>
      <c r="C118" s="38">
        <v>10</v>
      </c>
      <c r="D118" s="39" t="str">
        <f>VLOOKUP(A118,Choix17!$F$2:$G$145,2,FALSE)</f>
        <v>Frank2</v>
      </c>
      <c r="E118" s="38" t="str">
        <f>IF(VLOOKUP(A118,Choix17!$F$2:$L$145,7,FALSE)=0,"",CONCATENATE("trade #",VLOOKUP(A118,Choix17!$F$2:$L$145,7,FALSE)))</f>
        <v/>
      </c>
      <c r="F118" s="39"/>
      <c r="G118" s="38">
        <f>VLOOKUP(A118,[1]Choix16!$F$2:$K$145,6,FALSE)</f>
        <v>150</v>
      </c>
    </row>
    <row r="119" spans="1:13" ht="18" customHeight="1" x14ac:dyDescent="0.25">
      <c r="A119" s="38">
        <f t="shared" si="4"/>
        <v>117</v>
      </c>
      <c r="B119" s="38">
        <v>2017</v>
      </c>
      <c r="C119" s="38">
        <v>10</v>
      </c>
      <c r="D119" s="39" t="str">
        <f>VLOOKUP(A119,Choix17!$F$2:$G$145,2,FALSE)</f>
        <v>EvansH</v>
      </c>
      <c r="E119" s="38" t="str">
        <f>IF(VLOOKUP(A119,Choix17!$F$2:$L$145,7,FALSE)=0,"",CONCATENATE("trade #",VLOOKUP(A119,Choix17!$F$2:$L$145,7,FALSE)))</f>
        <v/>
      </c>
      <c r="F119" s="39"/>
      <c r="G119" s="38">
        <f>VLOOKUP(A119,[1]Choix16!$F$2:$K$145,6,FALSE)</f>
        <v>100</v>
      </c>
    </row>
    <row r="120" spans="1:13" ht="18" customHeight="1" x14ac:dyDescent="0.25">
      <c r="A120" s="38">
        <f t="shared" si="4"/>
        <v>118</v>
      </c>
      <c r="B120" s="38">
        <v>2017</v>
      </c>
      <c r="C120" s="38">
        <v>10</v>
      </c>
      <c r="D120" s="39" t="str">
        <f>VLOOKUP(A120,Choix17!$F$2:$G$145,2,FALSE)</f>
        <v>Julien</v>
      </c>
      <c r="E120" s="38" t="str">
        <f>IF(VLOOKUP(A120,Choix17!$F$2:$L$145,7,FALSE)=0,"",CONCATENATE("trade #",VLOOKUP(A120,Choix17!$F$2:$L$145,7,FALSE)))</f>
        <v/>
      </c>
      <c r="F120" s="39"/>
      <c r="G120" s="38">
        <f>VLOOKUP(A120,[1]Choix16!$F$2:$K$145,6,FALSE)</f>
        <v>450</v>
      </c>
    </row>
    <row r="121" spans="1:13" ht="18" customHeight="1" x14ac:dyDescent="0.25">
      <c r="A121" s="38">
        <f t="shared" si="4"/>
        <v>119</v>
      </c>
      <c r="B121" s="38">
        <v>2017</v>
      </c>
      <c r="C121" s="38">
        <v>10</v>
      </c>
      <c r="D121" s="39" t="str">
        <f>VLOOKUP(A121,Choix17!$F$2:$G$145,2,FALSE)</f>
        <v>FredLa</v>
      </c>
      <c r="E121" s="38" t="str">
        <f>IF(VLOOKUP(A121,Choix17!$F$2:$L$145,7,FALSE)=0,"",CONCATENATE("trade #",VLOOKUP(A121,Choix17!$F$2:$L$145,7,FALSE)))</f>
        <v/>
      </c>
      <c r="F121" s="39"/>
      <c r="G121" s="38">
        <f>VLOOKUP(A121,[1]Choix16!$F$2:$K$145,6,FALSE)</f>
        <v>500</v>
      </c>
    </row>
    <row r="122" spans="1:13" ht="18" customHeight="1" x14ac:dyDescent="0.25">
      <c r="A122" s="38">
        <f t="shared" si="4"/>
        <v>120</v>
      </c>
      <c r="B122" s="38">
        <v>2017</v>
      </c>
      <c r="C122" s="38">
        <v>10</v>
      </c>
      <c r="D122" s="39" t="str">
        <f>VLOOKUP(A122,Choix17!$F$2:$G$145,2,FALSE)</f>
        <v>Frank1</v>
      </c>
      <c r="E122" s="38" t="str">
        <f>IF(VLOOKUP(A122,Choix17!$F$2:$L$145,7,FALSE)=0,"",CONCATENATE("trade #",VLOOKUP(A122,Choix17!$F$2:$L$145,7,FALSE)))</f>
        <v/>
      </c>
      <c r="F122" s="39"/>
      <c r="G122" s="38">
        <f>VLOOKUP(A122,[1]Choix16!$F$2:$K$145,6,FALSE)</f>
        <v>200</v>
      </c>
    </row>
    <row r="123" spans="1:13" ht="18" customHeight="1" x14ac:dyDescent="0.25">
      <c r="A123" s="38">
        <f t="shared" si="4"/>
        <v>121</v>
      </c>
      <c r="B123" s="38">
        <v>2017</v>
      </c>
      <c r="C123" s="38">
        <v>11</v>
      </c>
      <c r="D123" s="39" t="str">
        <f>VLOOKUP(A123,Choix17!$F$2:$G$145,2,FALSE)</f>
        <v>Michae</v>
      </c>
      <c r="E123" s="38" t="str">
        <f>IF(VLOOKUP(A123,Choix17!$F$2:$L$145,7,FALSE)=0,"",CONCATENATE("trade #",VLOOKUP(A123,Choix17!$F$2:$L$145,7,FALSE)))</f>
        <v/>
      </c>
      <c r="F123" s="39"/>
      <c r="G123" s="38">
        <f>VLOOKUP(A123,[1]Choix16!$F$2:$K$145,6,FALSE)</f>
        <v>650</v>
      </c>
    </row>
    <row r="124" spans="1:13" ht="18" customHeight="1" x14ac:dyDescent="0.25">
      <c r="A124" s="38">
        <f t="shared" si="4"/>
        <v>122</v>
      </c>
      <c r="B124" s="38">
        <v>2017</v>
      </c>
      <c r="C124" s="38">
        <v>11</v>
      </c>
      <c r="D124" s="39" t="str">
        <f>VLOOKUP(A124,Choix17!$F$2:$G$145,2,FALSE)</f>
        <v>Bastie</v>
      </c>
      <c r="E124" s="38" t="str">
        <f>IF(VLOOKUP(A124,Choix17!$F$2:$L$145,7,FALSE)=0,"",CONCATENATE("trade #",VLOOKUP(A124,Choix17!$F$2:$L$145,7,FALSE)))</f>
        <v/>
      </c>
      <c r="F124" s="39"/>
      <c r="G124" s="38">
        <f>VLOOKUP(A124,[1]Choix16!$F$2:$K$145,6,FALSE)</f>
        <v>350</v>
      </c>
    </row>
    <row r="125" spans="1:13" ht="18" customHeight="1" x14ac:dyDescent="0.25">
      <c r="A125" s="38">
        <f t="shared" si="4"/>
        <v>123</v>
      </c>
      <c r="B125" s="38">
        <v>2017</v>
      </c>
      <c r="C125" s="38">
        <v>11</v>
      </c>
      <c r="D125" s="39" t="str">
        <f>VLOOKUP(A125,Choix17!$F$2:$G$145,2,FALSE)</f>
        <v>Martin</v>
      </c>
      <c r="E125" s="38" t="str">
        <f>IF(VLOOKUP(A125,Choix17!$F$2:$L$145,7,FALSE)=0,"",CONCATENATE("trade #",VLOOKUP(A125,Choix17!$F$2:$L$145,7,FALSE)))</f>
        <v/>
      </c>
      <c r="F125" s="39"/>
      <c r="G125" s="38">
        <f>VLOOKUP(A125,[1]Choix16!$F$2:$K$145,6,FALSE)</f>
        <v>250</v>
      </c>
      <c r="K125" s="30"/>
      <c r="L125" s="30"/>
      <c r="M125" s="30"/>
    </row>
    <row r="126" spans="1:13" ht="18" customHeight="1" x14ac:dyDescent="0.25">
      <c r="A126" s="38">
        <f t="shared" si="4"/>
        <v>124</v>
      </c>
      <c r="B126" s="38">
        <v>2017</v>
      </c>
      <c r="C126" s="38">
        <v>11</v>
      </c>
      <c r="D126" s="39" t="str">
        <f>VLOOKUP(A126,Choix17!$F$2:$G$145,2,FALSE)</f>
        <v>JoelCa</v>
      </c>
      <c r="E126" s="38" t="str">
        <f>IF(VLOOKUP(A126,Choix17!$F$2:$L$145,7,FALSE)=0,"",CONCATENATE("trade #",VLOOKUP(A126,Choix17!$F$2:$L$145,7,FALSE)))</f>
        <v/>
      </c>
      <c r="F126" s="39"/>
      <c r="G126" s="38">
        <f>VLOOKUP(A126,[1]Choix16!$F$2:$K$145,6,FALSE)</f>
        <v>300</v>
      </c>
      <c r="K126" s="30"/>
      <c r="L126" s="30"/>
      <c r="M126" s="30"/>
    </row>
    <row r="127" spans="1:13" ht="18" customHeight="1" x14ac:dyDescent="0.25">
      <c r="A127" s="38">
        <f t="shared" si="4"/>
        <v>125</v>
      </c>
      <c r="B127" s="38">
        <v>2017</v>
      </c>
      <c r="C127" s="38">
        <v>11</v>
      </c>
      <c r="D127" s="39" t="str">
        <f>VLOOKUP(A127,Choix17!$F$2:$G$145,2,FALSE)</f>
        <v>Nicola</v>
      </c>
      <c r="E127" s="38" t="str">
        <f>IF(VLOOKUP(A127,Choix17!$F$2:$L$145,7,FALSE)=0,"",CONCATENATE("trade #",VLOOKUP(A127,Choix17!$F$2:$L$145,7,FALSE)))</f>
        <v/>
      </c>
      <c r="F127" s="39"/>
      <c r="G127" s="38">
        <f>VLOOKUP(A127,[1]Choix16!$F$2:$K$145,6,FALSE)</f>
        <v>550</v>
      </c>
      <c r="K127" s="30"/>
      <c r="L127" s="30"/>
      <c r="M127" s="30"/>
    </row>
    <row r="128" spans="1:13" ht="18" customHeight="1" x14ac:dyDescent="0.25">
      <c r="A128" s="38">
        <f t="shared" si="4"/>
        <v>126</v>
      </c>
      <c r="B128" s="38">
        <v>2017</v>
      </c>
      <c r="C128" s="38">
        <v>11</v>
      </c>
      <c r="D128" s="39" t="str">
        <f>VLOOKUP(A128,Choix17!$F$2:$G$145,2,FALSE)</f>
        <v>Nadeau</v>
      </c>
      <c r="E128" s="38" t="str">
        <f>IF(VLOOKUP(A128,Choix17!$F$2:$L$145,7,FALSE)=0,"",CONCATENATE("trade #",VLOOKUP(A128,Choix17!$F$2:$L$145,7,FALSE)))</f>
        <v/>
      </c>
      <c r="F128" s="39"/>
      <c r="G128" s="38">
        <f>VLOOKUP(A128,[1]Choix16!$F$2:$K$145,6,FALSE)</f>
        <v>400</v>
      </c>
      <c r="K128" s="30"/>
      <c r="L128" s="30"/>
      <c r="M128" s="30"/>
    </row>
    <row r="129" spans="1:13" ht="18" customHeight="1" x14ac:dyDescent="0.25">
      <c r="A129" s="38">
        <f t="shared" si="4"/>
        <v>127</v>
      </c>
      <c r="B129" s="38">
        <v>2017</v>
      </c>
      <c r="C129" s="38">
        <v>11</v>
      </c>
      <c r="D129" s="39" t="str">
        <f>VLOOKUP(A129,Choix17!$F$2:$G$145,2,FALSE)</f>
        <v>Cedrik</v>
      </c>
      <c r="E129" s="38" t="str">
        <f>IF(VLOOKUP(A129,Choix17!$F$2:$L$145,7,FALSE)=0,"",CONCATENATE("trade #",VLOOKUP(A129,Choix17!$F$2:$L$145,7,FALSE)))</f>
        <v/>
      </c>
      <c r="F129" s="39"/>
      <c r="G129" s="38">
        <f>VLOOKUP(A129,[1]Choix16!$F$2:$K$145,6,FALSE)</f>
        <v>600</v>
      </c>
      <c r="K129" s="30"/>
      <c r="L129" s="30"/>
      <c r="M129" s="30"/>
    </row>
    <row r="130" spans="1:13" ht="18" customHeight="1" x14ac:dyDescent="0.25">
      <c r="A130" s="38">
        <f t="shared" si="4"/>
        <v>128</v>
      </c>
      <c r="B130" s="38">
        <v>2017</v>
      </c>
      <c r="C130" s="38">
        <v>11</v>
      </c>
      <c r="D130" s="39" t="str">
        <f>VLOOKUP(A130,Choix17!$F$2:$G$145,2,FALSE)</f>
        <v>Frank2</v>
      </c>
      <c r="E130" s="38" t="str">
        <f>IF(VLOOKUP(A130,Choix17!$F$2:$L$145,7,FALSE)=0,"",CONCATENATE("trade #",VLOOKUP(A130,Choix17!$F$2:$L$145,7,FALSE)))</f>
        <v/>
      </c>
      <c r="F130" s="39"/>
      <c r="G130" s="38">
        <f>VLOOKUP(A130,[1]Choix16!$F$2:$K$145,6,FALSE)</f>
        <v>150</v>
      </c>
      <c r="K130" s="30"/>
      <c r="L130" s="30"/>
      <c r="M130" s="30"/>
    </row>
    <row r="131" spans="1:13" ht="18" customHeight="1" x14ac:dyDescent="0.25">
      <c r="A131" s="38">
        <f t="shared" si="4"/>
        <v>129</v>
      </c>
      <c r="B131" s="38">
        <v>2017</v>
      </c>
      <c r="C131" s="38">
        <v>11</v>
      </c>
      <c r="D131" s="39" t="str">
        <f>VLOOKUP(A131,Choix17!$F$2:$G$145,2,FALSE)</f>
        <v>EvansH</v>
      </c>
      <c r="E131" s="38" t="str">
        <f>IF(VLOOKUP(A131,Choix17!$F$2:$L$145,7,FALSE)=0,"",CONCATENATE("trade #",VLOOKUP(A131,Choix17!$F$2:$L$145,7,FALSE)))</f>
        <v/>
      </c>
      <c r="F131" s="39"/>
      <c r="G131" s="38">
        <f>VLOOKUP(A131,[1]Choix16!$F$2:$K$145,6,FALSE)</f>
        <v>100</v>
      </c>
      <c r="K131" s="30"/>
      <c r="L131" s="30"/>
      <c r="M131" s="30"/>
    </row>
    <row r="132" spans="1:13" ht="18" customHeight="1" x14ac:dyDescent="0.25">
      <c r="A132" s="38">
        <f t="shared" si="4"/>
        <v>130</v>
      </c>
      <c r="B132" s="38">
        <v>2017</v>
      </c>
      <c r="C132" s="38">
        <v>11</v>
      </c>
      <c r="D132" s="39" t="str">
        <f>VLOOKUP(A132,Choix17!$F$2:$G$145,2,FALSE)</f>
        <v>Julien</v>
      </c>
      <c r="E132" s="38" t="str">
        <f>IF(VLOOKUP(A132,Choix17!$F$2:$L$145,7,FALSE)=0,"",CONCATENATE("trade #",VLOOKUP(A132,Choix17!$F$2:$L$145,7,FALSE)))</f>
        <v/>
      </c>
      <c r="F132" s="39"/>
      <c r="G132" s="38">
        <f>VLOOKUP(A132,[1]Choix16!$F$2:$K$145,6,FALSE)</f>
        <v>450</v>
      </c>
      <c r="K132" s="30"/>
      <c r="L132" s="30"/>
      <c r="M132" s="30"/>
    </row>
    <row r="133" spans="1:13" ht="18" customHeight="1" x14ac:dyDescent="0.25">
      <c r="A133" s="38">
        <f t="shared" ref="A133:A145" si="5">A132+1</f>
        <v>131</v>
      </c>
      <c r="B133" s="38">
        <v>2017</v>
      </c>
      <c r="C133" s="38">
        <v>11</v>
      </c>
      <c r="D133" s="39" t="str">
        <f>VLOOKUP(A133,Choix17!$F$2:$G$145,2,FALSE)</f>
        <v>FredLa</v>
      </c>
      <c r="E133" s="38" t="str">
        <f>IF(VLOOKUP(A133,Choix17!$F$2:$L$145,7,FALSE)=0,"",CONCATENATE("trade #",VLOOKUP(A133,Choix17!$F$2:$L$145,7,FALSE)))</f>
        <v/>
      </c>
      <c r="F133" s="39"/>
      <c r="G133" s="38">
        <f>VLOOKUP(A133,[1]Choix16!$F$2:$K$145,6,FALSE)</f>
        <v>500</v>
      </c>
      <c r="K133" s="30"/>
      <c r="L133" s="30"/>
      <c r="M133" s="30"/>
    </row>
    <row r="134" spans="1:13" ht="18" customHeight="1" x14ac:dyDescent="0.25">
      <c r="A134" s="38">
        <f t="shared" si="5"/>
        <v>132</v>
      </c>
      <c r="B134" s="38">
        <v>2017</v>
      </c>
      <c r="C134" s="38">
        <v>11</v>
      </c>
      <c r="D134" s="39" t="str">
        <f>VLOOKUP(A134,Choix17!$F$2:$G$145,2,FALSE)</f>
        <v>Frank1</v>
      </c>
      <c r="E134" s="38" t="str">
        <f>IF(VLOOKUP(A134,Choix17!$F$2:$L$145,7,FALSE)=0,"",CONCATENATE("trade #",VLOOKUP(A134,Choix17!$F$2:$L$145,7,FALSE)))</f>
        <v/>
      </c>
      <c r="F134" s="39"/>
      <c r="G134" s="38">
        <f>VLOOKUP(A134,[1]Choix16!$F$2:$K$145,6,FALSE)</f>
        <v>200</v>
      </c>
      <c r="K134" s="30"/>
      <c r="L134" s="30"/>
      <c r="M134" s="30"/>
    </row>
    <row r="135" spans="1:13" ht="18" customHeight="1" x14ac:dyDescent="0.25">
      <c r="A135" s="38">
        <f t="shared" si="5"/>
        <v>133</v>
      </c>
      <c r="B135" s="38">
        <v>2017</v>
      </c>
      <c r="C135" s="38">
        <v>12</v>
      </c>
      <c r="D135" s="39" t="str">
        <f>VLOOKUP(A135,Choix17!$F$2:$G$145,2,FALSE)</f>
        <v>Michae</v>
      </c>
      <c r="E135" s="38" t="str">
        <f>IF(VLOOKUP(A135,Choix17!$F$2:$L$145,7,FALSE)=0,"",CONCATENATE("trade #",VLOOKUP(A135,Choix17!$F$2:$L$145,7,FALSE)))</f>
        <v/>
      </c>
      <c r="F135" s="39"/>
      <c r="G135" s="38">
        <f>VLOOKUP(A135,[1]Choix16!$F$2:$K$145,6,FALSE)</f>
        <v>650</v>
      </c>
      <c r="K135" s="30"/>
      <c r="L135" s="30"/>
      <c r="M135" s="30"/>
    </row>
    <row r="136" spans="1:13" ht="18" customHeight="1" x14ac:dyDescent="0.25">
      <c r="A136" s="38">
        <f t="shared" si="5"/>
        <v>134</v>
      </c>
      <c r="B136" s="38">
        <v>2017</v>
      </c>
      <c r="C136" s="38">
        <v>12</v>
      </c>
      <c r="D136" s="39" t="str">
        <f>VLOOKUP(A136,Choix17!$F$2:$G$145,2,FALSE)</f>
        <v>Bastie</v>
      </c>
      <c r="E136" s="38" t="str">
        <f>IF(VLOOKUP(A136,Choix17!$F$2:$L$145,7,FALSE)=0,"",CONCATENATE("trade #",VLOOKUP(A136,Choix17!$F$2:$L$145,7,FALSE)))</f>
        <v/>
      </c>
      <c r="F136" s="39"/>
      <c r="G136" s="38">
        <f>VLOOKUP(A136,[1]Choix16!$F$2:$K$145,6,FALSE)</f>
        <v>350</v>
      </c>
      <c r="K136" s="30"/>
      <c r="L136" s="30"/>
      <c r="M136" s="30"/>
    </row>
    <row r="137" spans="1:13" ht="18" customHeight="1" x14ac:dyDescent="0.25">
      <c r="A137" s="38">
        <f t="shared" si="5"/>
        <v>135</v>
      </c>
      <c r="B137" s="38">
        <v>2017</v>
      </c>
      <c r="C137" s="38">
        <v>12</v>
      </c>
      <c r="D137" s="39" t="str">
        <f>VLOOKUP(A137,Choix17!$F$2:$G$145,2,FALSE)</f>
        <v>Martin</v>
      </c>
      <c r="E137" s="38" t="str">
        <f>IF(VLOOKUP(A137,Choix17!$F$2:$L$145,7,FALSE)=0,"",CONCATENATE("trade #",VLOOKUP(A137,Choix17!$F$2:$L$145,7,FALSE)))</f>
        <v/>
      </c>
      <c r="F137" s="39"/>
      <c r="G137" s="38">
        <f>VLOOKUP(A137,[1]Choix16!$F$2:$K$145,6,FALSE)</f>
        <v>250</v>
      </c>
      <c r="K137" s="30"/>
      <c r="L137" s="30"/>
      <c r="M137" s="30"/>
    </row>
    <row r="138" spans="1:13" ht="18" customHeight="1" x14ac:dyDescent="0.25">
      <c r="A138" s="38">
        <f t="shared" si="5"/>
        <v>136</v>
      </c>
      <c r="B138" s="38">
        <v>2017</v>
      </c>
      <c r="C138" s="38">
        <v>12</v>
      </c>
      <c r="D138" s="39" t="str">
        <f>VLOOKUP(A138,Choix17!$F$2:$G$145,2,FALSE)</f>
        <v>JoelCa</v>
      </c>
      <c r="E138" s="38" t="str">
        <f>IF(VLOOKUP(A138,Choix17!$F$2:$L$145,7,FALSE)=0,"",CONCATENATE("trade #",VLOOKUP(A138,Choix17!$F$2:$L$145,7,FALSE)))</f>
        <v/>
      </c>
      <c r="F138" s="39"/>
      <c r="G138" s="38">
        <f>VLOOKUP(A138,[1]Choix16!$F$2:$K$145,6,FALSE)</f>
        <v>300</v>
      </c>
      <c r="K138" s="30"/>
      <c r="L138" s="30"/>
      <c r="M138" s="30"/>
    </row>
    <row r="139" spans="1:13" ht="18" customHeight="1" x14ac:dyDescent="0.25">
      <c r="A139" s="38">
        <f t="shared" si="5"/>
        <v>137</v>
      </c>
      <c r="B139" s="38">
        <v>2017</v>
      </c>
      <c r="C139" s="38">
        <v>12</v>
      </c>
      <c r="D139" s="39" t="str">
        <f>VLOOKUP(A139,Choix17!$F$2:$G$145,2,FALSE)</f>
        <v>Nicola</v>
      </c>
      <c r="E139" s="38" t="str">
        <f>IF(VLOOKUP(A139,Choix17!$F$2:$L$145,7,FALSE)=0,"",CONCATENATE("trade #",VLOOKUP(A139,Choix17!$F$2:$L$145,7,FALSE)))</f>
        <v/>
      </c>
      <c r="F139" s="39"/>
      <c r="G139" s="38">
        <f>VLOOKUP(A139,[1]Choix16!$F$2:$K$145,6,FALSE)</f>
        <v>550</v>
      </c>
      <c r="K139" s="30"/>
      <c r="L139" s="30"/>
      <c r="M139" s="30"/>
    </row>
    <row r="140" spans="1:13" ht="18" customHeight="1" x14ac:dyDescent="0.25">
      <c r="A140" s="38">
        <f t="shared" si="5"/>
        <v>138</v>
      </c>
      <c r="B140" s="38">
        <v>2017</v>
      </c>
      <c r="C140" s="38">
        <v>12</v>
      </c>
      <c r="D140" s="39" t="str">
        <f>VLOOKUP(A140,Choix17!$F$2:$G$145,2,FALSE)</f>
        <v>Nadeau</v>
      </c>
      <c r="E140" s="38" t="str">
        <f>IF(VLOOKUP(A140,Choix17!$F$2:$L$145,7,FALSE)=0,"",CONCATENATE("trade #",VLOOKUP(A140,Choix17!$F$2:$L$145,7,FALSE)))</f>
        <v/>
      </c>
      <c r="F140" s="39"/>
      <c r="G140" s="38">
        <f>VLOOKUP(A140,[1]Choix16!$F$2:$K$145,6,FALSE)</f>
        <v>400</v>
      </c>
      <c r="K140" s="30"/>
      <c r="L140" s="30"/>
      <c r="M140" s="30"/>
    </row>
    <row r="141" spans="1:13" ht="18" customHeight="1" x14ac:dyDescent="0.25">
      <c r="A141" s="38">
        <f t="shared" si="5"/>
        <v>139</v>
      </c>
      <c r="B141" s="38">
        <v>2017</v>
      </c>
      <c r="C141" s="38">
        <v>12</v>
      </c>
      <c r="D141" s="39" t="str">
        <f>VLOOKUP(A141,Choix17!$F$2:$G$145,2,FALSE)</f>
        <v>Cedrik</v>
      </c>
      <c r="E141" s="38" t="str">
        <f>IF(VLOOKUP(A141,Choix17!$F$2:$L$145,7,FALSE)=0,"",CONCATENATE("trade #",VLOOKUP(A141,Choix17!$F$2:$L$145,7,FALSE)))</f>
        <v/>
      </c>
      <c r="F141" s="39"/>
      <c r="G141" s="38">
        <f>VLOOKUP(A141,[1]Choix16!$F$2:$K$145,6,FALSE)</f>
        <v>600</v>
      </c>
      <c r="K141" s="30"/>
      <c r="L141" s="30"/>
      <c r="M141" s="30"/>
    </row>
    <row r="142" spans="1:13" ht="18" customHeight="1" x14ac:dyDescent="0.25">
      <c r="A142" s="38">
        <f t="shared" si="5"/>
        <v>140</v>
      </c>
      <c r="B142" s="38">
        <v>2017</v>
      </c>
      <c r="C142" s="38">
        <v>12</v>
      </c>
      <c r="D142" s="39" t="str">
        <f>VLOOKUP(A142,Choix17!$F$2:$G$145,2,FALSE)</f>
        <v>Frank2</v>
      </c>
      <c r="E142" s="38" t="str">
        <f>IF(VLOOKUP(A142,Choix17!$F$2:$L$145,7,FALSE)=0,"",CONCATENATE("trade #",VLOOKUP(A142,Choix17!$F$2:$L$145,7,FALSE)))</f>
        <v/>
      </c>
      <c r="F142" s="39"/>
      <c r="G142" s="38">
        <f>VLOOKUP(A142,[1]Choix16!$F$2:$K$145,6,FALSE)</f>
        <v>150</v>
      </c>
      <c r="K142" s="30"/>
      <c r="L142" s="30"/>
      <c r="M142" s="30"/>
    </row>
    <row r="143" spans="1:13" ht="18" customHeight="1" x14ac:dyDescent="0.25">
      <c r="A143" s="38">
        <f t="shared" si="5"/>
        <v>141</v>
      </c>
      <c r="B143" s="38">
        <v>2017</v>
      </c>
      <c r="C143" s="38">
        <v>12</v>
      </c>
      <c r="D143" s="39" t="str">
        <f>VLOOKUP(A143,Choix17!$F$2:$G$145,2,FALSE)</f>
        <v>EvansH</v>
      </c>
      <c r="E143" s="38" t="str">
        <f>IF(VLOOKUP(A143,Choix17!$F$2:$L$145,7,FALSE)=0,"",CONCATENATE("trade #",VLOOKUP(A143,Choix17!$F$2:$L$145,7,FALSE)))</f>
        <v/>
      </c>
      <c r="F143" s="39"/>
      <c r="G143" s="38">
        <f>VLOOKUP(A143,[1]Choix16!$F$2:$K$145,6,FALSE)</f>
        <v>100</v>
      </c>
      <c r="K143" s="30"/>
      <c r="L143" s="30"/>
      <c r="M143" s="30"/>
    </row>
    <row r="144" spans="1:13" ht="18" customHeight="1" x14ac:dyDescent="0.25">
      <c r="A144" s="38">
        <f t="shared" si="5"/>
        <v>142</v>
      </c>
      <c r="B144" s="38">
        <v>2017</v>
      </c>
      <c r="C144" s="38">
        <v>12</v>
      </c>
      <c r="D144" s="39" t="str">
        <f>VLOOKUP(A144,Choix17!$F$2:$G$145,2,FALSE)</f>
        <v>Julien</v>
      </c>
      <c r="E144" s="38" t="str">
        <f>IF(VLOOKUP(A144,Choix17!$F$2:$L$145,7,FALSE)=0,"",CONCATENATE("trade #",VLOOKUP(A144,Choix17!$F$2:$L$145,7,FALSE)))</f>
        <v/>
      </c>
      <c r="F144" s="39"/>
      <c r="G144" s="38">
        <f>VLOOKUP(A144,[1]Choix16!$F$2:$K$145,6,FALSE)</f>
        <v>450</v>
      </c>
      <c r="K144" s="30"/>
      <c r="L144" s="30"/>
      <c r="M144" s="30"/>
    </row>
    <row r="145" spans="1:13" ht="18" customHeight="1" x14ac:dyDescent="0.25">
      <c r="A145" s="38">
        <f t="shared" si="5"/>
        <v>143</v>
      </c>
      <c r="B145" s="38">
        <v>2017</v>
      </c>
      <c r="C145" s="38">
        <v>12</v>
      </c>
      <c r="D145" s="39" t="str">
        <f>VLOOKUP(A145,Choix17!$F$2:$G$145,2,FALSE)</f>
        <v>FredLa</v>
      </c>
      <c r="E145" s="38" t="str">
        <f>IF(VLOOKUP(A145,Choix17!$F$2:$L$145,7,FALSE)=0,"",CONCATENATE("trade #",VLOOKUP(A145,Choix17!$F$2:$L$145,7,FALSE)))</f>
        <v/>
      </c>
      <c r="F145" s="39"/>
      <c r="G145" s="38">
        <f>VLOOKUP(A145,[1]Choix16!$F$2:$K$145,6,FALSE)</f>
        <v>500</v>
      </c>
      <c r="K145" s="30"/>
      <c r="L145" s="30"/>
      <c r="M145" s="30"/>
    </row>
    <row r="146" spans="1:13" ht="18" customHeight="1" x14ac:dyDescent="0.25">
      <c r="A146" s="38">
        <v>144</v>
      </c>
      <c r="B146" s="38">
        <v>2017</v>
      </c>
      <c r="C146" s="38">
        <v>12</v>
      </c>
      <c r="D146" s="39" t="str">
        <f>VLOOKUP(A146,Choix17!$F$2:$G$145,2,FALSE)</f>
        <v>Frank1</v>
      </c>
      <c r="E146" s="38" t="str">
        <f>IF(VLOOKUP(A146,Choix17!$F$2:$L$145,7,FALSE)=0,"",CONCATENATE("trade #",VLOOKUP(A146,Choix17!$F$2:$L$145,7,FALSE)))</f>
        <v/>
      </c>
      <c r="F146" s="39"/>
      <c r="G146" s="38">
        <f>VLOOKUP(A146,[1]Choix16!$F$2:$K$145,6,FALSE)</f>
        <v>200</v>
      </c>
      <c r="K146" s="30"/>
      <c r="L146" s="30"/>
      <c r="M146" s="30"/>
    </row>
    <row r="147" spans="1:13" x14ac:dyDescent="0.25">
      <c r="F147" s="47"/>
      <c r="K147" s="30"/>
      <c r="L147" s="30"/>
      <c r="M147" s="30"/>
    </row>
    <row r="148" spans="1:13" x14ac:dyDescent="0.25">
      <c r="K148" s="30"/>
      <c r="L148" s="30"/>
      <c r="M148" s="30"/>
    </row>
    <row r="149" spans="1:13" x14ac:dyDescent="0.25">
      <c r="K149" s="30"/>
      <c r="L149" s="30"/>
      <c r="M149" s="30"/>
    </row>
    <row r="150" spans="1:13" x14ac:dyDescent="0.25">
      <c r="K150" s="30"/>
      <c r="L150" s="30"/>
      <c r="M150" s="30"/>
    </row>
    <row r="151" spans="1:13" x14ac:dyDescent="0.25">
      <c r="K151" s="30"/>
      <c r="L151" s="30"/>
      <c r="M151" s="30"/>
    </row>
    <row r="152" spans="1:13" x14ac:dyDescent="0.25">
      <c r="K152" s="30"/>
      <c r="L152" s="30"/>
      <c r="M152" s="30"/>
    </row>
    <row r="153" spans="1:13" x14ac:dyDescent="0.25">
      <c r="K153" s="30"/>
      <c r="L153" s="30"/>
      <c r="M153" s="30"/>
    </row>
    <row r="154" spans="1:13" x14ac:dyDescent="0.25">
      <c r="K154" s="30"/>
      <c r="L154" s="30"/>
      <c r="M154" s="30"/>
    </row>
    <row r="155" spans="1:13" x14ac:dyDescent="0.25">
      <c r="K155" s="30"/>
      <c r="L155" s="30"/>
      <c r="M155" s="30"/>
    </row>
    <row r="156" spans="1:13" x14ac:dyDescent="0.25">
      <c r="K156" s="30"/>
      <c r="L156" s="30"/>
      <c r="M156" s="30"/>
    </row>
    <row r="157" spans="1:13" x14ac:dyDescent="0.25">
      <c r="K157" s="30"/>
      <c r="L157" s="30"/>
      <c r="M157" s="30"/>
    </row>
    <row r="158" spans="1:13" x14ac:dyDescent="0.25">
      <c r="K158" s="30"/>
      <c r="L158" s="30"/>
      <c r="M158" s="30"/>
    </row>
    <row r="159" spans="1:13" x14ac:dyDescent="0.25">
      <c r="K159" s="30"/>
      <c r="L159" s="30"/>
      <c r="M159" s="30"/>
    </row>
    <row r="160" spans="1:13" x14ac:dyDescent="0.25">
      <c r="K160" s="30"/>
      <c r="L160" s="30"/>
      <c r="M160" s="30"/>
    </row>
    <row r="161" spans="11:13" x14ac:dyDescent="0.25">
      <c r="K161" s="30"/>
      <c r="L161" s="30"/>
      <c r="M161" s="30"/>
    </row>
    <row r="162" spans="11:13" x14ac:dyDescent="0.25">
      <c r="K162" s="30"/>
      <c r="L162" s="30"/>
      <c r="M162" s="30"/>
    </row>
    <row r="163" spans="11:13" x14ac:dyDescent="0.25">
      <c r="K163" s="30"/>
      <c r="L163" s="30"/>
      <c r="M163" s="30"/>
    </row>
    <row r="164" spans="11:13" x14ac:dyDescent="0.25">
      <c r="K164" s="30"/>
      <c r="L164" s="30"/>
      <c r="M164" s="30"/>
    </row>
    <row r="165" spans="11:13" x14ac:dyDescent="0.25">
      <c r="K165" s="30"/>
      <c r="L165" s="30"/>
      <c r="M165" s="30"/>
    </row>
    <row r="166" spans="11:13" x14ac:dyDescent="0.25">
      <c r="K166" s="30"/>
      <c r="L166" s="30"/>
      <c r="M166" s="30"/>
    </row>
    <row r="167" spans="11:13" x14ac:dyDescent="0.25">
      <c r="K167" s="30"/>
      <c r="L167" s="30"/>
      <c r="M167" s="30"/>
    </row>
    <row r="168" spans="11:13" x14ac:dyDescent="0.25">
      <c r="K168" s="30"/>
      <c r="L168" s="30"/>
      <c r="M168" s="30"/>
    </row>
    <row r="169" spans="11:13" x14ac:dyDescent="0.25">
      <c r="K169" s="30"/>
      <c r="L169" s="30"/>
      <c r="M169" s="30"/>
    </row>
    <row r="170" spans="11:13" x14ac:dyDescent="0.25">
      <c r="K170" s="30"/>
      <c r="L170" s="30"/>
      <c r="M170" s="30"/>
    </row>
    <row r="171" spans="11:13" x14ac:dyDescent="0.25">
      <c r="K171" s="30"/>
      <c r="L171" s="30"/>
      <c r="M171" s="30"/>
    </row>
    <row r="172" spans="11:13" x14ac:dyDescent="0.25">
      <c r="K172" s="30"/>
      <c r="L172" s="30"/>
      <c r="M172" s="30"/>
    </row>
    <row r="173" spans="11:13" x14ac:dyDescent="0.25">
      <c r="K173" s="30"/>
      <c r="L173" s="30"/>
      <c r="M173" s="30"/>
    </row>
    <row r="174" spans="11:13" x14ac:dyDescent="0.25">
      <c r="K174" s="30"/>
      <c r="L174" s="30"/>
      <c r="M174" s="30"/>
    </row>
    <row r="175" spans="11:13" x14ac:dyDescent="0.25">
      <c r="K175" s="30"/>
      <c r="L175" s="30"/>
      <c r="M175" s="30"/>
    </row>
    <row r="176" spans="11:13" x14ac:dyDescent="0.25">
      <c r="K176" s="30"/>
      <c r="L176" s="30"/>
      <c r="M176" s="30"/>
    </row>
    <row r="177" spans="11:13" x14ac:dyDescent="0.25">
      <c r="K177" s="30"/>
      <c r="L177" s="30"/>
      <c r="M177" s="30"/>
    </row>
    <row r="178" spans="11:13" x14ac:dyDescent="0.25">
      <c r="K178" s="30"/>
      <c r="L178" s="30"/>
      <c r="M178" s="30"/>
    </row>
    <row r="179" spans="11:13" x14ac:dyDescent="0.25">
      <c r="K179" s="30"/>
      <c r="L179" s="30"/>
      <c r="M179" s="30"/>
    </row>
    <row r="180" spans="11:13" x14ac:dyDescent="0.25">
      <c r="K180" s="30"/>
      <c r="L180" s="30"/>
      <c r="M180" s="30"/>
    </row>
    <row r="181" spans="11:13" x14ac:dyDescent="0.25">
      <c r="K181" s="30"/>
      <c r="L181" s="30"/>
      <c r="M181" s="30"/>
    </row>
    <row r="182" spans="11:13" x14ac:dyDescent="0.25">
      <c r="K182" s="30"/>
      <c r="L182" s="30"/>
      <c r="M182" s="30"/>
    </row>
    <row r="183" spans="11:13" x14ac:dyDescent="0.25">
      <c r="K183" s="30"/>
      <c r="L183" s="30"/>
      <c r="M183" s="30"/>
    </row>
    <row r="184" spans="11:13" x14ac:dyDescent="0.25">
      <c r="K184" s="30"/>
      <c r="L184" s="30"/>
      <c r="M184" s="30"/>
    </row>
    <row r="185" spans="11:13" x14ac:dyDescent="0.25">
      <c r="K185" s="30"/>
      <c r="L185" s="30"/>
      <c r="M185" s="30"/>
    </row>
    <row r="186" spans="11:13" x14ac:dyDescent="0.25">
      <c r="K186" s="30"/>
      <c r="L186" s="30"/>
      <c r="M186" s="30"/>
    </row>
    <row r="187" spans="11:13" x14ac:dyDescent="0.25">
      <c r="K187" s="30"/>
      <c r="L187" s="30"/>
      <c r="M187" s="30"/>
    </row>
    <row r="188" spans="11:13" x14ac:dyDescent="0.25">
      <c r="K188" s="30"/>
      <c r="L188" s="30"/>
      <c r="M188" s="30"/>
    </row>
    <row r="189" spans="11:13" x14ac:dyDescent="0.25">
      <c r="K189" s="30"/>
      <c r="L189" s="30"/>
      <c r="M189" s="30"/>
    </row>
    <row r="190" spans="11:13" x14ac:dyDescent="0.25">
      <c r="K190" s="30"/>
      <c r="L190" s="30"/>
      <c r="M190" s="30"/>
    </row>
    <row r="191" spans="11:13" x14ac:dyDescent="0.25">
      <c r="K191" s="30"/>
      <c r="L191" s="30"/>
      <c r="M191" s="30"/>
    </row>
    <row r="192" spans="11:13" x14ac:dyDescent="0.25">
      <c r="K192" s="30"/>
      <c r="L192" s="30"/>
      <c r="M192" s="30"/>
    </row>
    <row r="193" spans="11:13" x14ac:dyDescent="0.25">
      <c r="K193" s="30"/>
      <c r="L193" s="30"/>
      <c r="M193" s="30"/>
    </row>
    <row r="194" spans="11:13" x14ac:dyDescent="0.25">
      <c r="K194" s="30"/>
      <c r="L194" s="30"/>
      <c r="M194" s="30"/>
    </row>
    <row r="195" spans="11:13" x14ac:dyDescent="0.25">
      <c r="K195" s="30"/>
      <c r="L195" s="30"/>
      <c r="M195" s="30"/>
    </row>
    <row r="196" spans="11:13" x14ac:dyDescent="0.25">
      <c r="K196" s="30"/>
      <c r="L196" s="30"/>
      <c r="M196" s="30"/>
    </row>
    <row r="197" spans="11:13" x14ac:dyDescent="0.25">
      <c r="K197" s="30"/>
      <c r="L197" s="30"/>
      <c r="M197" s="30"/>
    </row>
    <row r="198" spans="11:13" x14ac:dyDescent="0.25">
      <c r="K198" s="30"/>
      <c r="L198" s="30"/>
      <c r="M198" s="30"/>
    </row>
    <row r="199" spans="11:13" x14ac:dyDescent="0.25">
      <c r="K199" s="30"/>
      <c r="L199" s="30"/>
      <c r="M199" s="30"/>
    </row>
    <row r="200" spans="11:13" x14ac:dyDescent="0.25">
      <c r="K200" s="30"/>
      <c r="L200" s="30"/>
      <c r="M200" s="30"/>
    </row>
    <row r="201" spans="11:13" x14ac:dyDescent="0.25">
      <c r="K201" s="30"/>
      <c r="L201" s="30"/>
      <c r="M201" s="30"/>
    </row>
    <row r="202" spans="11:13" x14ac:dyDescent="0.25">
      <c r="K202" s="30"/>
      <c r="L202" s="30"/>
      <c r="M202" s="30"/>
    </row>
    <row r="203" spans="11:13" x14ac:dyDescent="0.25">
      <c r="K203" s="30"/>
      <c r="L203" s="30"/>
      <c r="M203" s="30"/>
    </row>
    <row r="204" spans="11:13" x14ac:dyDescent="0.25">
      <c r="K204" s="30"/>
      <c r="L204" s="30"/>
      <c r="M204" s="30"/>
    </row>
    <row r="205" spans="11:13" x14ac:dyDescent="0.25">
      <c r="K205" s="30"/>
      <c r="L205" s="30"/>
      <c r="M205" s="30"/>
    </row>
    <row r="206" spans="11:13" x14ac:dyDescent="0.25">
      <c r="K206" s="30"/>
      <c r="L206" s="30"/>
      <c r="M206" s="30"/>
    </row>
    <row r="207" spans="11:13" x14ac:dyDescent="0.25">
      <c r="K207" s="30"/>
      <c r="L207" s="30"/>
      <c r="M207" s="30"/>
    </row>
    <row r="208" spans="11:13" x14ac:dyDescent="0.25">
      <c r="K208" s="30"/>
      <c r="L208" s="30"/>
      <c r="M208" s="30"/>
    </row>
    <row r="209" spans="11:13" x14ac:dyDescent="0.25">
      <c r="K209" s="30"/>
      <c r="L209" s="30"/>
      <c r="M209" s="30"/>
    </row>
    <row r="210" spans="11:13" x14ac:dyDescent="0.25">
      <c r="K210" s="30"/>
      <c r="L210" s="30"/>
      <c r="M210" s="30"/>
    </row>
    <row r="211" spans="11:13" x14ac:dyDescent="0.25">
      <c r="K211" s="30"/>
      <c r="L211" s="30"/>
      <c r="M211" s="30"/>
    </row>
    <row r="212" spans="11:13" x14ac:dyDescent="0.25">
      <c r="K212" s="30"/>
      <c r="L212" s="30"/>
      <c r="M212" s="30"/>
    </row>
    <row r="213" spans="11:13" x14ac:dyDescent="0.25">
      <c r="K213" s="30"/>
      <c r="L213" s="30"/>
      <c r="M213" s="30"/>
    </row>
    <row r="214" spans="11:13" x14ac:dyDescent="0.25">
      <c r="K214" s="30"/>
      <c r="L214" s="30"/>
      <c r="M214" s="30"/>
    </row>
    <row r="215" spans="11:13" x14ac:dyDescent="0.25">
      <c r="K215" s="30"/>
      <c r="L215" s="30"/>
      <c r="M215" s="30"/>
    </row>
    <row r="216" spans="11:13" x14ac:dyDescent="0.25">
      <c r="K216" s="30"/>
      <c r="L216" s="30"/>
      <c r="M216" s="30"/>
    </row>
    <row r="217" spans="11:13" x14ac:dyDescent="0.25">
      <c r="K217" s="30"/>
      <c r="L217" s="30"/>
      <c r="M217" s="30"/>
    </row>
    <row r="218" spans="11:13" x14ac:dyDescent="0.25">
      <c r="K218" s="30"/>
      <c r="L218" s="30"/>
      <c r="M218" s="30"/>
    </row>
    <row r="219" spans="11:13" x14ac:dyDescent="0.25">
      <c r="K219" s="30"/>
      <c r="L219" s="30"/>
      <c r="M219" s="30"/>
    </row>
    <row r="220" spans="11:13" x14ac:dyDescent="0.25">
      <c r="K220" s="30"/>
      <c r="L220" s="30"/>
      <c r="M220" s="30"/>
    </row>
    <row r="221" spans="11:13" x14ac:dyDescent="0.25">
      <c r="K221" s="30"/>
      <c r="L221" s="30"/>
      <c r="M221" s="30"/>
    </row>
    <row r="222" spans="11:13" x14ac:dyDescent="0.25">
      <c r="K222" s="30"/>
      <c r="L222" s="30"/>
      <c r="M222" s="30"/>
    </row>
    <row r="223" spans="11:13" x14ac:dyDescent="0.25">
      <c r="K223" s="30"/>
      <c r="L223" s="30"/>
      <c r="M223" s="30"/>
    </row>
    <row r="224" spans="11:13" x14ac:dyDescent="0.25">
      <c r="K224" s="30"/>
      <c r="L224" s="30"/>
      <c r="M224" s="30"/>
    </row>
    <row r="225" spans="11:13" x14ac:dyDescent="0.25">
      <c r="K225" s="30"/>
      <c r="L225" s="30"/>
      <c r="M225" s="30"/>
    </row>
    <row r="226" spans="11:13" x14ac:dyDescent="0.25">
      <c r="K226" s="30"/>
      <c r="L226" s="30"/>
      <c r="M226" s="30"/>
    </row>
    <row r="227" spans="11:13" x14ac:dyDescent="0.25">
      <c r="K227" s="30"/>
      <c r="L227" s="30"/>
      <c r="M227" s="30"/>
    </row>
    <row r="228" spans="11:13" x14ac:dyDescent="0.25">
      <c r="K228" s="30"/>
      <c r="L228" s="30"/>
      <c r="M228" s="30"/>
    </row>
    <row r="229" spans="11:13" x14ac:dyDescent="0.25">
      <c r="K229" s="30"/>
      <c r="L229" s="30"/>
      <c r="M229" s="30"/>
    </row>
    <row r="230" spans="11:13" x14ac:dyDescent="0.25">
      <c r="K230" s="30"/>
      <c r="L230" s="30"/>
      <c r="M230" s="30"/>
    </row>
    <row r="231" spans="11:13" x14ac:dyDescent="0.25">
      <c r="K231" s="30"/>
      <c r="L231" s="30"/>
      <c r="M231" s="30"/>
    </row>
    <row r="232" spans="11:13" x14ac:dyDescent="0.25">
      <c r="K232" s="30"/>
      <c r="L232" s="30"/>
      <c r="M232" s="30"/>
    </row>
    <row r="233" spans="11:13" x14ac:dyDescent="0.25">
      <c r="K233" s="30"/>
      <c r="L233" s="30"/>
      <c r="M233" s="30"/>
    </row>
    <row r="234" spans="11:13" x14ac:dyDescent="0.25">
      <c r="K234" s="30"/>
      <c r="L234" s="30"/>
      <c r="M234" s="30"/>
    </row>
    <row r="235" spans="11:13" x14ac:dyDescent="0.25">
      <c r="K235" s="30"/>
      <c r="L235" s="30"/>
      <c r="M235" s="30"/>
    </row>
    <row r="236" spans="11:13" x14ac:dyDescent="0.25">
      <c r="K236" s="30"/>
      <c r="L236" s="30"/>
      <c r="M236" s="30"/>
    </row>
    <row r="237" spans="11:13" x14ac:dyDescent="0.25">
      <c r="K237" s="30"/>
      <c r="L237" s="30"/>
      <c r="M237" s="30"/>
    </row>
    <row r="238" spans="11:13" x14ac:dyDescent="0.25">
      <c r="K238" s="30"/>
      <c r="L238" s="30"/>
      <c r="M238" s="30"/>
    </row>
    <row r="239" spans="11:13" x14ac:dyDescent="0.25">
      <c r="K239" s="30"/>
      <c r="L239" s="30"/>
      <c r="M239" s="30"/>
    </row>
    <row r="240" spans="11:13" x14ac:dyDescent="0.25">
      <c r="K240" s="30"/>
      <c r="L240" s="30"/>
      <c r="M240" s="30"/>
    </row>
    <row r="241" spans="11:13" x14ac:dyDescent="0.25">
      <c r="K241" s="30"/>
      <c r="L241" s="30"/>
      <c r="M241" s="30"/>
    </row>
    <row r="242" spans="11:13" x14ac:dyDescent="0.25">
      <c r="K242" s="30"/>
      <c r="L242" s="30"/>
      <c r="M242" s="30"/>
    </row>
    <row r="243" spans="11:13" x14ac:dyDescent="0.25">
      <c r="K243" s="30"/>
      <c r="L243" s="30"/>
      <c r="M243" s="30"/>
    </row>
    <row r="244" spans="11:13" x14ac:dyDescent="0.25">
      <c r="K244" s="30"/>
      <c r="L244" s="30"/>
      <c r="M244" s="30"/>
    </row>
    <row r="245" spans="11:13" x14ac:dyDescent="0.25">
      <c r="K245" s="30"/>
      <c r="L245" s="30"/>
      <c r="M245" s="30"/>
    </row>
    <row r="246" spans="11:13" x14ac:dyDescent="0.25">
      <c r="K246" s="30"/>
      <c r="L246" s="30"/>
      <c r="M246" s="30"/>
    </row>
    <row r="247" spans="11:13" x14ac:dyDescent="0.25">
      <c r="K247" s="30"/>
      <c r="L247" s="30"/>
      <c r="M247" s="30"/>
    </row>
    <row r="248" spans="11:13" x14ac:dyDescent="0.25">
      <c r="K248" s="30"/>
      <c r="L248" s="30"/>
      <c r="M248" s="30"/>
    </row>
    <row r="249" spans="11:13" x14ac:dyDescent="0.25">
      <c r="K249" s="30"/>
      <c r="L249" s="30"/>
      <c r="M249" s="30"/>
    </row>
    <row r="250" spans="11:13" x14ac:dyDescent="0.25">
      <c r="K250" s="30"/>
      <c r="L250" s="30"/>
      <c r="M250" s="30"/>
    </row>
    <row r="251" spans="11:13" x14ac:dyDescent="0.25">
      <c r="K251" s="30"/>
      <c r="L251" s="30"/>
      <c r="M251" s="30"/>
    </row>
    <row r="252" spans="11:13" x14ac:dyDescent="0.25">
      <c r="K252" s="30"/>
      <c r="L252" s="30"/>
      <c r="M252" s="30"/>
    </row>
    <row r="253" spans="11:13" x14ac:dyDescent="0.25">
      <c r="K253" s="30"/>
      <c r="L253" s="30"/>
      <c r="M253" s="30"/>
    </row>
    <row r="254" spans="11:13" x14ac:dyDescent="0.25">
      <c r="K254" s="30"/>
      <c r="L254" s="30"/>
      <c r="M254" s="30"/>
    </row>
    <row r="255" spans="11:13" x14ac:dyDescent="0.25">
      <c r="K255" s="30"/>
      <c r="L255" s="30"/>
      <c r="M255" s="30"/>
    </row>
    <row r="256" spans="11:13" x14ac:dyDescent="0.25">
      <c r="K256" s="30"/>
      <c r="L256" s="30"/>
      <c r="M256" s="30"/>
    </row>
    <row r="257" spans="11:13" x14ac:dyDescent="0.25">
      <c r="K257" s="30"/>
      <c r="L257" s="30"/>
      <c r="M257" s="30"/>
    </row>
    <row r="258" spans="11:13" x14ac:dyDescent="0.25">
      <c r="K258" s="30"/>
      <c r="L258" s="30"/>
      <c r="M258" s="30"/>
    </row>
    <row r="259" spans="11:13" x14ac:dyDescent="0.25">
      <c r="K259" s="30"/>
      <c r="L259" s="30"/>
      <c r="M259" s="30"/>
    </row>
    <row r="260" spans="11:13" x14ac:dyDescent="0.25">
      <c r="K260" s="30"/>
      <c r="L260" s="30"/>
      <c r="M260" s="30"/>
    </row>
    <row r="261" spans="11:13" x14ac:dyDescent="0.25">
      <c r="K261" s="30"/>
      <c r="L261" s="30"/>
      <c r="M261" s="30"/>
    </row>
    <row r="262" spans="11:13" x14ac:dyDescent="0.25">
      <c r="K262" s="30"/>
      <c r="L262" s="30"/>
      <c r="M262" s="30"/>
    </row>
    <row r="263" spans="11:13" x14ac:dyDescent="0.25">
      <c r="K263" s="30"/>
      <c r="L263" s="30"/>
      <c r="M263" s="30"/>
    </row>
    <row r="264" spans="11:13" x14ac:dyDescent="0.25">
      <c r="K264" s="30"/>
      <c r="L264" s="30"/>
      <c r="M264" s="30"/>
    </row>
    <row r="265" spans="11:13" x14ac:dyDescent="0.25">
      <c r="K265" s="30"/>
      <c r="L265" s="30"/>
      <c r="M265" s="30"/>
    </row>
    <row r="266" spans="11:13" x14ac:dyDescent="0.25">
      <c r="K266" s="30"/>
      <c r="L266" s="30"/>
      <c r="M266" s="30"/>
    </row>
    <row r="267" spans="11:13" x14ac:dyDescent="0.25">
      <c r="K267" s="30"/>
      <c r="L267" s="30"/>
      <c r="M267" s="30"/>
    </row>
    <row r="268" spans="11:13" x14ac:dyDescent="0.25">
      <c r="K268" s="30"/>
      <c r="L268" s="30"/>
      <c r="M268" s="30"/>
    </row>
    <row r="269" spans="11:13" x14ac:dyDescent="0.25">
      <c r="K269" s="30"/>
      <c r="L269" s="30"/>
      <c r="M269" s="30"/>
    </row>
  </sheetData>
  <autoFilter ref="A2:G146"/>
  <pageMargins left="0.70866141732283472" right="0.70866141732283472" top="0.74803149606299213" bottom="0.74803149606299213" header="0.31496062992125984" footer="0.31496062992125984"/>
  <pageSetup scale="97" orientation="portrait" r:id="rId1"/>
  <headerFooter>
    <oddFooter>&amp;LMise à jour le 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5"/>
  <sheetViews>
    <sheetView showZeros="0" workbookViewId="0">
      <pane xSplit="2" ySplit="1" topLeftCell="C2" activePane="bottomRight" state="frozen"/>
      <selection activeCell="I35" sqref="I35"/>
      <selection pane="topRight" activeCell="I35" sqref="I35"/>
      <selection pane="bottomLeft" activeCell="I35" sqref="I35"/>
      <selection pane="bottomRight" activeCell="M2" sqref="M2:M14"/>
    </sheetView>
  </sheetViews>
  <sheetFormatPr baseColWidth="10" defaultColWidth="11.42578125" defaultRowHeight="15" x14ac:dyDescent="0.25"/>
  <cols>
    <col min="3" max="5" width="11.42578125" style="30"/>
    <col min="6" max="6" width="9.5703125" style="30" bestFit="1" customWidth="1"/>
    <col min="7" max="7" width="21.28515625" customWidth="1"/>
    <col min="8" max="8" width="21" bestFit="1" customWidth="1"/>
    <col min="9" max="9" width="12.42578125" bestFit="1" customWidth="1"/>
    <col min="10" max="10" width="21" style="30" bestFit="1" customWidth="1"/>
    <col min="11" max="11" width="5.5703125" style="30" bestFit="1" customWidth="1"/>
    <col min="12" max="12" width="6" style="30" bestFit="1" customWidth="1"/>
    <col min="13" max="14" width="11.42578125" style="30"/>
    <col min="15" max="15" width="3.5703125" customWidth="1"/>
    <col min="16" max="16" width="17" bestFit="1" customWidth="1"/>
  </cols>
  <sheetData>
    <row r="1" spans="1:16" x14ac:dyDescent="0.25">
      <c r="A1" s="30" t="s">
        <v>814</v>
      </c>
      <c r="B1" t="s">
        <v>815</v>
      </c>
      <c r="C1" s="30" t="s">
        <v>9</v>
      </c>
      <c r="D1" s="30" t="s">
        <v>786</v>
      </c>
      <c r="E1" s="30" t="s">
        <v>787</v>
      </c>
      <c r="F1" s="30" t="s">
        <v>816</v>
      </c>
      <c r="G1" s="30" t="s">
        <v>817</v>
      </c>
      <c r="H1" s="30" t="s">
        <v>818</v>
      </c>
      <c r="I1" s="30" t="s">
        <v>819</v>
      </c>
      <c r="J1" s="30" t="s">
        <v>820</v>
      </c>
      <c r="K1" s="30" t="s">
        <v>821</v>
      </c>
      <c r="L1" s="30" t="s">
        <v>822</v>
      </c>
      <c r="M1" s="50" t="s">
        <v>9</v>
      </c>
      <c r="N1" s="50" t="s">
        <v>821</v>
      </c>
      <c r="P1" s="51" t="s">
        <v>823</v>
      </c>
    </row>
    <row r="2" spans="1:16" x14ac:dyDescent="0.25">
      <c r="A2" s="52">
        <f t="shared" ref="A2:A65" si="0">IF(ISERROR((VLOOKUP(J2,$M$2:$N$14,2,FALSE)&amp;$D2&amp;LEFT($E2,LEN($E2)-1))*1),0,(VLOOKUP(J2,$M$2:$N$14,2,FALSE)&amp;$D2&amp;LEFT($E2,LEN($E2)-1))*1)</f>
        <v>0</v>
      </c>
      <c r="B2" s="52">
        <f t="shared" ref="B2:B9" si="1">(VLOOKUP(C2,$M$2:$N$14,2,FALSE)&amp;D2&amp;LEFT(E2,LEN(E2)-1))*1</f>
        <v>100201701</v>
      </c>
      <c r="C2" s="53" t="s">
        <v>824</v>
      </c>
      <c r="D2" s="30">
        <v>2017</v>
      </c>
      <c r="E2" s="30" t="s">
        <v>773</v>
      </c>
      <c r="F2" s="30">
        <f>SUMPRODUCT((Draft17!$I$3:$I$14=$C2)*(Draft17!$K$1:$V$1=$E2)*(Draft17!$K$3:$V$14))</f>
        <v>9</v>
      </c>
      <c r="G2" t="str">
        <f t="shared" ref="G2:G65" si="2">IF(A2&gt;0,J2&amp;" reçu de "&amp;C2,C2)</f>
        <v>EvansH</v>
      </c>
      <c r="H2" t="str">
        <f>IF(ISERROR(VLOOKUP($B2,Trade17!$A$3:$O$9989,12,FALSE)),"",VLOOKUP($B2,Trade17!$A$3:$O$9989,12,FALSE))</f>
        <v/>
      </c>
      <c r="I2" t="str">
        <f>IF(ISERROR(VLOOKUP($B2,Trade17!$B$3:$O$9989,6,FALSE)),"",VLOOKUP($B2,Trade17!$B$3:$O$9989,6,FALSE))</f>
        <v/>
      </c>
      <c r="J2" s="30" t="str">
        <f t="shared" ref="J2:J65" si="3">H2&amp;I2</f>
        <v/>
      </c>
      <c r="K2" s="53">
        <f t="shared" ref="K2:K65" si="4">VLOOKUP(C2,$M$2:$N$14,2,FALSE)</f>
        <v>100</v>
      </c>
      <c r="L2" s="30">
        <f>IF(ISNA(VLOOKUP($B2,Trade17!$A$3:$O$9989,5,FALSE)),0,VLOOKUP($B2,Trade17!$A$3:$O$9989,5,FALSE))+IF(ISNA(VLOOKUP($B2,Trade17!$B$3:$O$9989,4,FALSE)),0,VLOOKUP($B2,Trade17!$B$3:$O$9989,4,FALSE))</f>
        <v>0</v>
      </c>
      <c r="M2" s="50" t="s">
        <v>824</v>
      </c>
      <c r="N2" s="50">
        <v>100</v>
      </c>
      <c r="P2" s="54" t="str">
        <f t="shared" ref="P2:P13" si="5">D2&amp;" - "&amp;E2</f>
        <v>2017 - 01e</v>
      </c>
    </row>
    <row r="3" spans="1:16" x14ac:dyDescent="0.25">
      <c r="A3" s="52">
        <f t="shared" si="0"/>
        <v>0</v>
      </c>
      <c r="B3" s="52">
        <f t="shared" si="1"/>
        <v>100201702</v>
      </c>
      <c r="C3" s="53" t="s">
        <v>824</v>
      </c>
      <c r="D3" s="30">
        <v>2017</v>
      </c>
      <c r="E3" s="30" t="s">
        <v>774</v>
      </c>
      <c r="F3" s="30">
        <f>SUMPRODUCT((Draft17!$I$3:$I$14=$C3)*(Draft17!$K$1:$V$1=$E3)*(Draft17!$K$3:$V$14))</f>
        <v>21</v>
      </c>
      <c r="G3" t="str">
        <f t="shared" si="2"/>
        <v>EvansH</v>
      </c>
      <c r="H3" t="str">
        <f>IF(ISERROR(VLOOKUP($B3,Trade17!$A$3:$O$9989,12,FALSE)),"",VLOOKUP($B3,Trade17!$A$3:$O$9989,12,FALSE))</f>
        <v/>
      </c>
      <c r="I3" t="str">
        <f>IF(ISERROR(VLOOKUP($B3,Trade17!$B$3:$O$9989,6,FALSE)),"",VLOOKUP($B3,Trade17!$B$3:$O$9989,6,FALSE))</f>
        <v/>
      </c>
      <c r="J3" s="30" t="str">
        <f t="shared" si="3"/>
        <v/>
      </c>
      <c r="K3" s="53">
        <f t="shared" si="4"/>
        <v>100</v>
      </c>
      <c r="L3" s="30">
        <f>IF(ISNA(VLOOKUP($B3,Trade17!$A$3:$O$9989,5,FALSE)),0,VLOOKUP($B3,Trade17!$A$3:$O$9989,5,FALSE))+IF(ISNA(VLOOKUP($B3,Trade17!$B$3:$O$9989,4,FALSE)),0,VLOOKUP($B3,Trade17!$B$3:$O$9989,4,FALSE))</f>
        <v>0</v>
      </c>
      <c r="M3" s="50" t="s">
        <v>808</v>
      </c>
      <c r="N3" s="50">
        <v>150</v>
      </c>
      <c r="P3" s="54" t="str">
        <f t="shared" si="5"/>
        <v>2017 - 02e</v>
      </c>
    </row>
    <row r="4" spans="1:16" x14ac:dyDescent="0.25">
      <c r="A4" s="52">
        <f t="shared" si="0"/>
        <v>0</v>
      </c>
      <c r="B4" s="52">
        <f t="shared" si="1"/>
        <v>100201703</v>
      </c>
      <c r="C4" s="53" t="s">
        <v>824</v>
      </c>
      <c r="D4" s="30">
        <v>2017</v>
      </c>
      <c r="E4" s="30" t="s">
        <v>775</v>
      </c>
      <c r="F4" s="30">
        <f>SUMPRODUCT((Draft17!$I$3:$I$14=$C4)*(Draft17!$K$1:$V$1=$E4)*(Draft17!$K$3:$V$14))</f>
        <v>33</v>
      </c>
      <c r="G4" t="str">
        <f t="shared" si="2"/>
        <v>EvansH</v>
      </c>
      <c r="H4" t="str">
        <f>IF(ISERROR(VLOOKUP($B4,Trade17!$A$3:$O$9989,12,FALSE)),"",VLOOKUP($B4,Trade17!$A$3:$O$9989,12,FALSE))</f>
        <v/>
      </c>
      <c r="I4" t="str">
        <f>IF(ISERROR(VLOOKUP($B4,Trade17!$B$3:$O$9989,6,FALSE)),"",VLOOKUP($B4,Trade17!$B$3:$O$9989,6,FALSE))</f>
        <v/>
      </c>
      <c r="J4" s="30" t="str">
        <f t="shared" si="3"/>
        <v/>
      </c>
      <c r="K4" s="53">
        <f t="shared" si="4"/>
        <v>100</v>
      </c>
      <c r="L4" s="30">
        <f>IF(ISNA(VLOOKUP($B4,Trade17!$A$3:$O$9989,5,FALSE)),0,VLOOKUP($B4,Trade17!$A$3:$O$9989,5,FALSE))+IF(ISNA(VLOOKUP($B4,Trade17!$B$3:$O$9989,4,FALSE)),0,VLOOKUP($B4,Trade17!$B$3:$O$9989,4,FALSE))</f>
        <v>0</v>
      </c>
      <c r="M4" s="50" t="s">
        <v>804</v>
      </c>
      <c r="N4" s="50">
        <v>200</v>
      </c>
      <c r="P4" s="54" t="str">
        <f t="shared" si="5"/>
        <v>2017 - 03e</v>
      </c>
    </row>
    <row r="5" spans="1:16" x14ac:dyDescent="0.25">
      <c r="A5" s="52">
        <f t="shared" si="0"/>
        <v>0</v>
      </c>
      <c r="B5" s="52">
        <f t="shared" si="1"/>
        <v>100201704</v>
      </c>
      <c r="C5" s="53" t="s">
        <v>824</v>
      </c>
      <c r="D5" s="30">
        <v>2017</v>
      </c>
      <c r="E5" s="30" t="s">
        <v>776</v>
      </c>
      <c r="F5" s="30">
        <f>SUMPRODUCT((Draft17!$I$3:$I$14=$C5)*(Draft17!$K$1:$V$1=$E5)*(Draft17!$K$3:$V$14))</f>
        <v>45</v>
      </c>
      <c r="G5" t="str">
        <f t="shared" si="2"/>
        <v>EvansH</v>
      </c>
      <c r="H5" t="str">
        <f>IF(ISERROR(VLOOKUP($B5,Trade17!$A$3:$O$9989,12,FALSE)),"",VLOOKUP($B5,Trade17!$A$3:$O$9989,12,FALSE))</f>
        <v/>
      </c>
      <c r="I5" t="str">
        <f>IF(ISERROR(VLOOKUP($B5,Trade17!$B$3:$O$9989,6,FALSE)),"",VLOOKUP($B5,Trade17!$B$3:$O$9989,6,FALSE))</f>
        <v/>
      </c>
      <c r="J5" s="30" t="str">
        <f t="shared" si="3"/>
        <v/>
      </c>
      <c r="K5" s="53">
        <f t="shared" si="4"/>
        <v>100</v>
      </c>
      <c r="L5" s="30">
        <f>IF(ISNA(VLOOKUP($B5,Trade17!$A$3:$O$9989,5,FALSE)),0,VLOOKUP($B5,Trade17!$A$3:$O$9989,5,FALSE))+IF(ISNA(VLOOKUP($B5,Trade17!$B$3:$O$9989,4,FALSE)),0,VLOOKUP($B5,Trade17!$B$3:$O$9989,4,FALSE))</f>
        <v>0</v>
      </c>
      <c r="M5" s="50" t="s">
        <v>16</v>
      </c>
      <c r="N5" s="50">
        <v>250</v>
      </c>
      <c r="P5" s="54" t="str">
        <f t="shared" si="5"/>
        <v>2017 - 04e</v>
      </c>
    </row>
    <row r="6" spans="1:16" x14ac:dyDescent="0.25">
      <c r="A6" s="52">
        <f t="shared" si="0"/>
        <v>0</v>
      </c>
      <c r="B6" s="52">
        <f t="shared" si="1"/>
        <v>100201705</v>
      </c>
      <c r="C6" s="53" t="s">
        <v>824</v>
      </c>
      <c r="D6" s="30">
        <v>2017</v>
      </c>
      <c r="E6" s="30" t="s">
        <v>777</v>
      </c>
      <c r="F6" s="30">
        <f>SUMPRODUCT((Draft17!$I$3:$I$14=$C6)*(Draft17!$K$1:$V$1=$E6)*(Draft17!$K$3:$V$14))</f>
        <v>57</v>
      </c>
      <c r="G6" t="str">
        <f t="shared" si="2"/>
        <v>EvansH</v>
      </c>
      <c r="H6" t="str">
        <f>IF(ISERROR(VLOOKUP($B6,Trade17!$A$3:$O$9989,12,FALSE)),"",VLOOKUP($B6,Trade17!$A$3:$O$9989,12,FALSE))</f>
        <v/>
      </c>
      <c r="I6" t="str">
        <f>IF(ISERROR(VLOOKUP($B6,Trade17!$B$3:$O$9989,6,FALSE)),"",VLOOKUP($B6,Trade17!$B$3:$O$9989,6,FALSE))</f>
        <v/>
      </c>
      <c r="J6" s="30" t="str">
        <f t="shared" si="3"/>
        <v/>
      </c>
      <c r="K6" s="53">
        <f t="shared" si="4"/>
        <v>100</v>
      </c>
      <c r="L6" s="30">
        <f>IF(ISNA(VLOOKUP($B6,Trade17!$A$3:$O$9989,5,FALSE)),0,VLOOKUP($B6,Trade17!$A$3:$O$9989,5,FALSE))+IF(ISNA(VLOOKUP($B6,Trade17!$B$3:$O$9989,4,FALSE)),0,VLOOKUP($B6,Trade17!$B$3:$O$9989,4,FALSE))</f>
        <v>0</v>
      </c>
      <c r="M6" s="50" t="s">
        <v>812</v>
      </c>
      <c r="N6" s="50">
        <v>300</v>
      </c>
      <c r="P6" s="54" t="str">
        <f t="shared" si="5"/>
        <v>2017 - 05e</v>
      </c>
    </row>
    <row r="7" spans="1:16" x14ac:dyDescent="0.25">
      <c r="A7" s="52">
        <f t="shared" si="0"/>
        <v>0</v>
      </c>
      <c r="B7" s="52">
        <f t="shared" si="1"/>
        <v>100201706</v>
      </c>
      <c r="C7" s="53" t="s">
        <v>824</v>
      </c>
      <c r="D7" s="30">
        <v>2017</v>
      </c>
      <c r="E7" s="30" t="s">
        <v>778</v>
      </c>
      <c r="F7" s="30">
        <f>SUMPRODUCT((Draft17!$I$3:$I$14=$C7)*(Draft17!$K$1:$V$1=$E7)*(Draft17!$K$3:$V$14))</f>
        <v>69</v>
      </c>
      <c r="G7" t="str">
        <f t="shared" si="2"/>
        <v>EvansH</v>
      </c>
      <c r="H7" t="str">
        <f>IF(ISERROR(VLOOKUP($B7,Trade17!$A$3:$O$9989,12,FALSE)),"",VLOOKUP($B7,Trade17!$A$3:$O$9989,12,FALSE))</f>
        <v/>
      </c>
      <c r="I7" t="str">
        <f>IF(ISERROR(VLOOKUP($B7,Trade17!$B$3:$O$9989,6,FALSE)),"",VLOOKUP($B7,Trade17!$B$3:$O$9989,6,FALSE))</f>
        <v/>
      </c>
      <c r="J7" s="30" t="str">
        <f t="shared" si="3"/>
        <v/>
      </c>
      <c r="K7" s="53">
        <f t="shared" si="4"/>
        <v>100</v>
      </c>
      <c r="L7" s="30">
        <f>IF(ISNA(VLOOKUP($B7,Trade17!$A$3:$O$9989,5,FALSE)),0,VLOOKUP($B7,Trade17!$A$3:$O$9989,5,FALSE))+IF(ISNA(VLOOKUP($B7,Trade17!$B$3:$O$9989,4,FALSE)),0,VLOOKUP($B7,Trade17!$B$3:$O$9989,4,FALSE))</f>
        <v>0</v>
      </c>
      <c r="M7" s="50" t="s">
        <v>813</v>
      </c>
      <c r="N7" s="50">
        <v>350</v>
      </c>
      <c r="P7" s="54" t="str">
        <f t="shared" si="5"/>
        <v>2017 - 06e</v>
      </c>
    </row>
    <row r="8" spans="1:16" x14ac:dyDescent="0.25">
      <c r="A8" s="52">
        <f t="shared" si="0"/>
        <v>0</v>
      </c>
      <c r="B8" s="52">
        <f t="shared" si="1"/>
        <v>100201707</v>
      </c>
      <c r="C8" s="53" t="s">
        <v>824</v>
      </c>
      <c r="D8" s="30">
        <v>2017</v>
      </c>
      <c r="E8" s="30" t="s">
        <v>779</v>
      </c>
      <c r="F8" s="30">
        <f>SUMPRODUCT((Draft17!$I$3:$I$14=$C8)*(Draft17!$K$1:$V$1=$E8)*(Draft17!$K$3:$V$14))</f>
        <v>81</v>
      </c>
      <c r="G8" t="str">
        <f t="shared" si="2"/>
        <v>EvansH</v>
      </c>
      <c r="H8" t="str">
        <f>IF(ISERROR(VLOOKUP($B8,Trade17!$A$3:$O$9989,12,FALSE)),"",VLOOKUP($B8,Trade17!$A$3:$O$9989,12,FALSE))</f>
        <v/>
      </c>
      <c r="I8" t="str">
        <f>IF(ISERROR(VLOOKUP($B8,Trade17!$B$3:$O$9989,6,FALSE)),"",VLOOKUP($B8,Trade17!$B$3:$O$9989,6,FALSE))</f>
        <v/>
      </c>
      <c r="J8" s="30" t="str">
        <f t="shared" si="3"/>
        <v/>
      </c>
      <c r="K8" s="53">
        <f t="shared" si="4"/>
        <v>100</v>
      </c>
      <c r="L8" s="30">
        <f>IF(ISNA(VLOOKUP($B8,Trade17!$A$3:$O$9989,5,FALSE)),0,VLOOKUP($B8,Trade17!$A$3:$O$9989,5,FALSE))+IF(ISNA(VLOOKUP($B8,Trade17!$B$3:$O$9989,4,FALSE)),0,VLOOKUP($B8,Trade17!$B$3:$O$9989,4,FALSE))</f>
        <v>0</v>
      </c>
      <c r="M8" s="50" t="s">
        <v>810</v>
      </c>
      <c r="N8" s="50">
        <v>400</v>
      </c>
      <c r="P8" s="54" t="str">
        <f t="shared" si="5"/>
        <v>2017 - 07e</v>
      </c>
    </row>
    <row r="9" spans="1:16" x14ac:dyDescent="0.25">
      <c r="A9" s="52">
        <f t="shared" si="0"/>
        <v>0</v>
      </c>
      <c r="B9" s="52">
        <f t="shared" si="1"/>
        <v>100201708</v>
      </c>
      <c r="C9" s="53" t="s">
        <v>824</v>
      </c>
      <c r="D9" s="30">
        <v>2017</v>
      </c>
      <c r="E9" s="30" t="s">
        <v>780</v>
      </c>
      <c r="F9" s="30">
        <f>SUMPRODUCT((Draft17!$I$3:$I$14=$C9)*(Draft17!$K$1:$V$1=$E9)*(Draft17!$K$3:$V$14))</f>
        <v>93</v>
      </c>
      <c r="G9" t="str">
        <f t="shared" si="2"/>
        <v>EvansH</v>
      </c>
      <c r="H9" t="str">
        <f>IF(ISERROR(VLOOKUP($B9,Trade17!$A$3:$O$9989,12,FALSE)),"",VLOOKUP($B9,Trade17!$A$3:$O$9989,12,FALSE))</f>
        <v/>
      </c>
      <c r="I9" t="str">
        <f>IF(ISERROR(VLOOKUP($B9,Trade17!$B$3:$O$9989,6,FALSE)),"",VLOOKUP($B9,Trade17!$B$3:$O$9989,6,FALSE))</f>
        <v/>
      </c>
      <c r="J9" s="30" t="str">
        <f t="shared" si="3"/>
        <v/>
      </c>
      <c r="K9" s="53">
        <f t="shared" si="4"/>
        <v>100</v>
      </c>
      <c r="L9" s="30">
        <f>IF(ISNA(VLOOKUP($B9,Trade17!$A$3:$O$9989,5,FALSE)),0,VLOOKUP($B9,Trade17!$A$3:$O$9989,5,FALSE))+IF(ISNA(VLOOKUP($B9,Trade17!$B$3:$O$9989,4,FALSE)),0,VLOOKUP($B9,Trade17!$B$3:$O$9989,4,FALSE))</f>
        <v>0</v>
      </c>
      <c r="M9" s="50" t="s">
        <v>806</v>
      </c>
      <c r="N9" s="50">
        <v>450</v>
      </c>
      <c r="P9" s="54" t="str">
        <f t="shared" si="5"/>
        <v>2017 - 08e</v>
      </c>
    </row>
    <row r="10" spans="1:16" x14ac:dyDescent="0.25">
      <c r="A10" s="52">
        <f t="shared" si="0"/>
        <v>0</v>
      </c>
      <c r="B10" s="52">
        <f>(VLOOKUP(C10,$M$2:$N$14,2,FALSE)&amp;$D10&amp;LEFT($E10,LEN($E10)-1))*1</f>
        <v>100201709</v>
      </c>
      <c r="C10" s="53" t="s">
        <v>824</v>
      </c>
      <c r="D10" s="30">
        <v>2017</v>
      </c>
      <c r="E10" s="30" t="s">
        <v>781</v>
      </c>
      <c r="F10" s="30">
        <f>SUMPRODUCT((Draft17!$I$3:$I$14=$C10)*(Draft17!$K$1:$V$1=$E10)*(Draft17!$K$3:$V$14))</f>
        <v>105</v>
      </c>
      <c r="G10" t="str">
        <f t="shared" si="2"/>
        <v>EvansH</v>
      </c>
      <c r="H10" t="str">
        <f>IF(ISERROR(VLOOKUP($B10,Trade17!$A$3:$O$9989,12,FALSE)),"",VLOOKUP($B10,Trade17!$A$3:$O$9989,12,FALSE))</f>
        <v/>
      </c>
      <c r="I10" t="str">
        <f>IF(ISERROR(VLOOKUP($B10,Trade17!$B$3:$O$9989,6,FALSE)),"",VLOOKUP($B10,Trade17!$B$3:$O$9989,6,FALSE))</f>
        <v/>
      </c>
      <c r="J10" s="30" t="str">
        <f t="shared" si="3"/>
        <v/>
      </c>
      <c r="K10" s="53">
        <f t="shared" si="4"/>
        <v>100</v>
      </c>
      <c r="L10" s="30">
        <f>IF(ISNA(VLOOKUP($B10,Trade17!$A$3:$O$9989,5,FALSE)),0,VLOOKUP($B10,Trade17!$A$3:$O$9989,5,FALSE))+IF(ISNA(VLOOKUP($B10,Trade17!$B$3:$O$9989,4,FALSE)),0,VLOOKUP($B10,Trade17!$B$3:$O$9989,4,FALSE))</f>
        <v>0</v>
      </c>
      <c r="M10" s="50" t="s">
        <v>805</v>
      </c>
      <c r="N10" s="50">
        <v>500</v>
      </c>
      <c r="P10" s="54" t="str">
        <f t="shared" si="5"/>
        <v>2017 - 09e</v>
      </c>
    </row>
    <row r="11" spans="1:16" x14ac:dyDescent="0.25">
      <c r="A11" s="52">
        <f t="shared" si="0"/>
        <v>0</v>
      </c>
      <c r="B11" s="52">
        <f t="shared" ref="B11:B74" si="6">(VLOOKUP(C11,$M$2:$N$14,2,FALSE)&amp;D11&amp;LEFT(E11,LEN(E11)-1))*1</f>
        <v>100201710</v>
      </c>
      <c r="C11" s="53" t="s">
        <v>824</v>
      </c>
      <c r="D11" s="30">
        <v>2017</v>
      </c>
      <c r="E11" s="30" t="s">
        <v>782</v>
      </c>
      <c r="F11" s="30">
        <f>SUMPRODUCT((Draft17!$I$3:$I$14=$C11)*(Draft17!$K$1:$V$1=$E11)*(Draft17!$K$3:$V$14))</f>
        <v>117</v>
      </c>
      <c r="G11" t="str">
        <f t="shared" si="2"/>
        <v>EvansH</v>
      </c>
      <c r="H11" t="str">
        <f>IF(ISERROR(VLOOKUP($B11,Trade17!$A$3:$O$9989,12,FALSE)),"",VLOOKUP($B11,Trade17!$A$3:$O$9989,12,FALSE))</f>
        <v/>
      </c>
      <c r="I11" t="str">
        <f>IF(ISERROR(VLOOKUP($B11,Trade17!$B$3:$O$9989,6,FALSE)),"",VLOOKUP($B11,Trade17!$B$3:$O$9989,6,FALSE))</f>
        <v/>
      </c>
      <c r="J11" s="30" t="str">
        <f t="shared" si="3"/>
        <v/>
      </c>
      <c r="K11" s="53">
        <f t="shared" si="4"/>
        <v>100</v>
      </c>
      <c r="L11" s="30">
        <f>IF(ISNA(VLOOKUP($B11,Trade17!$A$3:$O$9989,5,FALSE)),0,VLOOKUP($B11,Trade17!$A$3:$O$9989,5,FALSE))+IF(ISNA(VLOOKUP($B11,Trade17!$B$3:$O$9989,4,FALSE)),0,VLOOKUP($B11,Trade17!$B$3:$O$9989,4,FALSE))</f>
        <v>0</v>
      </c>
      <c r="M11" s="50" t="s">
        <v>811</v>
      </c>
      <c r="N11" s="50">
        <v>550</v>
      </c>
      <c r="P11" s="54" t="str">
        <f t="shared" si="5"/>
        <v>2017 - 10e</v>
      </c>
    </row>
    <row r="12" spans="1:16" x14ac:dyDescent="0.25">
      <c r="A12" s="52">
        <f t="shared" si="0"/>
        <v>0</v>
      </c>
      <c r="B12" s="52">
        <f t="shared" si="6"/>
        <v>100201711</v>
      </c>
      <c r="C12" s="53" t="s">
        <v>824</v>
      </c>
      <c r="D12" s="30">
        <v>2017</v>
      </c>
      <c r="E12" s="30" t="s">
        <v>783</v>
      </c>
      <c r="F12" s="30">
        <f>SUMPRODUCT((Draft17!$I$3:$I$14=$C12)*(Draft17!$K$1:$V$1=$E12)*(Draft17!$K$3:$V$14))</f>
        <v>129</v>
      </c>
      <c r="G12" t="str">
        <f t="shared" si="2"/>
        <v>EvansH</v>
      </c>
      <c r="H12" t="str">
        <f>IF(ISERROR(VLOOKUP($B12,Trade17!$A$3:$O$9989,12,FALSE)),"",VLOOKUP($B12,Trade17!$A$3:$O$9989,12,FALSE))</f>
        <v/>
      </c>
      <c r="I12" t="str">
        <f>IF(ISERROR(VLOOKUP($B12,Trade17!$B$3:$O$9989,6,FALSE)),"",VLOOKUP($B12,Trade17!$B$3:$O$9989,6,FALSE))</f>
        <v/>
      </c>
      <c r="J12" s="30" t="str">
        <f t="shared" si="3"/>
        <v/>
      </c>
      <c r="K12" s="53">
        <f t="shared" si="4"/>
        <v>100</v>
      </c>
      <c r="L12" s="30">
        <f>IF(ISNA(VLOOKUP($B12,Trade17!$A$3:$O$9989,5,FALSE)),0,VLOOKUP($B12,Trade17!$A$3:$O$9989,5,FALSE))+IF(ISNA(VLOOKUP($B12,Trade17!$B$3:$O$9989,4,FALSE)),0,VLOOKUP($B12,Trade17!$B$3:$O$9989,4,FALSE))</f>
        <v>0</v>
      </c>
      <c r="M12" s="50" t="s">
        <v>809</v>
      </c>
      <c r="N12" s="50">
        <v>600</v>
      </c>
      <c r="P12" s="54" t="str">
        <f t="shared" si="5"/>
        <v>2017 - 11e</v>
      </c>
    </row>
    <row r="13" spans="1:16" x14ac:dyDescent="0.25">
      <c r="A13" s="52">
        <f t="shared" si="0"/>
        <v>0</v>
      </c>
      <c r="B13" s="52">
        <f t="shared" si="6"/>
        <v>100201712</v>
      </c>
      <c r="C13" s="53" t="s">
        <v>824</v>
      </c>
      <c r="D13" s="30">
        <v>2017</v>
      </c>
      <c r="E13" s="30" t="s">
        <v>784</v>
      </c>
      <c r="F13" s="30">
        <f>SUMPRODUCT((Draft17!$I$3:$I$14=$C13)*(Draft17!$K$1:$V$1=$E13)*(Draft17!$K$3:$V$14))</f>
        <v>141</v>
      </c>
      <c r="G13" t="str">
        <f t="shared" si="2"/>
        <v>EvansH</v>
      </c>
      <c r="H13" t="str">
        <f>IF(ISERROR(VLOOKUP($B13,Trade17!$A$3:$O$9989,12,FALSE)),"",VLOOKUP($B13,Trade17!$A$3:$O$9989,12,FALSE))</f>
        <v/>
      </c>
      <c r="I13" t="str">
        <f>IF(ISERROR(VLOOKUP($B13,Trade17!$B$3:$O$9989,6,FALSE)),"",VLOOKUP($B13,Trade17!$B$3:$O$9989,6,FALSE))</f>
        <v/>
      </c>
      <c r="J13" s="30" t="str">
        <f t="shared" si="3"/>
        <v/>
      </c>
      <c r="K13" s="53">
        <f t="shared" si="4"/>
        <v>100</v>
      </c>
      <c r="L13" s="30">
        <f>IF(ISNA(VLOOKUP($B13,Trade17!$A$3:$O$9989,5,FALSE)),0,VLOOKUP($B13,Trade17!$A$3:$O$9989,5,FALSE))+IF(ISNA(VLOOKUP($B13,Trade17!$B$3:$O$9989,4,FALSE)),0,VLOOKUP($B13,Trade17!$B$3:$O$9989,4,FALSE))</f>
        <v>0</v>
      </c>
      <c r="M13" s="50" t="s">
        <v>18</v>
      </c>
      <c r="N13" s="50">
        <v>650</v>
      </c>
      <c r="P13" s="54" t="str">
        <f t="shared" si="5"/>
        <v>2017 - 12e</v>
      </c>
    </row>
    <row r="14" spans="1:16" x14ac:dyDescent="0.25">
      <c r="A14" s="52">
        <f t="shared" si="0"/>
        <v>200201701</v>
      </c>
      <c r="B14" s="52">
        <f t="shared" si="6"/>
        <v>150201701</v>
      </c>
      <c r="C14" s="30" t="s">
        <v>808</v>
      </c>
      <c r="D14" s="30">
        <v>2017</v>
      </c>
      <c r="E14" s="30" t="s">
        <v>773</v>
      </c>
      <c r="F14" s="30">
        <f>SUMPRODUCT((Draft17!$I$3:$I$14=$C14)*(Draft17!$K$1:$V$1=$E14)*(Draft17!$K$3:$V$14))</f>
        <v>8</v>
      </c>
      <c r="G14" t="str">
        <f t="shared" si="2"/>
        <v>Frank1 reçu de Frank2</v>
      </c>
      <c r="H14" t="str">
        <f>IF(ISERROR(VLOOKUP($B14,Trade17!$A$3:$O$9989,12,FALSE)),"",VLOOKUP($B14,Trade17!$A$3:$O$9989,12,FALSE))</f>
        <v>Frank1</v>
      </c>
      <c r="I14" t="str">
        <f>IF(ISERROR(VLOOKUP($B14,Trade17!$B$3:$O$9989,6,FALSE)),"",VLOOKUP($B14,Trade17!$B$3:$O$9989,6,FALSE))</f>
        <v/>
      </c>
      <c r="J14" s="30" t="str">
        <f t="shared" si="3"/>
        <v>Frank1</v>
      </c>
      <c r="K14" s="53">
        <f t="shared" si="4"/>
        <v>150</v>
      </c>
      <c r="L14" s="30">
        <f>IF(ISNA(VLOOKUP($B14,Trade17!$A$3:$O$9989,5,FALSE)),0,VLOOKUP($B14,Trade17!$A$3:$O$9989,5,FALSE))+IF(ISNA(VLOOKUP($B14,Trade17!$B$3:$O$9989,4,FALSE)),0,VLOOKUP($B14,Trade17!$B$3:$O$9989,4,FALSE))</f>
        <v>2</v>
      </c>
      <c r="M14" s="50" t="s">
        <v>825</v>
      </c>
      <c r="N14" s="50">
        <v>700</v>
      </c>
    </row>
    <row r="15" spans="1:16" x14ac:dyDescent="0.25">
      <c r="A15" s="52">
        <f t="shared" si="0"/>
        <v>0</v>
      </c>
      <c r="B15" s="52">
        <f t="shared" si="6"/>
        <v>150201702</v>
      </c>
      <c r="C15" s="30" t="s">
        <v>808</v>
      </c>
      <c r="D15" s="30">
        <v>2017</v>
      </c>
      <c r="E15" s="30" t="s">
        <v>774</v>
      </c>
      <c r="F15" s="30">
        <f>SUMPRODUCT((Draft17!$I$3:$I$14=$C15)*(Draft17!$K$1:$V$1=$E15)*(Draft17!$K$3:$V$14))</f>
        <v>20</v>
      </c>
      <c r="G15" t="str">
        <f>IF(A15&gt;0,J15&amp;" reçu de "&amp;C15,C15)</f>
        <v>Frank2</v>
      </c>
      <c r="H15" t="str">
        <f>IF(ISERROR(VLOOKUP($B15,Trade17!$A$3:$O$9989,12,FALSE)),"",VLOOKUP($B15,Trade17!$A$3:$O$9989,12,FALSE))</f>
        <v/>
      </c>
      <c r="I15" t="str">
        <f>IF(ISERROR(VLOOKUP($B15,Trade17!$B$3:$O$9989,6,FALSE)),"",VLOOKUP($B15,Trade17!$B$3:$O$9989,6,FALSE))</f>
        <v/>
      </c>
      <c r="J15" s="30" t="str">
        <f t="shared" si="3"/>
        <v/>
      </c>
      <c r="K15" s="53">
        <f t="shared" si="4"/>
        <v>150</v>
      </c>
      <c r="L15" s="30">
        <f>IF(ISNA(VLOOKUP($B15,Trade17!$A$3:$O$9989,5,FALSE)),0,VLOOKUP($B15,Trade17!$A$3:$O$9989,5,FALSE))+IF(ISNA(VLOOKUP($B15,Trade17!$B$3:$O$9989,4,FALSE)),0,VLOOKUP($B15,Trade17!$B$3:$O$9989,4,FALSE))</f>
        <v>0</v>
      </c>
      <c r="M15"/>
    </row>
    <row r="16" spans="1:16" x14ac:dyDescent="0.25">
      <c r="A16" s="52">
        <f t="shared" si="0"/>
        <v>0</v>
      </c>
      <c r="B16" s="52">
        <f t="shared" si="6"/>
        <v>150201703</v>
      </c>
      <c r="C16" s="30" t="s">
        <v>808</v>
      </c>
      <c r="D16" s="30">
        <v>2017</v>
      </c>
      <c r="E16" s="30" t="s">
        <v>775</v>
      </c>
      <c r="F16" s="30">
        <f>SUMPRODUCT((Draft17!$I$3:$I$14=$C16)*(Draft17!$K$1:$V$1=$E16)*(Draft17!$K$3:$V$14))</f>
        <v>32</v>
      </c>
      <c r="G16" t="str">
        <f t="shared" si="2"/>
        <v>Frank2</v>
      </c>
      <c r="H16" t="str">
        <f>IF(ISERROR(VLOOKUP($B16,Trade17!$A$3:$O$9989,12,FALSE)),"",VLOOKUP($B16,Trade17!$A$3:$O$9989,12,FALSE))</f>
        <v/>
      </c>
      <c r="I16" t="str">
        <f>IF(ISERROR(VLOOKUP($B16,Trade17!$B$3:$O$9989,6,FALSE)),"",VLOOKUP($B16,Trade17!$B$3:$O$9989,6,FALSE))</f>
        <v/>
      </c>
      <c r="J16" s="30" t="str">
        <f t="shared" si="3"/>
        <v/>
      </c>
      <c r="K16" s="53">
        <f t="shared" si="4"/>
        <v>150</v>
      </c>
      <c r="L16" s="30">
        <f>IF(ISNA(VLOOKUP($B16,Trade17!$A$3:$O$9989,5,FALSE)),0,VLOOKUP($B16,Trade17!$A$3:$O$9989,5,FALSE))+IF(ISNA(VLOOKUP($B16,Trade17!$B$3:$O$9989,4,FALSE)),0,VLOOKUP($B16,Trade17!$B$3:$O$9989,4,FALSE))</f>
        <v>0</v>
      </c>
      <c r="M16"/>
    </row>
    <row r="17" spans="1:13" x14ac:dyDescent="0.25">
      <c r="A17" s="52">
        <f t="shared" si="0"/>
        <v>0</v>
      </c>
      <c r="B17" s="52">
        <f t="shared" si="6"/>
        <v>150201704</v>
      </c>
      <c r="C17" s="30" t="s">
        <v>808</v>
      </c>
      <c r="D17" s="30">
        <v>2017</v>
      </c>
      <c r="E17" s="30" t="s">
        <v>776</v>
      </c>
      <c r="F17" s="30">
        <f>SUMPRODUCT((Draft17!$I$3:$I$14=$C17)*(Draft17!$K$1:$V$1=$E17)*(Draft17!$K$3:$V$14))</f>
        <v>44</v>
      </c>
      <c r="G17" t="str">
        <f t="shared" si="2"/>
        <v>Frank2</v>
      </c>
      <c r="H17" t="str">
        <f>IF(ISERROR(VLOOKUP($B17,Trade17!$A$3:$O$9989,12,FALSE)),"",VLOOKUP($B17,Trade17!$A$3:$O$9989,12,FALSE))</f>
        <v/>
      </c>
      <c r="I17" t="str">
        <f>IF(ISERROR(VLOOKUP($B17,Trade17!$B$3:$O$9989,6,FALSE)),"",VLOOKUP($B17,Trade17!$B$3:$O$9989,6,FALSE))</f>
        <v/>
      </c>
      <c r="J17" s="30" t="str">
        <f t="shared" si="3"/>
        <v/>
      </c>
      <c r="K17" s="53">
        <f t="shared" si="4"/>
        <v>150</v>
      </c>
      <c r="L17" s="30">
        <f>IF(ISNA(VLOOKUP($B17,Trade17!$A$3:$O$9989,5,FALSE)),0,VLOOKUP($B17,Trade17!$A$3:$O$9989,5,FALSE))+IF(ISNA(VLOOKUP($B17,Trade17!$B$3:$O$9989,4,FALSE)),0,VLOOKUP($B17,Trade17!$B$3:$O$9989,4,FALSE))</f>
        <v>0</v>
      </c>
      <c r="M17"/>
    </row>
    <row r="18" spans="1:13" x14ac:dyDescent="0.25">
      <c r="A18" s="52">
        <f t="shared" si="0"/>
        <v>0</v>
      </c>
      <c r="B18" s="52">
        <f t="shared" si="6"/>
        <v>150201705</v>
      </c>
      <c r="C18" s="30" t="s">
        <v>808</v>
      </c>
      <c r="D18" s="30">
        <v>2017</v>
      </c>
      <c r="E18" s="30" t="s">
        <v>777</v>
      </c>
      <c r="F18" s="30">
        <f>SUMPRODUCT((Draft17!$I$3:$I$14=$C18)*(Draft17!$K$1:$V$1=$E18)*(Draft17!$K$3:$V$14))</f>
        <v>56</v>
      </c>
      <c r="G18" t="str">
        <f t="shared" si="2"/>
        <v>Frank2</v>
      </c>
      <c r="H18" t="str">
        <f>IF(ISERROR(VLOOKUP($B18,Trade17!$A$3:$O$9989,12,FALSE)),"",VLOOKUP($B18,Trade17!$A$3:$O$9989,12,FALSE))</f>
        <v/>
      </c>
      <c r="I18" t="str">
        <f>IF(ISERROR(VLOOKUP($B18,Trade17!$B$3:$O$9989,6,FALSE)),"",VLOOKUP($B18,Trade17!$B$3:$O$9989,6,FALSE))</f>
        <v/>
      </c>
      <c r="J18" s="30" t="str">
        <f t="shared" si="3"/>
        <v/>
      </c>
      <c r="K18" s="53">
        <f t="shared" si="4"/>
        <v>150</v>
      </c>
      <c r="L18" s="30">
        <f>IF(ISNA(VLOOKUP($B18,Trade17!$A$3:$O$9989,5,FALSE)),0,VLOOKUP($B18,Trade17!$A$3:$O$9989,5,FALSE))+IF(ISNA(VLOOKUP($B18,Trade17!$B$3:$O$9989,4,FALSE)),0,VLOOKUP($B18,Trade17!$B$3:$O$9989,4,FALSE))</f>
        <v>0</v>
      </c>
      <c r="M18"/>
    </row>
    <row r="19" spans="1:13" x14ac:dyDescent="0.25">
      <c r="A19" s="52">
        <f t="shared" si="0"/>
        <v>0</v>
      </c>
      <c r="B19" s="52">
        <f t="shared" si="6"/>
        <v>150201706</v>
      </c>
      <c r="C19" s="30" t="s">
        <v>808</v>
      </c>
      <c r="D19" s="30">
        <v>2017</v>
      </c>
      <c r="E19" s="30" t="s">
        <v>778</v>
      </c>
      <c r="F19" s="30">
        <f>SUMPRODUCT((Draft17!$I$3:$I$14=$C19)*(Draft17!$K$1:$V$1=$E19)*(Draft17!$K$3:$V$14))</f>
        <v>68</v>
      </c>
      <c r="G19" t="str">
        <f t="shared" si="2"/>
        <v>Frank2</v>
      </c>
      <c r="H19" t="str">
        <f>IF(ISERROR(VLOOKUP($B19,Trade17!$A$3:$O$9989,12,FALSE)),"",VLOOKUP($B19,Trade17!$A$3:$O$9989,12,FALSE))</f>
        <v/>
      </c>
      <c r="I19" t="str">
        <f>IF(ISERROR(VLOOKUP($B19,Trade17!$B$3:$O$9989,6,FALSE)),"",VLOOKUP($B19,Trade17!$B$3:$O$9989,6,FALSE))</f>
        <v/>
      </c>
      <c r="J19" s="30" t="str">
        <f t="shared" si="3"/>
        <v/>
      </c>
      <c r="K19" s="53">
        <f t="shared" si="4"/>
        <v>150</v>
      </c>
      <c r="L19" s="30">
        <f>IF(ISNA(VLOOKUP($B19,Trade17!$A$3:$O$9989,5,FALSE)),0,VLOOKUP($B19,Trade17!$A$3:$O$9989,5,FALSE))+IF(ISNA(VLOOKUP($B19,Trade17!$B$3:$O$9989,4,FALSE)),0,VLOOKUP($B19,Trade17!$B$3:$O$9989,4,FALSE))</f>
        <v>0</v>
      </c>
      <c r="M19"/>
    </row>
    <row r="20" spans="1:13" x14ac:dyDescent="0.25">
      <c r="A20" s="52">
        <f t="shared" si="0"/>
        <v>0</v>
      </c>
      <c r="B20" s="52">
        <f t="shared" si="6"/>
        <v>150201707</v>
      </c>
      <c r="C20" s="30" t="s">
        <v>808</v>
      </c>
      <c r="D20" s="30">
        <v>2017</v>
      </c>
      <c r="E20" s="30" t="s">
        <v>779</v>
      </c>
      <c r="F20" s="30">
        <f>SUMPRODUCT((Draft17!$I$3:$I$14=$C20)*(Draft17!$K$1:$V$1=$E20)*(Draft17!$K$3:$V$14))</f>
        <v>80</v>
      </c>
      <c r="G20" t="str">
        <f t="shared" si="2"/>
        <v>Frank2</v>
      </c>
      <c r="H20" t="str">
        <f>IF(ISERROR(VLOOKUP($B20,Trade17!$A$3:$O$9989,12,FALSE)),"",VLOOKUP($B20,Trade17!$A$3:$O$9989,12,FALSE))</f>
        <v/>
      </c>
      <c r="I20" t="str">
        <f>IF(ISERROR(VLOOKUP($B20,Trade17!$B$3:$O$9989,6,FALSE)),"",VLOOKUP($B20,Trade17!$B$3:$O$9989,6,FALSE))</f>
        <v/>
      </c>
      <c r="J20" s="30" t="str">
        <f t="shared" si="3"/>
        <v/>
      </c>
      <c r="K20" s="53">
        <f t="shared" si="4"/>
        <v>150</v>
      </c>
      <c r="L20" s="30">
        <f>IF(ISNA(VLOOKUP($B20,Trade17!$A$3:$O$9989,5,FALSE)),0,VLOOKUP($B20,Trade17!$A$3:$O$9989,5,FALSE))+IF(ISNA(VLOOKUP($B20,Trade17!$B$3:$O$9989,4,FALSE)),0,VLOOKUP($B20,Trade17!$B$3:$O$9989,4,FALSE))</f>
        <v>0</v>
      </c>
      <c r="M20"/>
    </row>
    <row r="21" spans="1:13" x14ac:dyDescent="0.25">
      <c r="A21" s="52">
        <f t="shared" si="0"/>
        <v>0</v>
      </c>
      <c r="B21" s="52">
        <f t="shared" si="6"/>
        <v>150201708</v>
      </c>
      <c r="C21" s="30" t="s">
        <v>808</v>
      </c>
      <c r="D21" s="30">
        <v>2017</v>
      </c>
      <c r="E21" s="30" t="s">
        <v>780</v>
      </c>
      <c r="F21" s="30">
        <f>SUMPRODUCT((Draft17!$I$3:$I$14=$C21)*(Draft17!$K$1:$V$1=$E21)*(Draft17!$K$3:$V$14))</f>
        <v>92</v>
      </c>
      <c r="G21" t="str">
        <f t="shared" si="2"/>
        <v>Frank2</v>
      </c>
      <c r="H21" t="str">
        <f>IF(ISERROR(VLOOKUP($B21,Trade17!$A$3:$O$9989,12,FALSE)),"",VLOOKUP($B21,Trade17!$A$3:$O$9989,12,FALSE))</f>
        <v/>
      </c>
      <c r="I21" t="str">
        <f>IF(ISERROR(VLOOKUP($B21,Trade17!$B$3:$O$9989,6,FALSE)),"",VLOOKUP($B21,Trade17!$B$3:$O$9989,6,FALSE))</f>
        <v/>
      </c>
      <c r="J21" s="30" t="str">
        <f t="shared" si="3"/>
        <v/>
      </c>
      <c r="K21" s="53">
        <f t="shared" si="4"/>
        <v>150</v>
      </c>
      <c r="L21" s="30">
        <f>IF(ISNA(VLOOKUP($B21,Trade17!$A$3:$O$9989,5,FALSE)),0,VLOOKUP($B21,Trade17!$A$3:$O$9989,5,FALSE))+IF(ISNA(VLOOKUP($B21,Trade17!$B$3:$O$9989,4,FALSE)),0,VLOOKUP($B21,Trade17!$B$3:$O$9989,4,FALSE))</f>
        <v>0</v>
      </c>
      <c r="M21"/>
    </row>
    <row r="22" spans="1:13" x14ac:dyDescent="0.25">
      <c r="A22" s="52">
        <f t="shared" si="0"/>
        <v>0</v>
      </c>
      <c r="B22" s="52">
        <f t="shared" si="6"/>
        <v>150201709</v>
      </c>
      <c r="C22" s="30" t="s">
        <v>808</v>
      </c>
      <c r="D22" s="30">
        <v>2017</v>
      </c>
      <c r="E22" s="30" t="s">
        <v>781</v>
      </c>
      <c r="F22" s="30">
        <f>SUMPRODUCT((Draft17!$I$3:$I$14=$C22)*(Draft17!$K$1:$V$1=$E22)*(Draft17!$K$3:$V$14))</f>
        <v>104</v>
      </c>
      <c r="G22" t="str">
        <f t="shared" si="2"/>
        <v>Frank2</v>
      </c>
      <c r="H22" t="str">
        <f>IF(ISERROR(VLOOKUP($B22,Trade17!$A$3:$O$9989,12,FALSE)),"",VLOOKUP($B22,Trade17!$A$3:$O$9989,12,FALSE))</f>
        <v/>
      </c>
      <c r="I22" t="str">
        <f>IF(ISERROR(VLOOKUP($B22,Trade17!$B$3:$O$9989,6,FALSE)),"",VLOOKUP($B22,Trade17!$B$3:$O$9989,6,FALSE))</f>
        <v/>
      </c>
      <c r="J22" s="30" t="str">
        <f t="shared" si="3"/>
        <v/>
      </c>
      <c r="K22" s="53">
        <f t="shared" si="4"/>
        <v>150</v>
      </c>
      <c r="L22" s="30">
        <f>IF(ISNA(VLOOKUP($B22,Trade17!$A$3:$O$9989,5,FALSE)),0,VLOOKUP($B22,Trade17!$A$3:$O$9989,5,FALSE))+IF(ISNA(VLOOKUP($B22,Trade17!$B$3:$O$9989,4,FALSE)),0,VLOOKUP($B22,Trade17!$B$3:$O$9989,4,FALSE))</f>
        <v>0</v>
      </c>
      <c r="M22"/>
    </row>
    <row r="23" spans="1:13" x14ac:dyDescent="0.25">
      <c r="A23" s="52">
        <f t="shared" si="0"/>
        <v>0</v>
      </c>
      <c r="B23" s="52">
        <f t="shared" si="6"/>
        <v>150201710</v>
      </c>
      <c r="C23" s="30" t="s">
        <v>808</v>
      </c>
      <c r="D23" s="30">
        <v>2017</v>
      </c>
      <c r="E23" s="30" t="s">
        <v>782</v>
      </c>
      <c r="F23" s="30">
        <f>SUMPRODUCT((Draft17!$I$3:$I$14=$C23)*(Draft17!$K$1:$V$1=$E23)*(Draft17!$K$3:$V$14))</f>
        <v>116</v>
      </c>
      <c r="G23" t="str">
        <f t="shared" si="2"/>
        <v>Frank2</v>
      </c>
      <c r="H23" t="str">
        <f>IF(ISERROR(VLOOKUP($B23,Trade17!$A$3:$O$9989,12,FALSE)),"",VLOOKUP($B23,Trade17!$A$3:$O$9989,12,FALSE))</f>
        <v/>
      </c>
      <c r="I23" t="str">
        <f>IF(ISERROR(VLOOKUP($B23,Trade17!$B$3:$O$9989,6,FALSE)),"",VLOOKUP($B23,Trade17!$B$3:$O$9989,6,FALSE))</f>
        <v/>
      </c>
      <c r="J23" s="30" t="str">
        <f t="shared" si="3"/>
        <v/>
      </c>
      <c r="K23" s="53">
        <f t="shared" si="4"/>
        <v>150</v>
      </c>
      <c r="L23" s="30">
        <f>IF(ISNA(VLOOKUP($B23,Trade17!$A$3:$O$9989,5,FALSE)),0,VLOOKUP($B23,Trade17!$A$3:$O$9989,5,FALSE))+IF(ISNA(VLOOKUP($B23,Trade17!$B$3:$O$9989,4,FALSE)),0,VLOOKUP($B23,Trade17!$B$3:$O$9989,4,FALSE))</f>
        <v>0</v>
      </c>
      <c r="M23"/>
    </row>
    <row r="24" spans="1:13" x14ac:dyDescent="0.25">
      <c r="A24" s="52">
        <f t="shared" si="0"/>
        <v>0</v>
      </c>
      <c r="B24" s="52">
        <f t="shared" si="6"/>
        <v>150201711</v>
      </c>
      <c r="C24" s="30" t="s">
        <v>808</v>
      </c>
      <c r="D24" s="30">
        <v>2017</v>
      </c>
      <c r="E24" s="30" t="s">
        <v>783</v>
      </c>
      <c r="F24" s="30">
        <f>SUMPRODUCT((Draft17!$I$3:$I$14=$C24)*(Draft17!$K$1:$V$1=$E24)*(Draft17!$K$3:$V$14))</f>
        <v>128</v>
      </c>
      <c r="G24" t="str">
        <f t="shared" si="2"/>
        <v>Frank2</v>
      </c>
      <c r="H24" t="str">
        <f>IF(ISERROR(VLOOKUP($B24,Trade17!$A$3:$O$9989,12,FALSE)),"",VLOOKUP($B24,Trade17!$A$3:$O$9989,12,FALSE))</f>
        <v/>
      </c>
      <c r="I24" t="str">
        <f>IF(ISERROR(VLOOKUP($B24,Trade17!$B$3:$O$9989,6,FALSE)),"",VLOOKUP($B24,Trade17!$B$3:$O$9989,6,FALSE))</f>
        <v/>
      </c>
      <c r="J24" s="30" t="str">
        <f t="shared" si="3"/>
        <v/>
      </c>
      <c r="K24" s="53">
        <f t="shared" si="4"/>
        <v>150</v>
      </c>
      <c r="L24" s="30">
        <f>IF(ISNA(VLOOKUP($B24,Trade17!$A$3:$O$9989,5,FALSE)),0,VLOOKUP($B24,Trade17!$A$3:$O$9989,5,FALSE))+IF(ISNA(VLOOKUP($B24,Trade17!$B$3:$O$9989,4,FALSE)),0,VLOOKUP($B24,Trade17!$B$3:$O$9989,4,FALSE))</f>
        <v>0</v>
      </c>
      <c r="M24"/>
    </row>
    <row r="25" spans="1:13" x14ac:dyDescent="0.25">
      <c r="A25" s="52">
        <f t="shared" si="0"/>
        <v>0</v>
      </c>
      <c r="B25" s="52">
        <f t="shared" si="6"/>
        <v>150201712</v>
      </c>
      <c r="C25" s="30" t="s">
        <v>808</v>
      </c>
      <c r="D25" s="30">
        <v>2017</v>
      </c>
      <c r="E25" s="30" t="s">
        <v>784</v>
      </c>
      <c r="F25" s="30">
        <f>SUMPRODUCT((Draft17!$I$3:$I$14=$C25)*(Draft17!$K$1:$V$1=$E25)*(Draft17!$K$3:$V$14))</f>
        <v>140</v>
      </c>
      <c r="G25" t="str">
        <f t="shared" si="2"/>
        <v>Frank2</v>
      </c>
      <c r="H25" t="str">
        <f>IF(ISERROR(VLOOKUP($B25,Trade17!$A$3:$O$9989,12,FALSE)),"",VLOOKUP($B25,Trade17!$A$3:$O$9989,12,FALSE))</f>
        <v/>
      </c>
      <c r="I25" t="str">
        <f>IF(ISERROR(VLOOKUP($B25,Trade17!$B$3:$O$9989,6,FALSE)),"",VLOOKUP($B25,Trade17!$B$3:$O$9989,6,FALSE))</f>
        <v/>
      </c>
      <c r="J25" s="30" t="str">
        <f t="shared" si="3"/>
        <v/>
      </c>
      <c r="K25" s="53">
        <f t="shared" si="4"/>
        <v>150</v>
      </c>
      <c r="L25" s="30">
        <f>IF(ISNA(VLOOKUP($B25,Trade17!$A$3:$O$9989,5,FALSE)),0,VLOOKUP($B25,Trade17!$A$3:$O$9989,5,FALSE))+IF(ISNA(VLOOKUP($B25,Trade17!$B$3:$O$9989,4,FALSE)),0,VLOOKUP($B25,Trade17!$B$3:$O$9989,4,FALSE))</f>
        <v>0</v>
      </c>
      <c r="M25"/>
    </row>
    <row r="26" spans="1:13" x14ac:dyDescent="0.25">
      <c r="A26" s="52">
        <f t="shared" si="0"/>
        <v>0</v>
      </c>
      <c r="B26" s="52">
        <f t="shared" si="6"/>
        <v>200201701</v>
      </c>
      <c r="C26" s="30" t="s">
        <v>804</v>
      </c>
      <c r="D26" s="30">
        <v>2017</v>
      </c>
      <c r="E26" s="30" t="s">
        <v>773</v>
      </c>
      <c r="F26" s="30">
        <f>SUMPRODUCT((Draft17!$I$3:$I$14=$C26)*(Draft17!$K$1:$V$1=$E26)*(Draft17!$K$3:$V$14))</f>
        <v>12</v>
      </c>
      <c r="G26" t="str">
        <f t="shared" si="2"/>
        <v>Frank1</v>
      </c>
      <c r="H26" t="str">
        <f>IF(ISERROR(VLOOKUP($B26,Trade17!$A$3:$O$9989,12,FALSE)),"",VLOOKUP($B26,Trade17!$A$3:$O$9989,12,FALSE))</f>
        <v/>
      </c>
      <c r="I26" t="str">
        <f>IF(ISERROR(VLOOKUP($B26,Trade17!$B$3:$O$9989,6,FALSE)),"",VLOOKUP($B26,Trade17!$B$3:$O$9989,6,FALSE))</f>
        <v/>
      </c>
      <c r="J26" s="30" t="str">
        <f t="shared" si="3"/>
        <v/>
      </c>
      <c r="K26" s="53">
        <f t="shared" si="4"/>
        <v>200</v>
      </c>
      <c r="L26" s="30">
        <f>IF(ISNA(VLOOKUP($B26,Trade17!$A$3:$O$9989,5,FALSE)),0,VLOOKUP($B26,Trade17!$A$3:$O$9989,5,FALSE))+IF(ISNA(VLOOKUP($B26,Trade17!$B$3:$O$9989,4,FALSE)),0,VLOOKUP($B26,Trade17!$B$3:$O$9989,4,FALSE))</f>
        <v>0</v>
      </c>
      <c r="M26"/>
    </row>
    <row r="27" spans="1:13" x14ac:dyDescent="0.25">
      <c r="A27" s="52">
        <f t="shared" si="0"/>
        <v>150201702</v>
      </c>
      <c r="B27" s="52">
        <f t="shared" si="6"/>
        <v>200201702</v>
      </c>
      <c r="C27" s="30" t="s">
        <v>804</v>
      </c>
      <c r="D27" s="30">
        <v>2017</v>
      </c>
      <c r="E27" s="30" t="s">
        <v>774</v>
      </c>
      <c r="F27" s="30">
        <f>SUMPRODUCT((Draft17!$I$3:$I$14=$C27)*(Draft17!$K$1:$V$1=$E27)*(Draft17!$K$3:$V$14))</f>
        <v>24</v>
      </c>
      <c r="G27" t="str">
        <f t="shared" si="2"/>
        <v>Frank2 reçu de Frank1</v>
      </c>
      <c r="H27" t="str">
        <f>IF(ISERROR(VLOOKUP($B27,Trade17!$A$3:$O$9989,12,FALSE)),"",VLOOKUP($B27,Trade17!$A$3:$O$9989,12,FALSE))</f>
        <v/>
      </c>
      <c r="I27" t="str">
        <f>IF(ISERROR(VLOOKUP($B27,Trade17!$B$3:$O$9989,6,FALSE)),"",VLOOKUP($B27,Trade17!$B$3:$O$9989,6,FALSE))</f>
        <v>Frank2</v>
      </c>
      <c r="J27" s="30" t="str">
        <f t="shared" si="3"/>
        <v>Frank2</v>
      </c>
      <c r="K27" s="53">
        <f t="shared" si="4"/>
        <v>200</v>
      </c>
      <c r="L27" s="30">
        <f>IF(ISNA(VLOOKUP($B27,Trade17!$A$3:$O$9989,5,FALSE)),0,VLOOKUP($B27,Trade17!$A$3:$O$9989,5,FALSE))+IF(ISNA(VLOOKUP($B27,Trade17!$B$3:$O$9989,4,FALSE)),0,VLOOKUP($B27,Trade17!$B$3:$O$9989,4,FALSE))</f>
        <v>2</v>
      </c>
      <c r="M27"/>
    </row>
    <row r="28" spans="1:13" x14ac:dyDescent="0.25">
      <c r="A28" s="52">
        <f t="shared" si="0"/>
        <v>0</v>
      </c>
      <c r="B28" s="52">
        <f t="shared" si="6"/>
        <v>200201703</v>
      </c>
      <c r="C28" s="30" t="s">
        <v>804</v>
      </c>
      <c r="D28" s="30">
        <v>2017</v>
      </c>
      <c r="E28" s="30" t="s">
        <v>775</v>
      </c>
      <c r="F28" s="30">
        <f>SUMPRODUCT((Draft17!$I$3:$I$14=$C28)*(Draft17!$K$1:$V$1=$E28)*(Draft17!$K$3:$V$14))</f>
        <v>36</v>
      </c>
      <c r="G28" t="str">
        <f t="shared" si="2"/>
        <v>Frank1</v>
      </c>
      <c r="H28" t="str">
        <f>IF(ISERROR(VLOOKUP($B28,Trade17!$A$3:$O$9989,12,FALSE)),"",VLOOKUP($B28,Trade17!$A$3:$O$9989,12,FALSE))</f>
        <v/>
      </c>
      <c r="I28" t="str">
        <f>IF(ISERROR(VLOOKUP($B28,Trade17!$B$3:$O$9989,6,FALSE)),"",VLOOKUP($B28,Trade17!$B$3:$O$9989,6,FALSE))</f>
        <v/>
      </c>
      <c r="J28" s="30" t="str">
        <f t="shared" si="3"/>
        <v/>
      </c>
      <c r="K28" s="53">
        <f t="shared" si="4"/>
        <v>200</v>
      </c>
      <c r="L28" s="30">
        <f>IF(ISNA(VLOOKUP($B28,Trade17!$A$3:$O$9989,5,FALSE)),0,VLOOKUP($B28,Trade17!$A$3:$O$9989,5,FALSE))+IF(ISNA(VLOOKUP($B28,Trade17!$B$3:$O$9989,4,FALSE)),0,VLOOKUP($B28,Trade17!$B$3:$O$9989,4,FALSE))</f>
        <v>0</v>
      </c>
      <c r="M28"/>
    </row>
    <row r="29" spans="1:13" x14ac:dyDescent="0.25">
      <c r="A29" s="52">
        <f t="shared" si="0"/>
        <v>0</v>
      </c>
      <c r="B29" s="52">
        <f t="shared" si="6"/>
        <v>200201704</v>
      </c>
      <c r="C29" s="30" t="s">
        <v>804</v>
      </c>
      <c r="D29" s="30">
        <v>2017</v>
      </c>
      <c r="E29" s="30" t="s">
        <v>776</v>
      </c>
      <c r="F29" s="30">
        <f>SUMPRODUCT((Draft17!$I$3:$I$14=$C29)*(Draft17!$K$1:$V$1=$E29)*(Draft17!$K$3:$V$14))</f>
        <v>48</v>
      </c>
      <c r="G29" t="str">
        <f t="shared" si="2"/>
        <v>Frank1</v>
      </c>
      <c r="H29" t="str">
        <f>IF(ISERROR(VLOOKUP($B29,Trade17!$A$3:$O$9989,12,FALSE)),"",VLOOKUP($B29,Trade17!$A$3:$O$9989,12,FALSE))</f>
        <v/>
      </c>
      <c r="I29" t="str">
        <f>IF(ISERROR(VLOOKUP($B29,Trade17!$B$3:$O$9989,6,FALSE)),"",VLOOKUP($B29,Trade17!$B$3:$O$9989,6,FALSE))</f>
        <v/>
      </c>
      <c r="J29" s="30" t="str">
        <f t="shared" si="3"/>
        <v/>
      </c>
      <c r="K29" s="53">
        <f t="shared" si="4"/>
        <v>200</v>
      </c>
      <c r="L29" s="30">
        <f>IF(ISNA(VLOOKUP($B29,Trade17!$A$3:$O$9989,5,FALSE)),0,VLOOKUP($B29,Trade17!$A$3:$O$9989,5,FALSE))+IF(ISNA(VLOOKUP($B29,Trade17!$B$3:$O$9989,4,FALSE)),0,VLOOKUP($B29,Trade17!$B$3:$O$9989,4,FALSE))</f>
        <v>0</v>
      </c>
      <c r="M29"/>
    </row>
    <row r="30" spans="1:13" x14ac:dyDescent="0.25">
      <c r="A30" s="52">
        <f t="shared" si="0"/>
        <v>0</v>
      </c>
      <c r="B30" s="52">
        <f t="shared" si="6"/>
        <v>200201705</v>
      </c>
      <c r="C30" s="30" t="s">
        <v>804</v>
      </c>
      <c r="D30" s="30">
        <v>2017</v>
      </c>
      <c r="E30" s="30" t="s">
        <v>777</v>
      </c>
      <c r="F30" s="30">
        <f>SUMPRODUCT((Draft17!$I$3:$I$14=$C30)*(Draft17!$K$1:$V$1=$E30)*(Draft17!$K$3:$V$14))</f>
        <v>60</v>
      </c>
      <c r="G30" t="str">
        <f t="shared" si="2"/>
        <v>Frank1</v>
      </c>
      <c r="H30" t="str">
        <f>IF(ISERROR(VLOOKUP($B30,Trade17!$A$3:$O$9989,12,FALSE)),"",VLOOKUP($B30,Trade17!$A$3:$O$9989,12,FALSE))</f>
        <v/>
      </c>
      <c r="I30" t="str">
        <f>IF(ISERROR(VLOOKUP($B30,Trade17!$B$3:$O$9989,6,FALSE)),"",VLOOKUP($B30,Trade17!$B$3:$O$9989,6,FALSE))</f>
        <v/>
      </c>
      <c r="J30" s="30" t="str">
        <f t="shared" si="3"/>
        <v/>
      </c>
      <c r="K30" s="53">
        <f t="shared" si="4"/>
        <v>200</v>
      </c>
      <c r="L30" s="30">
        <f>IF(ISNA(VLOOKUP($B30,Trade17!$A$3:$O$9989,5,FALSE)),0,VLOOKUP($B30,Trade17!$A$3:$O$9989,5,FALSE))+IF(ISNA(VLOOKUP($B30,Trade17!$B$3:$O$9989,4,FALSE)),0,VLOOKUP($B30,Trade17!$B$3:$O$9989,4,FALSE))</f>
        <v>0</v>
      </c>
      <c r="M30"/>
    </row>
    <row r="31" spans="1:13" x14ac:dyDescent="0.25">
      <c r="A31" s="52">
        <f t="shared" si="0"/>
        <v>0</v>
      </c>
      <c r="B31" s="52">
        <f t="shared" si="6"/>
        <v>200201706</v>
      </c>
      <c r="C31" s="30" t="s">
        <v>804</v>
      </c>
      <c r="D31" s="30">
        <v>2017</v>
      </c>
      <c r="E31" s="30" t="s">
        <v>778</v>
      </c>
      <c r="F31" s="30">
        <f>SUMPRODUCT((Draft17!$I$3:$I$14=$C31)*(Draft17!$K$1:$V$1=$E31)*(Draft17!$K$3:$V$14))</f>
        <v>72</v>
      </c>
      <c r="G31" t="str">
        <f t="shared" si="2"/>
        <v>Frank1</v>
      </c>
      <c r="H31" t="str">
        <f>IF(ISERROR(VLOOKUP($B31,Trade17!$A$3:$O$9989,12,FALSE)),"",VLOOKUP($B31,Trade17!$A$3:$O$9989,12,FALSE))</f>
        <v/>
      </c>
      <c r="I31" t="str">
        <f>IF(ISERROR(VLOOKUP($B31,Trade17!$B$3:$O$9989,6,FALSE)),"",VLOOKUP($B31,Trade17!$B$3:$O$9989,6,FALSE))</f>
        <v/>
      </c>
      <c r="J31" s="30" t="str">
        <f t="shared" si="3"/>
        <v/>
      </c>
      <c r="K31" s="53">
        <f t="shared" si="4"/>
        <v>200</v>
      </c>
      <c r="L31" s="30">
        <f>IF(ISNA(VLOOKUP($B31,Trade17!$A$3:$O$9989,5,FALSE)),0,VLOOKUP($B31,Trade17!$A$3:$O$9989,5,FALSE))+IF(ISNA(VLOOKUP($B31,Trade17!$B$3:$O$9989,4,FALSE)),0,VLOOKUP($B31,Trade17!$B$3:$O$9989,4,FALSE))</f>
        <v>0</v>
      </c>
      <c r="M31"/>
    </row>
    <row r="32" spans="1:13" x14ac:dyDescent="0.25">
      <c r="A32" s="52">
        <f t="shared" si="0"/>
        <v>0</v>
      </c>
      <c r="B32" s="52">
        <f t="shared" si="6"/>
        <v>200201707</v>
      </c>
      <c r="C32" s="30" t="s">
        <v>804</v>
      </c>
      <c r="D32" s="30">
        <v>2017</v>
      </c>
      <c r="E32" s="30" t="s">
        <v>779</v>
      </c>
      <c r="F32" s="30">
        <f>SUMPRODUCT((Draft17!$I$3:$I$14=$C32)*(Draft17!$K$1:$V$1=$E32)*(Draft17!$K$3:$V$14))</f>
        <v>84</v>
      </c>
      <c r="G32" t="str">
        <f t="shared" si="2"/>
        <v>Frank1</v>
      </c>
      <c r="H32" t="str">
        <f>IF(ISERROR(VLOOKUP($B32,Trade17!$A$3:$O$9989,12,FALSE)),"",VLOOKUP($B32,Trade17!$A$3:$O$9989,12,FALSE))</f>
        <v/>
      </c>
      <c r="I32" t="str">
        <f>IF(ISERROR(VLOOKUP($B32,Trade17!$B$3:$O$9989,6,FALSE)),"",VLOOKUP($B32,Trade17!$B$3:$O$9989,6,FALSE))</f>
        <v/>
      </c>
      <c r="J32" s="30" t="str">
        <f t="shared" si="3"/>
        <v/>
      </c>
      <c r="K32" s="53">
        <f t="shared" si="4"/>
        <v>200</v>
      </c>
      <c r="L32" s="30">
        <f>IF(ISNA(VLOOKUP($B32,Trade17!$A$3:$O$9989,5,FALSE)),0,VLOOKUP($B32,Trade17!$A$3:$O$9989,5,FALSE))+IF(ISNA(VLOOKUP($B32,Trade17!$B$3:$O$9989,4,FALSE)),0,VLOOKUP($B32,Trade17!$B$3:$O$9989,4,FALSE))</f>
        <v>0</v>
      </c>
      <c r="M32"/>
    </row>
    <row r="33" spans="1:13" x14ac:dyDescent="0.25">
      <c r="A33" s="52">
        <f t="shared" si="0"/>
        <v>0</v>
      </c>
      <c r="B33" s="52">
        <f t="shared" si="6"/>
        <v>200201708</v>
      </c>
      <c r="C33" s="30" t="s">
        <v>804</v>
      </c>
      <c r="D33" s="30">
        <v>2017</v>
      </c>
      <c r="E33" s="30" t="s">
        <v>780</v>
      </c>
      <c r="F33" s="30">
        <f>SUMPRODUCT((Draft17!$I$3:$I$14=$C33)*(Draft17!$K$1:$V$1=$E33)*(Draft17!$K$3:$V$14))</f>
        <v>96</v>
      </c>
      <c r="G33" t="str">
        <f t="shared" si="2"/>
        <v>Frank1</v>
      </c>
      <c r="H33" t="str">
        <f>IF(ISERROR(VLOOKUP($B33,Trade17!$A$3:$O$9989,12,FALSE)),"",VLOOKUP($B33,Trade17!$A$3:$O$9989,12,FALSE))</f>
        <v/>
      </c>
      <c r="I33" t="str">
        <f>IF(ISERROR(VLOOKUP($B33,Trade17!$B$3:$O$9989,6,FALSE)),"",VLOOKUP($B33,Trade17!$B$3:$O$9989,6,FALSE))</f>
        <v/>
      </c>
      <c r="J33" s="30" t="str">
        <f t="shared" si="3"/>
        <v/>
      </c>
      <c r="K33" s="53">
        <f t="shared" si="4"/>
        <v>200</v>
      </c>
      <c r="L33" s="30">
        <f>IF(ISNA(VLOOKUP($B33,Trade17!$A$3:$O$9989,5,FALSE)),0,VLOOKUP($B33,Trade17!$A$3:$O$9989,5,FALSE))+IF(ISNA(VLOOKUP($B33,Trade17!$B$3:$O$9989,4,FALSE)),0,VLOOKUP($B33,Trade17!$B$3:$O$9989,4,FALSE))</f>
        <v>0</v>
      </c>
      <c r="M33"/>
    </row>
    <row r="34" spans="1:13" x14ac:dyDescent="0.25">
      <c r="A34" s="52">
        <f t="shared" si="0"/>
        <v>0</v>
      </c>
      <c r="B34" s="52">
        <f t="shared" si="6"/>
        <v>200201709</v>
      </c>
      <c r="C34" s="30" t="s">
        <v>804</v>
      </c>
      <c r="D34" s="30">
        <v>2017</v>
      </c>
      <c r="E34" s="30" t="s">
        <v>781</v>
      </c>
      <c r="F34" s="30">
        <f>SUMPRODUCT((Draft17!$I$3:$I$14=$C34)*(Draft17!$K$1:$V$1=$E34)*(Draft17!$K$3:$V$14))</f>
        <v>108</v>
      </c>
      <c r="G34" t="str">
        <f t="shared" si="2"/>
        <v>Frank1</v>
      </c>
      <c r="H34" t="str">
        <f>IF(ISERROR(VLOOKUP($B34,Trade17!$A$3:$O$9989,12,FALSE)),"",VLOOKUP($B34,Trade17!$A$3:$O$9989,12,FALSE))</f>
        <v/>
      </c>
      <c r="I34" t="str">
        <f>IF(ISERROR(VLOOKUP($B34,Trade17!$B$3:$O$9989,6,FALSE)),"",VLOOKUP($B34,Trade17!$B$3:$O$9989,6,FALSE))</f>
        <v/>
      </c>
      <c r="J34" s="30" t="str">
        <f t="shared" si="3"/>
        <v/>
      </c>
      <c r="K34" s="53">
        <f t="shared" si="4"/>
        <v>200</v>
      </c>
      <c r="L34" s="30">
        <f>IF(ISNA(VLOOKUP($B34,Trade17!$A$3:$O$9989,5,FALSE)),0,VLOOKUP($B34,Trade17!$A$3:$O$9989,5,FALSE))+IF(ISNA(VLOOKUP($B34,Trade17!$B$3:$O$9989,4,FALSE)),0,VLOOKUP($B34,Trade17!$B$3:$O$9989,4,FALSE))</f>
        <v>0</v>
      </c>
      <c r="M34"/>
    </row>
    <row r="35" spans="1:13" x14ac:dyDescent="0.25">
      <c r="A35" s="52">
        <f t="shared" si="0"/>
        <v>0</v>
      </c>
      <c r="B35" s="52">
        <f t="shared" si="6"/>
        <v>200201710</v>
      </c>
      <c r="C35" s="30" t="s">
        <v>804</v>
      </c>
      <c r="D35" s="30">
        <v>2017</v>
      </c>
      <c r="E35" s="30" t="s">
        <v>782</v>
      </c>
      <c r="F35" s="30">
        <f>SUMPRODUCT((Draft17!$I$3:$I$14=$C35)*(Draft17!$K$1:$V$1=$E35)*(Draft17!$K$3:$V$14))</f>
        <v>120</v>
      </c>
      <c r="G35" t="str">
        <f t="shared" si="2"/>
        <v>Frank1</v>
      </c>
      <c r="H35" t="str">
        <f>IF(ISERROR(VLOOKUP($B35,Trade17!$A$3:$O$9989,12,FALSE)),"",VLOOKUP($B35,Trade17!$A$3:$O$9989,12,FALSE))</f>
        <v/>
      </c>
      <c r="I35" t="str">
        <f>IF(ISERROR(VLOOKUP($B35,Trade17!$B$3:$O$9989,6,FALSE)),"",VLOOKUP($B35,Trade17!$B$3:$O$9989,6,FALSE))</f>
        <v/>
      </c>
      <c r="J35" s="30" t="str">
        <f t="shared" si="3"/>
        <v/>
      </c>
      <c r="K35" s="53">
        <f t="shared" si="4"/>
        <v>200</v>
      </c>
      <c r="L35" s="30">
        <f>IF(ISNA(VLOOKUP($B35,Trade17!$A$3:$O$9989,5,FALSE)),0,VLOOKUP($B35,Trade17!$A$3:$O$9989,5,FALSE))+IF(ISNA(VLOOKUP($B35,Trade17!$B$3:$O$9989,4,FALSE)),0,VLOOKUP($B35,Trade17!$B$3:$O$9989,4,FALSE))</f>
        <v>0</v>
      </c>
      <c r="M35"/>
    </row>
    <row r="36" spans="1:13" x14ac:dyDescent="0.25">
      <c r="A36" s="52">
        <f t="shared" si="0"/>
        <v>0</v>
      </c>
      <c r="B36" s="52">
        <f t="shared" si="6"/>
        <v>200201711</v>
      </c>
      <c r="C36" s="30" t="s">
        <v>804</v>
      </c>
      <c r="D36" s="30">
        <v>2017</v>
      </c>
      <c r="E36" s="30" t="s">
        <v>783</v>
      </c>
      <c r="F36" s="30">
        <f>SUMPRODUCT((Draft17!$I$3:$I$14=$C36)*(Draft17!$K$1:$V$1=$E36)*(Draft17!$K$3:$V$14))</f>
        <v>132</v>
      </c>
      <c r="G36" t="str">
        <f t="shared" si="2"/>
        <v>Frank1</v>
      </c>
      <c r="H36" t="str">
        <f>IF(ISERROR(VLOOKUP($B36,Trade17!$A$3:$O$9989,12,FALSE)),"",VLOOKUP($B36,Trade17!$A$3:$O$9989,12,FALSE))</f>
        <v/>
      </c>
      <c r="I36" t="str">
        <f>IF(ISERROR(VLOOKUP($B36,Trade17!$B$3:$O$9989,6,FALSE)),"",VLOOKUP($B36,Trade17!$B$3:$O$9989,6,FALSE))</f>
        <v/>
      </c>
      <c r="J36" s="30" t="str">
        <f t="shared" si="3"/>
        <v/>
      </c>
      <c r="K36" s="53">
        <f t="shared" si="4"/>
        <v>200</v>
      </c>
      <c r="L36" s="30">
        <f>IF(ISNA(VLOOKUP($B36,Trade17!$A$3:$O$9989,5,FALSE)),0,VLOOKUP($B36,Trade17!$A$3:$O$9989,5,FALSE))+IF(ISNA(VLOOKUP($B36,Trade17!$B$3:$O$9989,4,FALSE)),0,VLOOKUP($B36,Trade17!$B$3:$O$9989,4,FALSE))</f>
        <v>0</v>
      </c>
      <c r="M36"/>
    </row>
    <row r="37" spans="1:13" x14ac:dyDescent="0.25">
      <c r="A37" s="52">
        <f t="shared" si="0"/>
        <v>0</v>
      </c>
      <c r="B37" s="52">
        <f t="shared" si="6"/>
        <v>200201712</v>
      </c>
      <c r="C37" s="30" t="s">
        <v>804</v>
      </c>
      <c r="D37" s="30">
        <v>2017</v>
      </c>
      <c r="E37" s="30" t="s">
        <v>784</v>
      </c>
      <c r="F37" s="30">
        <f>SUMPRODUCT((Draft17!$I$3:$I$14=$C37)*(Draft17!$K$1:$V$1=$E37)*(Draft17!$K$3:$V$14))</f>
        <v>144</v>
      </c>
      <c r="G37" t="str">
        <f t="shared" si="2"/>
        <v>Frank1</v>
      </c>
      <c r="H37" t="str">
        <f>IF(ISERROR(VLOOKUP($B37,Trade17!$A$3:$O$9989,12,FALSE)),"",VLOOKUP($B37,Trade17!$A$3:$O$9989,12,FALSE))</f>
        <v/>
      </c>
      <c r="I37" t="str">
        <f>IF(ISERROR(VLOOKUP($B37,Trade17!$B$3:$O$9989,6,FALSE)),"",VLOOKUP($B37,Trade17!$B$3:$O$9989,6,FALSE))</f>
        <v/>
      </c>
      <c r="J37" s="30" t="str">
        <f t="shared" si="3"/>
        <v/>
      </c>
      <c r="K37" s="53">
        <f t="shared" si="4"/>
        <v>200</v>
      </c>
      <c r="L37" s="30">
        <f>IF(ISNA(VLOOKUP($B37,Trade17!$A$3:$O$9989,5,FALSE)),0,VLOOKUP($B37,Trade17!$A$3:$O$9989,5,FALSE))+IF(ISNA(VLOOKUP($B37,Trade17!$B$3:$O$9989,4,FALSE)),0,VLOOKUP($B37,Trade17!$B$3:$O$9989,4,FALSE))</f>
        <v>0</v>
      </c>
      <c r="M37"/>
    </row>
    <row r="38" spans="1:13" x14ac:dyDescent="0.25">
      <c r="A38" s="52">
        <f t="shared" si="0"/>
        <v>650201701</v>
      </c>
      <c r="B38" s="52">
        <f t="shared" si="6"/>
        <v>250201701</v>
      </c>
      <c r="C38" s="30" t="s">
        <v>16</v>
      </c>
      <c r="D38" s="30">
        <v>2017</v>
      </c>
      <c r="E38" s="30" t="s">
        <v>773</v>
      </c>
      <c r="F38" s="30">
        <f>SUMPRODUCT((Draft17!$I$3:$I$14=$C38)*(Draft17!$K$1:$V$1=$E38)*(Draft17!$K$3:$V$14))</f>
        <v>3</v>
      </c>
      <c r="G38" t="str">
        <f t="shared" si="2"/>
        <v>Michae reçu de Martin</v>
      </c>
      <c r="H38" t="str">
        <f>IF(ISERROR(VLOOKUP($B38,Trade17!$A$3:$O$9989,12,FALSE)),"",VLOOKUP($B38,Trade17!$A$3:$O$9989,12,FALSE))</f>
        <v>Michae</v>
      </c>
      <c r="I38" t="str">
        <f>IF(ISERROR(VLOOKUP($B38,Trade17!$B$3:$O$9989,6,FALSE)),"",VLOOKUP($B38,Trade17!$B$3:$O$9989,6,FALSE))</f>
        <v/>
      </c>
      <c r="J38" s="30" t="str">
        <f t="shared" si="3"/>
        <v>Michae</v>
      </c>
      <c r="K38" s="53">
        <f t="shared" si="4"/>
        <v>250</v>
      </c>
      <c r="L38" s="30">
        <f>IF(ISNA(VLOOKUP($B38,Trade17!$A$3:$O$9989,5,FALSE)),0,VLOOKUP($B38,Trade17!$A$3:$O$9989,5,FALSE))+IF(ISNA(VLOOKUP($B38,Trade17!$B$3:$O$9989,4,FALSE)),0,VLOOKUP($B38,Trade17!$B$3:$O$9989,4,FALSE))</f>
        <v>1</v>
      </c>
      <c r="M38"/>
    </row>
    <row r="39" spans="1:13" x14ac:dyDescent="0.25">
      <c r="A39" s="52">
        <f t="shared" si="0"/>
        <v>0</v>
      </c>
      <c r="B39" s="52">
        <f t="shared" si="6"/>
        <v>250201702</v>
      </c>
      <c r="C39" s="30" t="s">
        <v>16</v>
      </c>
      <c r="D39" s="30">
        <v>2017</v>
      </c>
      <c r="E39" s="30" t="s">
        <v>774</v>
      </c>
      <c r="F39" s="30">
        <f>SUMPRODUCT((Draft17!$I$3:$I$14=$C39)*(Draft17!$K$1:$V$1=$E39)*(Draft17!$K$3:$V$14))</f>
        <v>15</v>
      </c>
      <c r="G39" t="str">
        <f t="shared" si="2"/>
        <v>Martin</v>
      </c>
      <c r="H39" t="str">
        <f>IF(ISERROR(VLOOKUP($B39,Trade17!$A$3:$O$9989,12,FALSE)),"",VLOOKUP($B39,Trade17!$A$3:$O$9989,12,FALSE))</f>
        <v/>
      </c>
      <c r="I39" t="str">
        <f>IF(ISERROR(VLOOKUP($B39,Trade17!$B$3:$O$9989,6,FALSE)),"",VLOOKUP($B39,Trade17!$B$3:$O$9989,6,FALSE))</f>
        <v/>
      </c>
      <c r="J39" s="30" t="str">
        <f t="shared" si="3"/>
        <v/>
      </c>
      <c r="K39" s="53">
        <f t="shared" si="4"/>
        <v>250</v>
      </c>
      <c r="L39" s="30">
        <f>IF(ISNA(VLOOKUP($B39,Trade17!$A$3:$O$9989,5,FALSE)),0,VLOOKUP($B39,Trade17!$A$3:$O$9989,5,FALSE))+IF(ISNA(VLOOKUP($B39,Trade17!$B$3:$O$9989,4,FALSE)),0,VLOOKUP($B39,Trade17!$B$3:$O$9989,4,FALSE))</f>
        <v>0</v>
      </c>
    </row>
    <row r="40" spans="1:13" x14ac:dyDescent="0.25">
      <c r="A40" s="52">
        <f t="shared" si="0"/>
        <v>0</v>
      </c>
      <c r="B40" s="52">
        <f t="shared" si="6"/>
        <v>250201703</v>
      </c>
      <c r="C40" s="30" t="s">
        <v>16</v>
      </c>
      <c r="D40" s="30">
        <v>2017</v>
      </c>
      <c r="E40" s="30" t="s">
        <v>775</v>
      </c>
      <c r="F40" s="30">
        <f>SUMPRODUCT((Draft17!$I$3:$I$14=$C40)*(Draft17!$K$1:$V$1=$E40)*(Draft17!$K$3:$V$14))</f>
        <v>27</v>
      </c>
      <c r="G40" t="str">
        <f t="shared" si="2"/>
        <v>Martin</v>
      </c>
      <c r="H40" t="str">
        <f>IF(ISERROR(VLOOKUP($B40,Trade17!$A$3:$O$9989,12,FALSE)),"",VLOOKUP($B40,Trade17!$A$3:$O$9989,12,FALSE))</f>
        <v/>
      </c>
      <c r="I40" t="str">
        <f>IF(ISERROR(VLOOKUP($B40,Trade17!$B$3:$O$9989,6,FALSE)),"",VLOOKUP($B40,Trade17!$B$3:$O$9989,6,FALSE))</f>
        <v/>
      </c>
      <c r="J40" s="30" t="str">
        <f t="shared" si="3"/>
        <v/>
      </c>
      <c r="K40" s="53">
        <f t="shared" si="4"/>
        <v>250</v>
      </c>
      <c r="L40" s="30">
        <f>IF(ISNA(VLOOKUP($B40,Trade17!$A$3:$O$9989,5,FALSE)),0,VLOOKUP($B40,Trade17!$A$3:$O$9989,5,FALSE))+IF(ISNA(VLOOKUP($B40,Trade17!$B$3:$O$9989,4,FALSE)),0,VLOOKUP($B40,Trade17!$B$3:$O$9989,4,FALSE))</f>
        <v>0</v>
      </c>
    </row>
    <row r="41" spans="1:13" x14ac:dyDescent="0.25">
      <c r="A41" s="52">
        <f t="shared" si="0"/>
        <v>0</v>
      </c>
      <c r="B41" s="52">
        <f t="shared" si="6"/>
        <v>250201704</v>
      </c>
      <c r="C41" s="30" t="s">
        <v>16</v>
      </c>
      <c r="D41" s="30">
        <v>2017</v>
      </c>
      <c r="E41" s="30" t="s">
        <v>776</v>
      </c>
      <c r="F41" s="30">
        <f>SUMPRODUCT((Draft17!$I$3:$I$14=$C41)*(Draft17!$K$1:$V$1=$E41)*(Draft17!$K$3:$V$14))</f>
        <v>39</v>
      </c>
      <c r="G41" t="str">
        <f t="shared" si="2"/>
        <v>Martin</v>
      </c>
      <c r="H41" t="str">
        <f>IF(ISERROR(VLOOKUP($B41,Trade17!$A$3:$O$9989,12,FALSE)),"",VLOOKUP($B41,Trade17!$A$3:$O$9989,12,FALSE))</f>
        <v/>
      </c>
      <c r="I41" t="str">
        <f>IF(ISERROR(VLOOKUP($B41,Trade17!$B$3:$O$9989,6,FALSE)),"",VLOOKUP($B41,Trade17!$B$3:$O$9989,6,FALSE))</f>
        <v/>
      </c>
      <c r="J41" s="30" t="str">
        <f t="shared" si="3"/>
        <v/>
      </c>
      <c r="K41" s="53">
        <f t="shared" si="4"/>
        <v>250</v>
      </c>
      <c r="L41" s="30">
        <f>IF(ISNA(VLOOKUP($B41,Trade17!$A$3:$O$9989,5,FALSE)),0,VLOOKUP($B41,Trade17!$A$3:$O$9989,5,FALSE))+IF(ISNA(VLOOKUP($B41,Trade17!$B$3:$O$9989,4,FALSE)),0,VLOOKUP($B41,Trade17!$B$3:$O$9989,4,FALSE))</f>
        <v>0</v>
      </c>
    </row>
    <row r="42" spans="1:13" x14ac:dyDescent="0.25">
      <c r="A42" s="52">
        <f t="shared" si="0"/>
        <v>0</v>
      </c>
      <c r="B42" s="52">
        <f t="shared" si="6"/>
        <v>250201705</v>
      </c>
      <c r="C42" s="30" t="s">
        <v>16</v>
      </c>
      <c r="D42" s="30">
        <v>2017</v>
      </c>
      <c r="E42" s="30" t="s">
        <v>777</v>
      </c>
      <c r="F42" s="30">
        <f>SUMPRODUCT((Draft17!$I$3:$I$14=$C42)*(Draft17!$K$1:$V$1=$E42)*(Draft17!$K$3:$V$14))</f>
        <v>51</v>
      </c>
      <c r="G42" t="str">
        <f t="shared" si="2"/>
        <v>Martin</v>
      </c>
      <c r="H42" t="str">
        <f>IF(ISERROR(VLOOKUP($B42,Trade17!$A$3:$O$9989,12,FALSE)),"",VLOOKUP($B42,Trade17!$A$3:$O$9989,12,FALSE))</f>
        <v/>
      </c>
      <c r="I42" t="str">
        <f>IF(ISERROR(VLOOKUP($B42,Trade17!$B$3:$O$9989,6,FALSE)),"",VLOOKUP($B42,Trade17!$B$3:$O$9989,6,FALSE))</f>
        <v/>
      </c>
      <c r="J42" s="30" t="str">
        <f t="shared" si="3"/>
        <v/>
      </c>
      <c r="K42" s="53">
        <f t="shared" si="4"/>
        <v>250</v>
      </c>
      <c r="L42" s="30">
        <f>IF(ISNA(VLOOKUP($B42,Trade17!$A$3:$O$9989,5,FALSE)),0,VLOOKUP($B42,Trade17!$A$3:$O$9989,5,FALSE))+IF(ISNA(VLOOKUP($B42,Trade17!$B$3:$O$9989,4,FALSE)),0,VLOOKUP($B42,Trade17!$B$3:$O$9989,4,FALSE))</f>
        <v>0</v>
      </c>
      <c r="M42"/>
    </row>
    <row r="43" spans="1:13" x14ac:dyDescent="0.25">
      <c r="A43" s="52">
        <f t="shared" si="0"/>
        <v>0</v>
      </c>
      <c r="B43" s="52">
        <f t="shared" si="6"/>
        <v>250201706</v>
      </c>
      <c r="C43" s="30" t="s">
        <v>16</v>
      </c>
      <c r="D43" s="30">
        <v>2017</v>
      </c>
      <c r="E43" s="30" t="s">
        <v>778</v>
      </c>
      <c r="F43" s="30">
        <f>SUMPRODUCT((Draft17!$I$3:$I$14=$C43)*(Draft17!$K$1:$V$1=$E43)*(Draft17!$K$3:$V$14))</f>
        <v>63</v>
      </c>
      <c r="G43" t="str">
        <f t="shared" si="2"/>
        <v>Martin</v>
      </c>
      <c r="H43" t="str">
        <f>IF(ISERROR(VLOOKUP($B43,Trade17!$A$3:$O$9989,12,FALSE)),"",VLOOKUP($B43,Trade17!$A$3:$O$9989,12,FALSE))</f>
        <v/>
      </c>
      <c r="I43" t="str">
        <f>IF(ISERROR(VLOOKUP($B43,Trade17!$B$3:$O$9989,6,FALSE)),"",VLOOKUP($B43,Trade17!$B$3:$O$9989,6,FALSE))</f>
        <v/>
      </c>
      <c r="J43" s="30" t="str">
        <f t="shared" si="3"/>
        <v/>
      </c>
      <c r="K43" s="53">
        <f t="shared" si="4"/>
        <v>250</v>
      </c>
      <c r="L43" s="30">
        <f>IF(ISNA(VLOOKUP($B43,Trade17!$A$3:$O$9989,5,FALSE)),0,VLOOKUP($B43,Trade17!$A$3:$O$9989,5,FALSE))+IF(ISNA(VLOOKUP($B43,Trade17!$B$3:$O$9989,4,FALSE)),0,VLOOKUP($B43,Trade17!$B$3:$O$9989,4,FALSE))</f>
        <v>0</v>
      </c>
      <c r="M43"/>
    </row>
    <row r="44" spans="1:13" x14ac:dyDescent="0.25">
      <c r="A44" s="52">
        <f t="shared" si="0"/>
        <v>0</v>
      </c>
      <c r="B44" s="52">
        <f t="shared" si="6"/>
        <v>250201707</v>
      </c>
      <c r="C44" s="30" t="s">
        <v>16</v>
      </c>
      <c r="D44" s="30">
        <v>2017</v>
      </c>
      <c r="E44" s="30" t="s">
        <v>779</v>
      </c>
      <c r="F44" s="30">
        <f>SUMPRODUCT((Draft17!$I$3:$I$14=$C44)*(Draft17!$K$1:$V$1=$E44)*(Draft17!$K$3:$V$14))</f>
        <v>75</v>
      </c>
      <c r="G44" t="str">
        <f t="shared" si="2"/>
        <v>Martin</v>
      </c>
      <c r="H44" t="str">
        <f>IF(ISERROR(VLOOKUP($B44,Trade17!$A$3:$O$9989,12,FALSE)),"",VLOOKUP($B44,Trade17!$A$3:$O$9989,12,FALSE))</f>
        <v/>
      </c>
      <c r="I44" t="str">
        <f>IF(ISERROR(VLOOKUP($B44,Trade17!$B$3:$O$9989,6,FALSE)),"",VLOOKUP($B44,Trade17!$B$3:$O$9989,6,FALSE))</f>
        <v/>
      </c>
      <c r="J44" s="30" t="str">
        <f t="shared" si="3"/>
        <v/>
      </c>
      <c r="K44" s="53">
        <f t="shared" si="4"/>
        <v>250</v>
      </c>
      <c r="L44" s="30">
        <f>IF(ISNA(VLOOKUP($B44,Trade17!$A$3:$O$9989,5,FALSE)),0,VLOOKUP($B44,Trade17!$A$3:$O$9989,5,FALSE))+IF(ISNA(VLOOKUP($B44,Trade17!$B$3:$O$9989,4,FALSE)),0,VLOOKUP($B44,Trade17!$B$3:$O$9989,4,FALSE))</f>
        <v>0</v>
      </c>
      <c r="M44"/>
    </row>
    <row r="45" spans="1:13" x14ac:dyDescent="0.25">
      <c r="A45" s="52">
        <f t="shared" si="0"/>
        <v>0</v>
      </c>
      <c r="B45" s="52">
        <f t="shared" si="6"/>
        <v>250201708</v>
      </c>
      <c r="C45" s="30" t="s">
        <v>16</v>
      </c>
      <c r="D45" s="30">
        <v>2017</v>
      </c>
      <c r="E45" s="30" t="s">
        <v>780</v>
      </c>
      <c r="F45" s="30">
        <f>SUMPRODUCT((Draft17!$I$3:$I$14=$C45)*(Draft17!$K$1:$V$1=$E45)*(Draft17!$K$3:$V$14))</f>
        <v>87</v>
      </c>
      <c r="G45" t="str">
        <f t="shared" si="2"/>
        <v>Martin</v>
      </c>
      <c r="H45" t="str">
        <f>IF(ISERROR(VLOOKUP($B45,Trade17!$A$3:$O$9989,12,FALSE)),"",VLOOKUP($B45,Trade17!$A$3:$O$9989,12,FALSE))</f>
        <v/>
      </c>
      <c r="I45" t="str">
        <f>IF(ISERROR(VLOOKUP($B45,Trade17!$B$3:$O$9989,6,FALSE)),"",VLOOKUP($B45,Trade17!$B$3:$O$9989,6,FALSE))</f>
        <v/>
      </c>
      <c r="J45" s="30" t="str">
        <f t="shared" si="3"/>
        <v/>
      </c>
      <c r="K45" s="53">
        <f t="shared" si="4"/>
        <v>250</v>
      </c>
      <c r="L45" s="30">
        <f>IF(ISNA(VLOOKUP($B45,Trade17!$A$3:$O$9989,5,FALSE)),0,VLOOKUP($B45,Trade17!$A$3:$O$9989,5,FALSE))+IF(ISNA(VLOOKUP($B45,Trade17!$B$3:$O$9989,4,FALSE)),0,VLOOKUP($B45,Trade17!$B$3:$O$9989,4,FALSE))</f>
        <v>0</v>
      </c>
      <c r="M45"/>
    </row>
    <row r="46" spans="1:13" x14ac:dyDescent="0.25">
      <c r="A46" s="52">
        <f t="shared" si="0"/>
        <v>0</v>
      </c>
      <c r="B46" s="52">
        <f t="shared" si="6"/>
        <v>250201709</v>
      </c>
      <c r="C46" s="30" t="s">
        <v>16</v>
      </c>
      <c r="D46" s="30">
        <v>2017</v>
      </c>
      <c r="E46" s="30" t="s">
        <v>781</v>
      </c>
      <c r="F46" s="30">
        <f>SUMPRODUCT((Draft17!$I$3:$I$14=$C46)*(Draft17!$K$1:$V$1=$E46)*(Draft17!$K$3:$V$14))</f>
        <v>99</v>
      </c>
      <c r="G46" t="str">
        <f t="shared" si="2"/>
        <v>Martin</v>
      </c>
      <c r="H46" t="str">
        <f>IF(ISERROR(VLOOKUP($B46,Trade17!$A$3:$O$9989,12,FALSE)),"",VLOOKUP($B46,Trade17!$A$3:$O$9989,12,FALSE))</f>
        <v/>
      </c>
      <c r="I46" t="str">
        <f>IF(ISERROR(VLOOKUP($B46,Trade17!$B$3:$O$9989,6,FALSE)),"",VLOOKUP($B46,Trade17!$B$3:$O$9989,6,FALSE))</f>
        <v/>
      </c>
      <c r="J46" s="30" t="str">
        <f t="shared" si="3"/>
        <v/>
      </c>
      <c r="K46" s="53">
        <f t="shared" si="4"/>
        <v>250</v>
      </c>
      <c r="L46" s="30">
        <f>IF(ISNA(VLOOKUP($B46,Trade17!$A$3:$O$9989,5,FALSE)),0,VLOOKUP($B46,Trade17!$A$3:$O$9989,5,FALSE))+IF(ISNA(VLOOKUP($B46,Trade17!$B$3:$O$9989,4,FALSE)),0,VLOOKUP($B46,Trade17!$B$3:$O$9989,4,FALSE))</f>
        <v>0</v>
      </c>
      <c r="M46"/>
    </row>
    <row r="47" spans="1:13" x14ac:dyDescent="0.25">
      <c r="A47" s="52">
        <f t="shared" si="0"/>
        <v>0</v>
      </c>
      <c r="B47" s="52">
        <f t="shared" si="6"/>
        <v>250201710</v>
      </c>
      <c r="C47" s="30" t="s">
        <v>16</v>
      </c>
      <c r="D47" s="30">
        <v>2017</v>
      </c>
      <c r="E47" s="30" t="s">
        <v>782</v>
      </c>
      <c r="F47" s="30">
        <f>SUMPRODUCT((Draft17!$I$3:$I$14=$C47)*(Draft17!$K$1:$V$1=$E47)*(Draft17!$K$3:$V$14))</f>
        <v>111</v>
      </c>
      <c r="G47" t="str">
        <f t="shared" si="2"/>
        <v>Martin</v>
      </c>
      <c r="H47" t="str">
        <f>IF(ISERROR(VLOOKUP($B47,Trade17!$A$3:$O$9989,12,FALSE)),"",VLOOKUP($B47,Trade17!$A$3:$O$9989,12,FALSE))</f>
        <v/>
      </c>
      <c r="I47" t="str">
        <f>IF(ISERROR(VLOOKUP($B47,Trade17!$B$3:$O$9989,6,FALSE)),"",VLOOKUP($B47,Trade17!$B$3:$O$9989,6,FALSE))</f>
        <v/>
      </c>
      <c r="J47" s="30" t="str">
        <f t="shared" si="3"/>
        <v/>
      </c>
      <c r="K47" s="53">
        <f t="shared" si="4"/>
        <v>250</v>
      </c>
      <c r="L47" s="30">
        <f>IF(ISNA(VLOOKUP($B47,Trade17!$A$3:$O$9989,5,FALSE)),0,VLOOKUP($B47,Trade17!$A$3:$O$9989,5,FALSE))+IF(ISNA(VLOOKUP($B47,Trade17!$B$3:$O$9989,4,FALSE)),0,VLOOKUP($B47,Trade17!$B$3:$O$9989,4,FALSE))</f>
        <v>0</v>
      </c>
      <c r="M47"/>
    </row>
    <row r="48" spans="1:13" x14ac:dyDescent="0.25">
      <c r="A48" s="52">
        <f t="shared" si="0"/>
        <v>0</v>
      </c>
      <c r="B48" s="52">
        <f t="shared" si="6"/>
        <v>250201711</v>
      </c>
      <c r="C48" s="30" t="s">
        <v>16</v>
      </c>
      <c r="D48" s="30">
        <v>2017</v>
      </c>
      <c r="E48" s="30" t="s">
        <v>783</v>
      </c>
      <c r="F48" s="30">
        <f>SUMPRODUCT((Draft17!$I$3:$I$14=$C48)*(Draft17!$K$1:$V$1=$E48)*(Draft17!$K$3:$V$14))</f>
        <v>123</v>
      </c>
      <c r="G48" t="str">
        <f t="shared" si="2"/>
        <v>Martin</v>
      </c>
      <c r="H48" t="str">
        <f>IF(ISERROR(VLOOKUP($B48,Trade17!$A$3:$O$9989,12,FALSE)),"",VLOOKUP($B48,Trade17!$A$3:$O$9989,12,FALSE))</f>
        <v/>
      </c>
      <c r="I48" t="str">
        <f>IF(ISERROR(VLOOKUP($B48,Trade17!$B$3:$O$9989,6,FALSE)),"",VLOOKUP($B48,Trade17!$B$3:$O$9989,6,FALSE))</f>
        <v/>
      </c>
      <c r="J48" s="30" t="str">
        <f t="shared" si="3"/>
        <v/>
      </c>
      <c r="K48" s="53">
        <f t="shared" si="4"/>
        <v>250</v>
      </c>
      <c r="L48" s="30">
        <f>IF(ISNA(VLOOKUP($B48,Trade17!$A$3:$O$9989,5,FALSE)),0,VLOOKUP($B48,Trade17!$A$3:$O$9989,5,FALSE))+IF(ISNA(VLOOKUP($B48,Trade17!$B$3:$O$9989,4,FALSE)),0,VLOOKUP($B48,Trade17!$B$3:$O$9989,4,FALSE))</f>
        <v>0</v>
      </c>
      <c r="M48"/>
    </row>
    <row r="49" spans="1:13" x14ac:dyDescent="0.25">
      <c r="A49" s="52">
        <f t="shared" si="0"/>
        <v>0</v>
      </c>
      <c r="B49" s="52">
        <f t="shared" si="6"/>
        <v>250201712</v>
      </c>
      <c r="C49" s="30" t="s">
        <v>16</v>
      </c>
      <c r="D49" s="30">
        <v>2017</v>
      </c>
      <c r="E49" s="30" t="s">
        <v>784</v>
      </c>
      <c r="F49" s="30">
        <f>SUMPRODUCT((Draft17!$I$3:$I$14=$C49)*(Draft17!$K$1:$V$1=$E49)*(Draft17!$K$3:$V$14))</f>
        <v>135</v>
      </c>
      <c r="G49" t="str">
        <f t="shared" si="2"/>
        <v>Martin</v>
      </c>
      <c r="H49" t="str">
        <f>IF(ISERROR(VLOOKUP($B49,Trade17!$A$3:$O$9989,12,FALSE)),"",VLOOKUP($B49,Trade17!$A$3:$O$9989,12,FALSE))</f>
        <v/>
      </c>
      <c r="I49" t="str">
        <f>IF(ISERROR(VLOOKUP($B49,Trade17!$B$3:$O$9989,6,FALSE)),"",VLOOKUP($B49,Trade17!$B$3:$O$9989,6,FALSE))</f>
        <v/>
      </c>
      <c r="J49" s="30" t="str">
        <f t="shared" si="3"/>
        <v/>
      </c>
      <c r="K49" s="53">
        <f t="shared" si="4"/>
        <v>250</v>
      </c>
      <c r="L49" s="30">
        <f>IF(ISNA(VLOOKUP($B49,Trade17!$A$3:$O$9989,5,FALSE)),0,VLOOKUP($B49,Trade17!$A$3:$O$9989,5,FALSE))+IF(ISNA(VLOOKUP($B49,Trade17!$B$3:$O$9989,4,FALSE)),0,VLOOKUP($B49,Trade17!$B$3:$O$9989,4,FALSE))</f>
        <v>0</v>
      </c>
      <c r="M49"/>
    </row>
    <row r="50" spans="1:13" x14ac:dyDescent="0.25">
      <c r="A50" s="52">
        <f t="shared" si="0"/>
        <v>0</v>
      </c>
      <c r="B50" s="52">
        <f t="shared" si="6"/>
        <v>300201701</v>
      </c>
      <c r="C50" s="30" t="s">
        <v>812</v>
      </c>
      <c r="D50" s="30">
        <v>2017</v>
      </c>
      <c r="E50" s="30" t="s">
        <v>773</v>
      </c>
      <c r="F50" s="30">
        <f>SUMPRODUCT((Draft17!$I$3:$I$14=$C50)*(Draft17!$K$1:$V$1=$E50)*(Draft17!$K$3:$V$14))</f>
        <v>4</v>
      </c>
      <c r="G50" t="str">
        <f t="shared" si="2"/>
        <v>JoelCa</v>
      </c>
      <c r="H50" t="str">
        <f>IF(ISERROR(VLOOKUP($B50,Trade17!$A$3:$O$9989,12,FALSE)),"",VLOOKUP($B50,Trade17!$A$3:$O$9989,12,FALSE))</f>
        <v/>
      </c>
      <c r="I50" t="str">
        <f>IF(ISERROR(VLOOKUP($B50,Trade17!$B$3:$O$9989,6,FALSE)),"",VLOOKUP($B50,Trade17!$B$3:$O$9989,6,FALSE))</f>
        <v/>
      </c>
      <c r="J50" s="30" t="str">
        <f t="shared" si="3"/>
        <v/>
      </c>
      <c r="K50" s="53">
        <f t="shared" si="4"/>
        <v>300</v>
      </c>
      <c r="L50" s="30">
        <f>IF(ISNA(VLOOKUP($B50,Trade17!$A$3:$O$9989,5,FALSE)),0,VLOOKUP($B50,Trade17!$A$3:$O$9989,5,FALSE))+IF(ISNA(VLOOKUP($B50,Trade17!$B$3:$O$9989,4,FALSE)),0,VLOOKUP($B50,Trade17!$B$3:$O$9989,4,FALSE))</f>
        <v>0</v>
      </c>
      <c r="M50"/>
    </row>
    <row r="51" spans="1:13" x14ac:dyDescent="0.25">
      <c r="A51" s="52">
        <f t="shared" si="0"/>
        <v>0</v>
      </c>
      <c r="B51" s="52">
        <f t="shared" si="6"/>
        <v>300201702</v>
      </c>
      <c r="C51" s="30" t="s">
        <v>812</v>
      </c>
      <c r="D51" s="30">
        <v>2017</v>
      </c>
      <c r="E51" s="30" t="s">
        <v>774</v>
      </c>
      <c r="F51" s="30">
        <f>SUMPRODUCT((Draft17!$I$3:$I$14=$C51)*(Draft17!$K$1:$V$1=$E51)*(Draft17!$K$3:$V$14))</f>
        <v>16</v>
      </c>
      <c r="G51" t="str">
        <f t="shared" si="2"/>
        <v>JoelCa</v>
      </c>
      <c r="H51" t="str">
        <f>IF(ISERROR(VLOOKUP($B51,Trade17!$A$3:$O$9989,12,FALSE)),"",VLOOKUP($B51,Trade17!$A$3:$O$9989,12,FALSE))</f>
        <v/>
      </c>
      <c r="I51" t="str">
        <f>IF(ISERROR(VLOOKUP($B51,Trade17!$B$3:$O$9989,6,FALSE)),"",VLOOKUP($B51,Trade17!$B$3:$O$9989,6,FALSE))</f>
        <v/>
      </c>
      <c r="J51" s="30" t="str">
        <f t="shared" si="3"/>
        <v/>
      </c>
      <c r="K51" s="53">
        <f t="shared" si="4"/>
        <v>300</v>
      </c>
      <c r="L51" s="30">
        <f>IF(ISNA(VLOOKUP($B51,Trade17!$A$3:$O$9989,5,FALSE)),0,VLOOKUP($B51,Trade17!$A$3:$O$9989,5,FALSE))+IF(ISNA(VLOOKUP($B51,Trade17!$B$3:$O$9989,4,FALSE)),0,VLOOKUP($B51,Trade17!$B$3:$O$9989,4,FALSE))</f>
        <v>0</v>
      </c>
      <c r="M51"/>
    </row>
    <row r="52" spans="1:13" x14ac:dyDescent="0.25">
      <c r="A52" s="52">
        <f t="shared" si="0"/>
        <v>0</v>
      </c>
      <c r="B52" s="52">
        <f t="shared" si="6"/>
        <v>300201703</v>
      </c>
      <c r="C52" s="30" t="s">
        <v>812</v>
      </c>
      <c r="D52" s="30">
        <v>2017</v>
      </c>
      <c r="E52" s="30" t="s">
        <v>775</v>
      </c>
      <c r="F52" s="30">
        <f>SUMPRODUCT((Draft17!$I$3:$I$14=$C52)*(Draft17!$K$1:$V$1=$E52)*(Draft17!$K$3:$V$14))</f>
        <v>28</v>
      </c>
      <c r="G52" t="str">
        <f t="shared" si="2"/>
        <v>JoelCa</v>
      </c>
      <c r="H52" t="str">
        <f>IF(ISERROR(VLOOKUP($B52,Trade17!$A$3:$O$9989,12,FALSE)),"",VLOOKUP($B52,Trade17!$A$3:$O$9989,12,FALSE))</f>
        <v/>
      </c>
      <c r="I52" t="str">
        <f>IF(ISERROR(VLOOKUP($B52,Trade17!$B$3:$O$9989,6,FALSE)),"",VLOOKUP($B52,Trade17!$B$3:$O$9989,6,FALSE))</f>
        <v/>
      </c>
      <c r="J52" s="30" t="str">
        <f t="shared" si="3"/>
        <v/>
      </c>
      <c r="K52" s="53">
        <f t="shared" si="4"/>
        <v>300</v>
      </c>
      <c r="L52" s="30">
        <f>IF(ISNA(VLOOKUP($B52,Trade17!$A$3:$O$9989,5,FALSE)),0,VLOOKUP($B52,Trade17!$A$3:$O$9989,5,FALSE))+IF(ISNA(VLOOKUP($B52,Trade17!$B$3:$O$9989,4,FALSE)),0,VLOOKUP($B52,Trade17!$B$3:$O$9989,4,FALSE))</f>
        <v>0</v>
      </c>
      <c r="M52"/>
    </row>
    <row r="53" spans="1:13" x14ac:dyDescent="0.25">
      <c r="A53" s="52">
        <f t="shared" si="0"/>
        <v>0</v>
      </c>
      <c r="B53" s="52">
        <f t="shared" si="6"/>
        <v>300201704</v>
      </c>
      <c r="C53" s="30" t="s">
        <v>812</v>
      </c>
      <c r="D53" s="30">
        <v>2017</v>
      </c>
      <c r="E53" s="30" t="s">
        <v>776</v>
      </c>
      <c r="F53" s="30">
        <f>SUMPRODUCT((Draft17!$I$3:$I$14=$C53)*(Draft17!$K$1:$V$1=$E53)*(Draft17!$K$3:$V$14))</f>
        <v>40</v>
      </c>
      <c r="G53" t="str">
        <f t="shared" si="2"/>
        <v>JoelCa</v>
      </c>
      <c r="H53" t="str">
        <f>IF(ISERROR(VLOOKUP($B53,Trade17!$A$3:$O$9989,12,FALSE)),"",VLOOKUP($B53,Trade17!$A$3:$O$9989,12,FALSE))</f>
        <v/>
      </c>
      <c r="I53" t="str">
        <f>IF(ISERROR(VLOOKUP($B53,Trade17!$B$3:$O$9989,6,FALSE)),"",VLOOKUP($B53,Trade17!$B$3:$O$9989,6,FALSE))</f>
        <v/>
      </c>
      <c r="J53" s="30" t="str">
        <f t="shared" si="3"/>
        <v/>
      </c>
      <c r="K53" s="53">
        <f t="shared" si="4"/>
        <v>300</v>
      </c>
      <c r="L53" s="30">
        <f>IF(ISNA(VLOOKUP($B53,Trade17!$A$3:$O$9989,5,FALSE)),0,VLOOKUP($B53,Trade17!$A$3:$O$9989,5,FALSE))+IF(ISNA(VLOOKUP($B53,Trade17!$B$3:$O$9989,4,FALSE)),0,VLOOKUP($B53,Trade17!$B$3:$O$9989,4,FALSE))</f>
        <v>0</v>
      </c>
      <c r="M53"/>
    </row>
    <row r="54" spans="1:13" x14ac:dyDescent="0.25">
      <c r="A54" s="52">
        <f t="shared" si="0"/>
        <v>0</v>
      </c>
      <c r="B54" s="52">
        <f t="shared" si="6"/>
        <v>300201705</v>
      </c>
      <c r="C54" s="30" t="s">
        <v>812</v>
      </c>
      <c r="D54" s="30">
        <v>2017</v>
      </c>
      <c r="E54" s="30" t="s">
        <v>777</v>
      </c>
      <c r="F54" s="30">
        <f>SUMPRODUCT((Draft17!$I$3:$I$14=$C54)*(Draft17!$K$1:$V$1=$E54)*(Draft17!$K$3:$V$14))</f>
        <v>52</v>
      </c>
      <c r="G54" t="str">
        <f t="shared" si="2"/>
        <v>JoelCa</v>
      </c>
      <c r="H54" t="str">
        <f>IF(ISERROR(VLOOKUP($B54,Trade17!$A$3:$O$9989,12,FALSE)),"",VLOOKUP($B54,Trade17!$A$3:$O$9989,12,FALSE))</f>
        <v/>
      </c>
      <c r="I54" t="str">
        <f>IF(ISERROR(VLOOKUP($B54,Trade17!$B$3:$O$9989,6,FALSE)),"",VLOOKUP($B54,Trade17!$B$3:$O$9989,6,FALSE))</f>
        <v/>
      </c>
      <c r="J54" s="30" t="str">
        <f t="shared" si="3"/>
        <v/>
      </c>
      <c r="K54" s="53">
        <f t="shared" si="4"/>
        <v>300</v>
      </c>
      <c r="L54" s="30">
        <f>IF(ISNA(VLOOKUP($B54,Trade17!$A$3:$O$9989,5,FALSE)),0,VLOOKUP($B54,Trade17!$A$3:$O$9989,5,FALSE))+IF(ISNA(VLOOKUP($B54,Trade17!$B$3:$O$9989,4,FALSE)),0,VLOOKUP($B54,Trade17!$B$3:$O$9989,4,FALSE))</f>
        <v>0</v>
      </c>
      <c r="M54"/>
    </row>
    <row r="55" spans="1:13" x14ac:dyDescent="0.25">
      <c r="A55" s="52">
        <f t="shared" si="0"/>
        <v>0</v>
      </c>
      <c r="B55" s="52">
        <f t="shared" si="6"/>
        <v>300201706</v>
      </c>
      <c r="C55" s="30" t="s">
        <v>812</v>
      </c>
      <c r="D55" s="30">
        <v>2017</v>
      </c>
      <c r="E55" s="30" t="s">
        <v>778</v>
      </c>
      <c r="F55" s="30">
        <f>SUMPRODUCT((Draft17!$I$3:$I$14=$C55)*(Draft17!$K$1:$V$1=$E55)*(Draft17!$K$3:$V$14))</f>
        <v>64</v>
      </c>
      <c r="G55" t="str">
        <f t="shared" si="2"/>
        <v>JoelCa</v>
      </c>
      <c r="H55" t="str">
        <f>IF(ISERROR(VLOOKUP($B55,Trade17!$A$3:$O$9989,12,FALSE)),"",VLOOKUP($B55,Trade17!$A$3:$O$9989,12,FALSE))</f>
        <v/>
      </c>
      <c r="I55" t="str">
        <f>IF(ISERROR(VLOOKUP($B55,Trade17!$B$3:$O$9989,6,FALSE)),"",VLOOKUP($B55,Trade17!$B$3:$O$9989,6,FALSE))</f>
        <v/>
      </c>
      <c r="J55" s="30" t="str">
        <f t="shared" si="3"/>
        <v/>
      </c>
      <c r="K55" s="53">
        <f t="shared" si="4"/>
        <v>300</v>
      </c>
      <c r="L55" s="30">
        <f>IF(ISNA(VLOOKUP($B55,Trade17!$A$3:$O$9989,5,FALSE)),0,VLOOKUP($B55,Trade17!$A$3:$O$9989,5,FALSE))+IF(ISNA(VLOOKUP($B55,Trade17!$B$3:$O$9989,4,FALSE)),0,VLOOKUP($B55,Trade17!$B$3:$O$9989,4,FALSE))</f>
        <v>0</v>
      </c>
      <c r="M55"/>
    </row>
    <row r="56" spans="1:13" x14ac:dyDescent="0.25">
      <c r="A56" s="52">
        <f t="shared" si="0"/>
        <v>0</v>
      </c>
      <c r="B56" s="52">
        <f t="shared" si="6"/>
        <v>300201707</v>
      </c>
      <c r="C56" s="30" t="s">
        <v>812</v>
      </c>
      <c r="D56" s="30">
        <v>2017</v>
      </c>
      <c r="E56" s="30" t="s">
        <v>779</v>
      </c>
      <c r="F56" s="30">
        <f>SUMPRODUCT((Draft17!$I$3:$I$14=$C56)*(Draft17!$K$1:$V$1=$E56)*(Draft17!$K$3:$V$14))</f>
        <v>76</v>
      </c>
      <c r="G56" t="str">
        <f t="shared" si="2"/>
        <v>JoelCa</v>
      </c>
      <c r="H56" t="str">
        <f>IF(ISERROR(VLOOKUP($B56,Trade17!$A$3:$O$9989,12,FALSE)),"",VLOOKUP($B56,Trade17!$A$3:$O$9989,12,FALSE))</f>
        <v/>
      </c>
      <c r="I56" t="str">
        <f>IF(ISERROR(VLOOKUP($B56,Trade17!$B$3:$O$9989,6,FALSE)),"",VLOOKUP($B56,Trade17!$B$3:$O$9989,6,FALSE))</f>
        <v/>
      </c>
      <c r="J56" s="30" t="str">
        <f t="shared" si="3"/>
        <v/>
      </c>
      <c r="K56" s="53">
        <f t="shared" si="4"/>
        <v>300</v>
      </c>
      <c r="L56" s="30">
        <f>IF(ISNA(VLOOKUP($B56,Trade17!$A$3:$O$9989,5,FALSE)),0,VLOOKUP($B56,Trade17!$A$3:$O$9989,5,FALSE))+IF(ISNA(VLOOKUP($B56,Trade17!$B$3:$O$9989,4,FALSE)),0,VLOOKUP($B56,Trade17!$B$3:$O$9989,4,FALSE))</f>
        <v>0</v>
      </c>
      <c r="M56"/>
    </row>
    <row r="57" spans="1:13" x14ac:dyDescent="0.25">
      <c r="A57" s="52">
        <f t="shared" si="0"/>
        <v>0</v>
      </c>
      <c r="B57" s="52">
        <f t="shared" si="6"/>
        <v>300201708</v>
      </c>
      <c r="C57" s="30" t="s">
        <v>812</v>
      </c>
      <c r="D57" s="30">
        <v>2017</v>
      </c>
      <c r="E57" s="30" t="s">
        <v>780</v>
      </c>
      <c r="F57" s="30">
        <f>SUMPRODUCT((Draft17!$I$3:$I$14=$C57)*(Draft17!$K$1:$V$1=$E57)*(Draft17!$K$3:$V$14))</f>
        <v>88</v>
      </c>
      <c r="G57" t="str">
        <f t="shared" si="2"/>
        <v>JoelCa</v>
      </c>
      <c r="H57" t="str">
        <f>IF(ISERROR(VLOOKUP($B57,Trade17!$A$3:$O$9989,12,FALSE)),"",VLOOKUP($B57,Trade17!$A$3:$O$9989,12,FALSE))</f>
        <v/>
      </c>
      <c r="I57" t="str">
        <f>IF(ISERROR(VLOOKUP($B57,Trade17!$B$3:$O$9989,6,FALSE)),"",VLOOKUP($B57,Trade17!$B$3:$O$9989,6,FALSE))</f>
        <v/>
      </c>
      <c r="J57" s="30" t="str">
        <f t="shared" si="3"/>
        <v/>
      </c>
      <c r="K57" s="53">
        <f t="shared" si="4"/>
        <v>300</v>
      </c>
      <c r="L57" s="30">
        <f>IF(ISNA(VLOOKUP($B57,Trade17!$A$3:$O$9989,5,FALSE)),0,VLOOKUP($B57,Trade17!$A$3:$O$9989,5,FALSE))+IF(ISNA(VLOOKUP($B57,Trade17!$B$3:$O$9989,4,FALSE)),0,VLOOKUP($B57,Trade17!$B$3:$O$9989,4,FALSE))</f>
        <v>0</v>
      </c>
      <c r="M57"/>
    </row>
    <row r="58" spans="1:13" x14ac:dyDescent="0.25">
      <c r="A58" s="52">
        <f t="shared" si="0"/>
        <v>0</v>
      </c>
      <c r="B58" s="52">
        <f t="shared" si="6"/>
        <v>300201709</v>
      </c>
      <c r="C58" s="30" t="s">
        <v>812</v>
      </c>
      <c r="D58" s="30">
        <v>2017</v>
      </c>
      <c r="E58" s="30" t="s">
        <v>781</v>
      </c>
      <c r="F58" s="30">
        <f>SUMPRODUCT((Draft17!$I$3:$I$14=$C58)*(Draft17!$K$1:$V$1=$E58)*(Draft17!$K$3:$V$14))</f>
        <v>100</v>
      </c>
      <c r="G58" t="str">
        <f t="shared" si="2"/>
        <v>JoelCa</v>
      </c>
      <c r="H58" t="str">
        <f>IF(ISERROR(VLOOKUP($B58,Trade17!$A$3:$O$9989,12,FALSE)),"",VLOOKUP($B58,Trade17!$A$3:$O$9989,12,FALSE))</f>
        <v/>
      </c>
      <c r="I58" t="str">
        <f>IF(ISERROR(VLOOKUP($B58,Trade17!$B$3:$O$9989,6,FALSE)),"",VLOOKUP($B58,Trade17!$B$3:$O$9989,6,FALSE))</f>
        <v/>
      </c>
      <c r="J58" s="30" t="str">
        <f t="shared" si="3"/>
        <v/>
      </c>
      <c r="K58" s="53">
        <f t="shared" si="4"/>
        <v>300</v>
      </c>
      <c r="L58" s="30">
        <f>IF(ISNA(VLOOKUP($B58,Trade17!$A$3:$O$9989,5,FALSE)),0,VLOOKUP($B58,Trade17!$A$3:$O$9989,5,FALSE))+IF(ISNA(VLOOKUP($B58,Trade17!$B$3:$O$9989,4,FALSE)),0,VLOOKUP($B58,Trade17!$B$3:$O$9989,4,FALSE))</f>
        <v>0</v>
      </c>
      <c r="M58"/>
    </row>
    <row r="59" spans="1:13" x14ac:dyDescent="0.25">
      <c r="A59" s="52">
        <f t="shared" si="0"/>
        <v>0</v>
      </c>
      <c r="B59" s="52">
        <f t="shared" si="6"/>
        <v>300201710</v>
      </c>
      <c r="C59" s="30" t="s">
        <v>812</v>
      </c>
      <c r="D59" s="30">
        <v>2017</v>
      </c>
      <c r="E59" s="30" t="s">
        <v>782</v>
      </c>
      <c r="F59" s="30">
        <f>SUMPRODUCT((Draft17!$I$3:$I$14=$C59)*(Draft17!$K$1:$V$1=$E59)*(Draft17!$K$3:$V$14))</f>
        <v>112</v>
      </c>
      <c r="G59" t="str">
        <f t="shared" si="2"/>
        <v>JoelCa</v>
      </c>
      <c r="H59" t="str">
        <f>IF(ISERROR(VLOOKUP($B59,Trade17!$A$3:$O$9989,12,FALSE)),"",VLOOKUP($B59,Trade17!$A$3:$O$9989,12,FALSE))</f>
        <v/>
      </c>
      <c r="I59" t="str">
        <f>IF(ISERROR(VLOOKUP($B59,Trade17!$B$3:$O$9989,6,FALSE)),"",VLOOKUP($B59,Trade17!$B$3:$O$9989,6,FALSE))</f>
        <v/>
      </c>
      <c r="J59" s="30" t="str">
        <f t="shared" si="3"/>
        <v/>
      </c>
      <c r="K59" s="53">
        <f t="shared" si="4"/>
        <v>300</v>
      </c>
      <c r="L59" s="30">
        <f>IF(ISNA(VLOOKUP($B59,Trade17!$A$3:$O$9989,5,FALSE)),0,VLOOKUP($B59,Trade17!$A$3:$O$9989,5,FALSE))+IF(ISNA(VLOOKUP($B59,Trade17!$B$3:$O$9989,4,FALSE)),0,VLOOKUP($B59,Trade17!$B$3:$O$9989,4,FALSE))</f>
        <v>0</v>
      </c>
      <c r="M59"/>
    </row>
    <row r="60" spans="1:13" x14ac:dyDescent="0.25">
      <c r="A60" s="52">
        <f t="shared" si="0"/>
        <v>0</v>
      </c>
      <c r="B60" s="52">
        <f t="shared" si="6"/>
        <v>300201711</v>
      </c>
      <c r="C60" s="30" t="s">
        <v>812</v>
      </c>
      <c r="D60" s="30">
        <v>2017</v>
      </c>
      <c r="E60" s="30" t="s">
        <v>783</v>
      </c>
      <c r="F60" s="30">
        <f>SUMPRODUCT((Draft17!$I$3:$I$14=$C60)*(Draft17!$K$1:$V$1=$E60)*(Draft17!$K$3:$V$14))</f>
        <v>124</v>
      </c>
      <c r="G60" t="str">
        <f t="shared" si="2"/>
        <v>JoelCa</v>
      </c>
      <c r="H60" t="str">
        <f>IF(ISERROR(VLOOKUP($B60,Trade17!$A$3:$O$9989,12,FALSE)),"",VLOOKUP($B60,Trade17!$A$3:$O$9989,12,FALSE))</f>
        <v/>
      </c>
      <c r="I60" t="str">
        <f>IF(ISERROR(VLOOKUP($B60,Trade17!$B$3:$O$9989,6,FALSE)),"",VLOOKUP($B60,Trade17!$B$3:$O$9989,6,FALSE))</f>
        <v/>
      </c>
      <c r="J60" s="30" t="str">
        <f t="shared" si="3"/>
        <v/>
      </c>
      <c r="K60" s="53">
        <f t="shared" si="4"/>
        <v>300</v>
      </c>
      <c r="L60" s="30">
        <f>IF(ISNA(VLOOKUP($B60,Trade17!$A$3:$O$9989,5,FALSE)),0,VLOOKUP($B60,Trade17!$A$3:$O$9989,5,FALSE))+IF(ISNA(VLOOKUP($B60,Trade17!$B$3:$O$9989,4,FALSE)),0,VLOOKUP($B60,Trade17!$B$3:$O$9989,4,FALSE))</f>
        <v>0</v>
      </c>
      <c r="M60"/>
    </row>
    <row r="61" spans="1:13" x14ac:dyDescent="0.25">
      <c r="A61" s="52">
        <f t="shared" si="0"/>
        <v>0</v>
      </c>
      <c r="B61" s="52">
        <f t="shared" si="6"/>
        <v>300201712</v>
      </c>
      <c r="C61" s="30" t="s">
        <v>812</v>
      </c>
      <c r="D61" s="30">
        <v>2017</v>
      </c>
      <c r="E61" s="30" t="s">
        <v>784</v>
      </c>
      <c r="F61" s="30">
        <f>SUMPRODUCT((Draft17!$I$3:$I$14=$C61)*(Draft17!$K$1:$V$1=$E61)*(Draft17!$K$3:$V$14))</f>
        <v>136</v>
      </c>
      <c r="G61" t="str">
        <f t="shared" si="2"/>
        <v>JoelCa</v>
      </c>
      <c r="H61" t="str">
        <f>IF(ISERROR(VLOOKUP($B61,Trade17!$A$3:$O$9989,12,FALSE)),"",VLOOKUP($B61,Trade17!$A$3:$O$9989,12,FALSE))</f>
        <v/>
      </c>
      <c r="I61" t="str">
        <f>IF(ISERROR(VLOOKUP($B61,Trade17!$B$3:$O$9989,6,FALSE)),"",VLOOKUP($B61,Trade17!$B$3:$O$9989,6,FALSE))</f>
        <v/>
      </c>
      <c r="J61" s="30" t="str">
        <f t="shared" si="3"/>
        <v/>
      </c>
      <c r="K61" s="53">
        <f t="shared" si="4"/>
        <v>300</v>
      </c>
      <c r="L61" s="30">
        <f>IF(ISNA(VLOOKUP($B61,Trade17!$A$3:$O$9989,5,FALSE)),0,VLOOKUP($B61,Trade17!$A$3:$O$9989,5,FALSE))+IF(ISNA(VLOOKUP($B61,Trade17!$B$3:$O$9989,4,FALSE)),0,VLOOKUP($B61,Trade17!$B$3:$O$9989,4,FALSE))</f>
        <v>0</v>
      </c>
      <c r="M61"/>
    </row>
    <row r="62" spans="1:13" x14ac:dyDescent="0.25">
      <c r="A62" s="52">
        <f t="shared" si="0"/>
        <v>0</v>
      </c>
      <c r="B62" s="52">
        <f t="shared" si="6"/>
        <v>350201701</v>
      </c>
      <c r="C62" s="30" t="s">
        <v>813</v>
      </c>
      <c r="D62" s="30">
        <v>2017</v>
      </c>
      <c r="E62" s="30" t="s">
        <v>773</v>
      </c>
      <c r="F62" s="30">
        <f>SUMPRODUCT((Draft17!$I$3:$I$14=$C62)*(Draft17!$K$1:$V$1=$E62)*(Draft17!$K$3:$V$14))</f>
        <v>2</v>
      </c>
      <c r="G62" t="str">
        <f t="shared" si="2"/>
        <v>Bastie</v>
      </c>
      <c r="H62" t="str">
        <f>IF(ISERROR(VLOOKUP($B62,Trade17!$A$3:$O$9989,12,FALSE)),"",VLOOKUP($B62,Trade17!$A$3:$O$9989,12,FALSE))</f>
        <v/>
      </c>
      <c r="I62" t="str">
        <f>IF(ISERROR(VLOOKUP($B62,Trade17!$B$3:$O$9989,6,FALSE)),"",VLOOKUP($B62,Trade17!$B$3:$O$9989,6,FALSE))</f>
        <v/>
      </c>
      <c r="J62" s="30" t="str">
        <f t="shared" si="3"/>
        <v/>
      </c>
      <c r="K62" s="53">
        <f t="shared" si="4"/>
        <v>350</v>
      </c>
      <c r="L62" s="30">
        <f>IF(ISNA(VLOOKUP($B62,Trade17!$A$3:$O$9989,5,FALSE)),0,VLOOKUP($B62,Trade17!$A$3:$O$9989,5,FALSE))+IF(ISNA(VLOOKUP($B62,Trade17!$B$3:$O$9989,4,FALSE)),0,VLOOKUP($B62,Trade17!$B$3:$O$9989,4,FALSE))</f>
        <v>0</v>
      </c>
      <c r="M62"/>
    </row>
    <row r="63" spans="1:13" x14ac:dyDescent="0.25">
      <c r="A63" s="52">
        <f t="shared" si="0"/>
        <v>0</v>
      </c>
      <c r="B63" s="52">
        <f t="shared" si="6"/>
        <v>350201702</v>
      </c>
      <c r="C63" s="30" t="s">
        <v>813</v>
      </c>
      <c r="D63" s="30">
        <v>2017</v>
      </c>
      <c r="E63" s="30" t="s">
        <v>774</v>
      </c>
      <c r="F63" s="30">
        <f>SUMPRODUCT((Draft17!$I$3:$I$14=$C63)*(Draft17!$K$1:$V$1=$E63)*(Draft17!$K$3:$V$14))</f>
        <v>14</v>
      </c>
      <c r="G63" t="str">
        <f t="shared" si="2"/>
        <v>Bastie</v>
      </c>
      <c r="H63" t="str">
        <f>IF(ISERROR(VLOOKUP($B63,Trade17!$A$3:$O$9989,12,FALSE)),"",VLOOKUP($B63,Trade17!$A$3:$O$9989,12,FALSE))</f>
        <v/>
      </c>
      <c r="I63" t="str">
        <f>IF(ISERROR(VLOOKUP($B63,Trade17!$B$3:$O$9989,6,FALSE)),"",VLOOKUP($B63,Trade17!$B$3:$O$9989,6,FALSE))</f>
        <v/>
      </c>
      <c r="J63" s="30" t="str">
        <f t="shared" si="3"/>
        <v/>
      </c>
      <c r="K63" s="53">
        <f t="shared" si="4"/>
        <v>350</v>
      </c>
      <c r="L63" s="30">
        <f>IF(ISNA(VLOOKUP($B63,Trade17!$A$3:$O$9989,5,FALSE)),0,VLOOKUP($B63,Trade17!$A$3:$O$9989,5,FALSE))+IF(ISNA(VLOOKUP($B63,Trade17!$B$3:$O$9989,4,FALSE)),0,VLOOKUP($B63,Trade17!$B$3:$O$9989,4,FALSE))</f>
        <v>0</v>
      </c>
      <c r="M63"/>
    </row>
    <row r="64" spans="1:13" x14ac:dyDescent="0.25">
      <c r="A64" s="52">
        <f t="shared" si="0"/>
        <v>0</v>
      </c>
      <c r="B64" s="52">
        <f t="shared" si="6"/>
        <v>350201703</v>
      </c>
      <c r="C64" s="30" t="s">
        <v>813</v>
      </c>
      <c r="D64" s="30">
        <v>2017</v>
      </c>
      <c r="E64" s="30" t="s">
        <v>775</v>
      </c>
      <c r="F64" s="30">
        <f>SUMPRODUCT((Draft17!$I$3:$I$14=$C64)*(Draft17!$K$1:$V$1=$E64)*(Draft17!$K$3:$V$14))</f>
        <v>26</v>
      </c>
      <c r="G64" t="str">
        <f t="shared" si="2"/>
        <v>Bastie</v>
      </c>
      <c r="H64" t="str">
        <f>IF(ISERROR(VLOOKUP($B64,Trade17!$A$3:$O$9989,12,FALSE)),"",VLOOKUP($B64,Trade17!$A$3:$O$9989,12,FALSE))</f>
        <v/>
      </c>
      <c r="I64" t="str">
        <f>IF(ISERROR(VLOOKUP($B64,Trade17!$B$3:$O$9989,6,FALSE)),"",VLOOKUP($B64,Trade17!$B$3:$O$9989,6,FALSE))</f>
        <v/>
      </c>
      <c r="J64" s="30" t="str">
        <f t="shared" si="3"/>
        <v/>
      </c>
      <c r="K64" s="53">
        <f t="shared" si="4"/>
        <v>350</v>
      </c>
      <c r="L64" s="30">
        <f>IF(ISNA(VLOOKUP($B64,Trade17!$A$3:$O$9989,5,FALSE)),0,VLOOKUP($B64,Trade17!$A$3:$O$9989,5,FALSE))+IF(ISNA(VLOOKUP($B64,Trade17!$B$3:$O$9989,4,FALSE)),0,VLOOKUP($B64,Trade17!$B$3:$O$9989,4,FALSE))</f>
        <v>0</v>
      </c>
      <c r="M64"/>
    </row>
    <row r="65" spans="1:13" x14ac:dyDescent="0.25">
      <c r="A65" s="52">
        <f t="shared" si="0"/>
        <v>0</v>
      </c>
      <c r="B65" s="52">
        <f t="shared" si="6"/>
        <v>350201704</v>
      </c>
      <c r="C65" s="30" t="s">
        <v>813</v>
      </c>
      <c r="D65" s="30">
        <v>2017</v>
      </c>
      <c r="E65" s="30" t="s">
        <v>776</v>
      </c>
      <c r="F65" s="30">
        <f>SUMPRODUCT((Draft17!$I$3:$I$14=$C65)*(Draft17!$K$1:$V$1=$E65)*(Draft17!$K$3:$V$14))</f>
        <v>38</v>
      </c>
      <c r="G65" t="str">
        <f t="shared" si="2"/>
        <v>Bastie</v>
      </c>
      <c r="H65" t="str">
        <f>IF(ISERROR(VLOOKUP($B65,Trade17!$A$3:$O$9989,12,FALSE)),"",VLOOKUP($B65,Trade17!$A$3:$O$9989,12,FALSE))</f>
        <v/>
      </c>
      <c r="I65" t="str">
        <f>IF(ISERROR(VLOOKUP($B65,Trade17!$B$3:$O$9989,6,FALSE)),"",VLOOKUP($B65,Trade17!$B$3:$O$9989,6,FALSE))</f>
        <v/>
      </c>
      <c r="J65" s="30" t="str">
        <f t="shared" si="3"/>
        <v/>
      </c>
      <c r="K65" s="53">
        <f t="shared" si="4"/>
        <v>350</v>
      </c>
      <c r="L65" s="30">
        <f>IF(ISNA(VLOOKUP($B65,Trade17!$A$3:$O$9989,5,FALSE)),0,VLOOKUP($B65,Trade17!$A$3:$O$9989,5,FALSE))+IF(ISNA(VLOOKUP($B65,Trade17!$B$3:$O$9989,4,FALSE)),0,VLOOKUP($B65,Trade17!$B$3:$O$9989,4,FALSE))</f>
        <v>0</v>
      </c>
      <c r="M65"/>
    </row>
    <row r="66" spans="1:13" x14ac:dyDescent="0.25">
      <c r="A66" s="52">
        <f t="shared" ref="A66:A129" si="7">IF(ISERROR((VLOOKUP(J66,$M$2:$N$14,2,FALSE)&amp;$D66&amp;LEFT($E66,LEN($E66)-1))*1),0,(VLOOKUP(J66,$M$2:$N$14,2,FALSE)&amp;$D66&amp;LEFT($E66,LEN($E66)-1))*1)</f>
        <v>0</v>
      </c>
      <c r="B66" s="52">
        <f t="shared" si="6"/>
        <v>350201705</v>
      </c>
      <c r="C66" s="30" t="s">
        <v>813</v>
      </c>
      <c r="D66" s="30">
        <v>2017</v>
      </c>
      <c r="E66" s="30" t="s">
        <v>777</v>
      </c>
      <c r="F66" s="30">
        <f>SUMPRODUCT((Draft17!$I$3:$I$14=$C66)*(Draft17!$K$1:$V$1=$E66)*(Draft17!$K$3:$V$14))</f>
        <v>50</v>
      </c>
      <c r="G66" t="str">
        <f t="shared" ref="G66:G129" si="8">IF(A66&gt;0,J66&amp;" reçu de "&amp;C66,C66)</f>
        <v>Bastie</v>
      </c>
      <c r="H66" t="str">
        <f>IF(ISERROR(VLOOKUP($B66,Trade17!$A$3:$O$9989,12,FALSE)),"",VLOOKUP($B66,Trade17!$A$3:$O$9989,12,FALSE))</f>
        <v/>
      </c>
      <c r="I66" t="str">
        <f>IF(ISERROR(VLOOKUP($B66,Trade17!$B$3:$O$9989,6,FALSE)),"",VLOOKUP($B66,Trade17!$B$3:$O$9989,6,FALSE))</f>
        <v/>
      </c>
      <c r="J66" s="30" t="str">
        <f t="shared" ref="J66:J129" si="9">H66&amp;I66</f>
        <v/>
      </c>
      <c r="K66" s="53">
        <f t="shared" ref="K66:K129" si="10">VLOOKUP(C66,$M$2:$N$14,2,FALSE)</f>
        <v>350</v>
      </c>
      <c r="L66" s="30">
        <f>IF(ISNA(VLOOKUP($B66,Trade17!$A$3:$O$9989,5,FALSE)),0,VLOOKUP($B66,Trade17!$A$3:$O$9989,5,FALSE))+IF(ISNA(VLOOKUP($B66,Trade17!$B$3:$O$9989,4,FALSE)),0,VLOOKUP($B66,Trade17!$B$3:$O$9989,4,FALSE))</f>
        <v>0</v>
      </c>
      <c r="M66"/>
    </row>
    <row r="67" spans="1:13" x14ac:dyDescent="0.25">
      <c r="A67" s="52">
        <f t="shared" si="7"/>
        <v>0</v>
      </c>
      <c r="B67" s="52">
        <f t="shared" si="6"/>
        <v>350201706</v>
      </c>
      <c r="C67" s="30" t="s">
        <v>813</v>
      </c>
      <c r="D67" s="30">
        <v>2017</v>
      </c>
      <c r="E67" s="30" t="s">
        <v>778</v>
      </c>
      <c r="F67" s="30">
        <f>SUMPRODUCT((Draft17!$I$3:$I$14=$C67)*(Draft17!$K$1:$V$1=$E67)*(Draft17!$K$3:$V$14))</f>
        <v>62</v>
      </c>
      <c r="G67" t="str">
        <f t="shared" si="8"/>
        <v>Bastie</v>
      </c>
      <c r="H67" t="str">
        <f>IF(ISERROR(VLOOKUP($B67,Trade17!$A$3:$O$9989,12,FALSE)),"",VLOOKUP($B67,Trade17!$A$3:$O$9989,12,FALSE))</f>
        <v/>
      </c>
      <c r="I67" t="str">
        <f>IF(ISERROR(VLOOKUP($B67,Trade17!$B$3:$O$9989,6,FALSE)),"",VLOOKUP($B67,Trade17!$B$3:$O$9989,6,FALSE))</f>
        <v/>
      </c>
      <c r="J67" s="30" t="str">
        <f t="shared" si="9"/>
        <v/>
      </c>
      <c r="K67" s="53">
        <f t="shared" si="10"/>
        <v>350</v>
      </c>
      <c r="L67" s="30">
        <f>IF(ISNA(VLOOKUP($B67,Trade17!$A$3:$O$9989,5,FALSE)),0,VLOOKUP($B67,Trade17!$A$3:$O$9989,5,FALSE))+IF(ISNA(VLOOKUP($B67,Trade17!$B$3:$O$9989,4,FALSE)),0,VLOOKUP($B67,Trade17!$B$3:$O$9989,4,FALSE))</f>
        <v>0</v>
      </c>
      <c r="M67"/>
    </row>
    <row r="68" spans="1:13" x14ac:dyDescent="0.25">
      <c r="A68" s="52">
        <f t="shared" si="7"/>
        <v>0</v>
      </c>
      <c r="B68" s="52">
        <f t="shared" si="6"/>
        <v>350201707</v>
      </c>
      <c r="C68" s="30" t="s">
        <v>813</v>
      </c>
      <c r="D68" s="30">
        <v>2017</v>
      </c>
      <c r="E68" s="30" t="s">
        <v>779</v>
      </c>
      <c r="F68" s="30">
        <f>SUMPRODUCT((Draft17!$I$3:$I$14=$C68)*(Draft17!$K$1:$V$1=$E68)*(Draft17!$K$3:$V$14))</f>
        <v>74</v>
      </c>
      <c r="G68" t="str">
        <f t="shared" si="8"/>
        <v>Bastie</v>
      </c>
      <c r="H68" t="str">
        <f>IF(ISERROR(VLOOKUP($B68,Trade17!$A$3:$O$9989,12,FALSE)),"",VLOOKUP($B68,Trade17!$A$3:$O$9989,12,FALSE))</f>
        <v/>
      </c>
      <c r="I68" t="str">
        <f>IF(ISERROR(VLOOKUP($B68,Trade17!$B$3:$O$9989,6,FALSE)),"",VLOOKUP($B68,Trade17!$B$3:$O$9989,6,FALSE))</f>
        <v/>
      </c>
      <c r="J68" s="30" t="str">
        <f t="shared" si="9"/>
        <v/>
      </c>
      <c r="K68" s="53">
        <f t="shared" si="10"/>
        <v>350</v>
      </c>
      <c r="L68" s="30">
        <f>IF(ISNA(VLOOKUP($B68,Trade17!$A$3:$O$9989,5,FALSE)),0,VLOOKUP($B68,Trade17!$A$3:$O$9989,5,FALSE))+IF(ISNA(VLOOKUP($B68,Trade17!$B$3:$O$9989,4,FALSE)),0,VLOOKUP($B68,Trade17!$B$3:$O$9989,4,FALSE))</f>
        <v>0</v>
      </c>
      <c r="M68"/>
    </row>
    <row r="69" spans="1:13" x14ac:dyDescent="0.25">
      <c r="A69" s="52">
        <f t="shared" si="7"/>
        <v>0</v>
      </c>
      <c r="B69" s="52">
        <f t="shared" si="6"/>
        <v>350201708</v>
      </c>
      <c r="C69" s="30" t="s">
        <v>813</v>
      </c>
      <c r="D69" s="30">
        <v>2017</v>
      </c>
      <c r="E69" s="30" t="s">
        <v>780</v>
      </c>
      <c r="F69" s="30">
        <f>SUMPRODUCT((Draft17!$I$3:$I$14=$C69)*(Draft17!$K$1:$V$1=$E69)*(Draft17!$K$3:$V$14))</f>
        <v>86</v>
      </c>
      <c r="G69" t="str">
        <f t="shared" si="8"/>
        <v>Bastie</v>
      </c>
      <c r="H69" t="str">
        <f>IF(ISERROR(VLOOKUP($B69,Trade17!$A$3:$O$9989,12,FALSE)),"",VLOOKUP($B69,Trade17!$A$3:$O$9989,12,FALSE))</f>
        <v/>
      </c>
      <c r="I69" t="str">
        <f>IF(ISERROR(VLOOKUP($B69,Trade17!$B$3:$O$9989,6,FALSE)),"",VLOOKUP($B69,Trade17!$B$3:$O$9989,6,FALSE))</f>
        <v/>
      </c>
      <c r="J69" s="30" t="str">
        <f t="shared" si="9"/>
        <v/>
      </c>
      <c r="K69" s="53">
        <f t="shared" si="10"/>
        <v>350</v>
      </c>
      <c r="L69" s="30">
        <f>IF(ISNA(VLOOKUP($B69,Trade17!$A$3:$O$9989,5,FALSE)),0,VLOOKUP($B69,Trade17!$A$3:$O$9989,5,FALSE))+IF(ISNA(VLOOKUP($B69,Trade17!$B$3:$O$9989,4,FALSE)),0,VLOOKUP($B69,Trade17!$B$3:$O$9989,4,FALSE))</f>
        <v>0</v>
      </c>
      <c r="M69"/>
    </row>
    <row r="70" spans="1:13" x14ac:dyDescent="0.25">
      <c r="A70" s="52">
        <f t="shared" si="7"/>
        <v>0</v>
      </c>
      <c r="B70" s="52">
        <f t="shared" si="6"/>
        <v>350201709</v>
      </c>
      <c r="C70" s="30" t="s">
        <v>813</v>
      </c>
      <c r="D70" s="30">
        <v>2017</v>
      </c>
      <c r="E70" s="30" t="s">
        <v>781</v>
      </c>
      <c r="F70" s="30">
        <f>SUMPRODUCT((Draft17!$I$3:$I$14=$C70)*(Draft17!$K$1:$V$1=$E70)*(Draft17!$K$3:$V$14))</f>
        <v>98</v>
      </c>
      <c r="G70" t="str">
        <f t="shared" si="8"/>
        <v>Bastie</v>
      </c>
      <c r="H70" t="str">
        <f>IF(ISERROR(VLOOKUP($B70,Trade17!$A$3:$O$9989,12,FALSE)),"",VLOOKUP($B70,Trade17!$A$3:$O$9989,12,FALSE))</f>
        <v/>
      </c>
      <c r="I70" t="str">
        <f>IF(ISERROR(VLOOKUP($B70,Trade17!$B$3:$O$9989,6,FALSE)),"",VLOOKUP($B70,Trade17!$B$3:$O$9989,6,FALSE))</f>
        <v/>
      </c>
      <c r="J70" s="30" t="str">
        <f t="shared" si="9"/>
        <v/>
      </c>
      <c r="K70" s="53">
        <f t="shared" si="10"/>
        <v>350</v>
      </c>
      <c r="L70" s="30">
        <f>IF(ISNA(VLOOKUP($B70,Trade17!$A$3:$O$9989,5,FALSE)),0,VLOOKUP($B70,Trade17!$A$3:$O$9989,5,FALSE))+IF(ISNA(VLOOKUP($B70,Trade17!$B$3:$O$9989,4,FALSE)),0,VLOOKUP($B70,Trade17!$B$3:$O$9989,4,FALSE))</f>
        <v>0</v>
      </c>
      <c r="M70"/>
    </row>
    <row r="71" spans="1:13" x14ac:dyDescent="0.25">
      <c r="A71" s="52">
        <f t="shared" si="7"/>
        <v>0</v>
      </c>
      <c r="B71" s="52">
        <f t="shared" si="6"/>
        <v>350201710</v>
      </c>
      <c r="C71" s="30" t="s">
        <v>813</v>
      </c>
      <c r="D71" s="30">
        <v>2017</v>
      </c>
      <c r="E71" s="30" t="s">
        <v>782</v>
      </c>
      <c r="F71" s="30">
        <f>SUMPRODUCT((Draft17!$I$3:$I$14=$C71)*(Draft17!$K$1:$V$1=$E71)*(Draft17!$K$3:$V$14))</f>
        <v>110</v>
      </c>
      <c r="G71" t="str">
        <f t="shared" si="8"/>
        <v>Bastie</v>
      </c>
      <c r="H71" t="str">
        <f>IF(ISERROR(VLOOKUP($B71,Trade17!$A$3:$O$9989,12,FALSE)),"",VLOOKUP($B71,Trade17!$A$3:$O$9989,12,FALSE))</f>
        <v/>
      </c>
      <c r="I71" t="str">
        <f>IF(ISERROR(VLOOKUP($B71,Trade17!$B$3:$O$9989,6,FALSE)),"",VLOOKUP($B71,Trade17!$B$3:$O$9989,6,FALSE))</f>
        <v/>
      </c>
      <c r="J71" s="30" t="str">
        <f t="shared" si="9"/>
        <v/>
      </c>
      <c r="K71" s="53">
        <f t="shared" si="10"/>
        <v>350</v>
      </c>
      <c r="L71" s="30">
        <f>IF(ISNA(VLOOKUP($B71,Trade17!$A$3:$O$9989,5,FALSE)),0,VLOOKUP($B71,Trade17!$A$3:$O$9989,5,FALSE))+IF(ISNA(VLOOKUP($B71,Trade17!$B$3:$O$9989,4,FALSE)),0,VLOOKUP($B71,Trade17!$B$3:$O$9989,4,FALSE))</f>
        <v>0</v>
      </c>
      <c r="M71"/>
    </row>
    <row r="72" spans="1:13" x14ac:dyDescent="0.25">
      <c r="A72" s="52">
        <f t="shared" si="7"/>
        <v>0</v>
      </c>
      <c r="B72" s="52">
        <f t="shared" si="6"/>
        <v>350201711</v>
      </c>
      <c r="C72" s="30" t="s">
        <v>813</v>
      </c>
      <c r="D72" s="30">
        <v>2017</v>
      </c>
      <c r="E72" s="30" t="s">
        <v>783</v>
      </c>
      <c r="F72" s="30">
        <f>SUMPRODUCT((Draft17!$I$3:$I$14=$C72)*(Draft17!$K$1:$V$1=$E72)*(Draft17!$K$3:$V$14))</f>
        <v>122</v>
      </c>
      <c r="G72" t="str">
        <f t="shared" si="8"/>
        <v>Bastie</v>
      </c>
      <c r="H72" t="str">
        <f>IF(ISERROR(VLOOKUP($B72,Trade17!$A$3:$O$9989,12,FALSE)),"",VLOOKUP($B72,Trade17!$A$3:$O$9989,12,FALSE))</f>
        <v/>
      </c>
      <c r="I72" t="str">
        <f>IF(ISERROR(VLOOKUP($B72,Trade17!$B$3:$O$9989,6,FALSE)),"",VLOOKUP($B72,Trade17!$B$3:$O$9989,6,FALSE))</f>
        <v/>
      </c>
      <c r="J72" s="30" t="str">
        <f t="shared" si="9"/>
        <v/>
      </c>
      <c r="K72" s="53">
        <f t="shared" si="10"/>
        <v>350</v>
      </c>
      <c r="L72" s="30">
        <f>IF(ISNA(VLOOKUP($B72,Trade17!$A$3:$O$9989,5,FALSE)),0,VLOOKUP($B72,Trade17!$A$3:$O$9989,5,FALSE))+IF(ISNA(VLOOKUP($B72,Trade17!$B$3:$O$9989,4,FALSE)),0,VLOOKUP($B72,Trade17!$B$3:$O$9989,4,FALSE))</f>
        <v>0</v>
      </c>
      <c r="M72"/>
    </row>
    <row r="73" spans="1:13" x14ac:dyDescent="0.25">
      <c r="A73" s="52">
        <f t="shared" si="7"/>
        <v>0</v>
      </c>
      <c r="B73" s="52">
        <f t="shared" si="6"/>
        <v>350201712</v>
      </c>
      <c r="C73" s="30" t="s">
        <v>813</v>
      </c>
      <c r="D73" s="30">
        <v>2017</v>
      </c>
      <c r="E73" s="30" t="s">
        <v>784</v>
      </c>
      <c r="F73" s="30">
        <f>SUMPRODUCT((Draft17!$I$3:$I$14=$C73)*(Draft17!$K$1:$V$1=$E73)*(Draft17!$K$3:$V$14))</f>
        <v>134</v>
      </c>
      <c r="G73" t="str">
        <f t="shared" si="8"/>
        <v>Bastie</v>
      </c>
      <c r="H73" t="str">
        <f>IF(ISERROR(VLOOKUP($B73,Trade17!$A$3:$O$9989,12,FALSE)),"",VLOOKUP($B73,Trade17!$A$3:$O$9989,12,FALSE))</f>
        <v/>
      </c>
      <c r="I73" t="str">
        <f>IF(ISERROR(VLOOKUP($B73,Trade17!$B$3:$O$9989,6,FALSE)),"",VLOOKUP($B73,Trade17!$B$3:$O$9989,6,FALSE))</f>
        <v/>
      </c>
      <c r="J73" s="30" t="str">
        <f t="shared" si="9"/>
        <v/>
      </c>
      <c r="K73" s="53">
        <f t="shared" si="10"/>
        <v>350</v>
      </c>
      <c r="L73" s="30">
        <f>IF(ISNA(VLOOKUP($B73,Trade17!$A$3:$O$9989,5,FALSE)),0,VLOOKUP($B73,Trade17!$A$3:$O$9989,5,FALSE))+IF(ISNA(VLOOKUP($B73,Trade17!$B$3:$O$9989,4,FALSE)),0,VLOOKUP($B73,Trade17!$B$3:$O$9989,4,FALSE))</f>
        <v>0</v>
      </c>
      <c r="M73"/>
    </row>
    <row r="74" spans="1:13" x14ac:dyDescent="0.25">
      <c r="A74" s="52">
        <f t="shared" si="7"/>
        <v>0</v>
      </c>
      <c r="B74" s="52">
        <f t="shared" si="6"/>
        <v>400201701</v>
      </c>
      <c r="C74" s="30" t="s">
        <v>810</v>
      </c>
      <c r="D74" s="30">
        <v>2017</v>
      </c>
      <c r="E74" s="30" t="s">
        <v>773</v>
      </c>
      <c r="F74" s="30">
        <f>SUMPRODUCT((Draft17!$I$3:$I$14=$C74)*(Draft17!$K$1:$V$1=$E74)*(Draft17!$K$3:$V$14))</f>
        <v>6</v>
      </c>
      <c r="G74" t="str">
        <f t="shared" si="8"/>
        <v>Nadeau</v>
      </c>
      <c r="H74" t="str">
        <f>IF(ISERROR(VLOOKUP($B74,Trade17!$A$3:$O$9989,12,FALSE)),"",VLOOKUP($B74,Trade17!$A$3:$O$9989,12,FALSE))</f>
        <v/>
      </c>
      <c r="I74" t="str">
        <f>IF(ISERROR(VLOOKUP($B74,Trade17!$B$3:$O$9989,6,FALSE)),"",VLOOKUP($B74,Trade17!$B$3:$O$9989,6,FALSE))</f>
        <v/>
      </c>
      <c r="J74" s="30" t="str">
        <f t="shared" si="9"/>
        <v/>
      </c>
      <c r="K74" s="53">
        <f t="shared" si="10"/>
        <v>400</v>
      </c>
      <c r="L74" s="30">
        <f>IF(ISNA(VLOOKUP($B74,Trade17!$A$3:$O$9989,5,FALSE)),0,VLOOKUP($B74,Trade17!$A$3:$O$9989,5,FALSE))+IF(ISNA(VLOOKUP($B74,Trade17!$B$3:$O$9989,4,FALSE)),0,VLOOKUP($B74,Trade17!$B$3:$O$9989,4,FALSE))</f>
        <v>0</v>
      </c>
      <c r="M74"/>
    </row>
    <row r="75" spans="1:13" x14ac:dyDescent="0.25">
      <c r="A75" s="52">
        <f t="shared" si="7"/>
        <v>0</v>
      </c>
      <c r="B75" s="52">
        <f t="shared" ref="B75:B138" si="11">(VLOOKUP(C75,$M$2:$N$14,2,FALSE)&amp;D75&amp;LEFT(E75,LEN(E75)-1))*1</f>
        <v>400201702</v>
      </c>
      <c r="C75" s="30" t="s">
        <v>810</v>
      </c>
      <c r="D75" s="30">
        <v>2017</v>
      </c>
      <c r="E75" s="30" t="s">
        <v>774</v>
      </c>
      <c r="F75" s="30">
        <f>SUMPRODUCT((Draft17!$I$3:$I$14=$C75)*(Draft17!$K$1:$V$1=$E75)*(Draft17!$K$3:$V$14))</f>
        <v>18</v>
      </c>
      <c r="G75" t="str">
        <f t="shared" si="8"/>
        <v>Nadeau</v>
      </c>
      <c r="H75" t="str">
        <f>IF(ISERROR(VLOOKUP($B75,Trade17!$A$3:$O$9989,12,FALSE)),"",VLOOKUP($B75,Trade17!$A$3:$O$9989,12,FALSE))</f>
        <v/>
      </c>
      <c r="I75" t="str">
        <f>IF(ISERROR(VLOOKUP($B75,Trade17!$B$3:$O$9989,6,FALSE)),"",VLOOKUP($B75,Trade17!$B$3:$O$9989,6,FALSE))</f>
        <v/>
      </c>
      <c r="J75" s="30" t="str">
        <f t="shared" si="9"/>
        <v/>
      </c>
      <c r="K75" s="53">
        <f t="shared" si="10"/>
        <v>400</v>
      </c>
      <c r="L75" s="30">
        <f>IF(ISNA(VLOOKUP($B75,Trade17!$A$3:$O$9989,5,FALSE)),0,VLOOKUP($B75,Trade17!$A$3:$O$9989,5,FALSE))+IF(ISNA(VLOOKUP($B75,Trade17!$B$3:$O$9989,4,FALSE)),0,VLOOKUP($B75,Trade17!$B$3:$O$9989,4,FALSE))</f>
        <v>0</v>
      </c>
      <c r="M75"/>
    </row>
    <row r="76" spans="1:13" x14ac:dyDescent="0.25">
      <c r="A76" s="52">
        <f t="shared" si="7"/>
        <v>0</v>
      </c>
      <c r="B76" s="52">
        <f t="shared" si="11"/>
        <v>400201703</v>
      </c>
      <c r="C76" s="30" t="s">
        <v>810</v>
      </c>
      <c r="D76" s="30">
        <v>2017</v>
      </c>
      <c r="E76" s="30" t="s">
        <v>775</v>
      </c>
      <c r="F76" s="30">
        <f>SUMPRODUCT((Draft17!$I$3:$I$14=$C76)*(Draft17!$K$1:$V$1=$E76)*(Draft17!$K$3:$V$14))</f>
        <v>30</v>
      </c>
      <c r="G76" t="str">
        <f t="shared" si="8"/>
        <v>Nadeau</v>
      </c>
      <c r="H76" t="str">
        <f>IF(ISERROR(VLOOKUP($B76,Trade17!$A$3:$O$9989,12,FALSE)),"",VLOOKUP($B76,Trade17!$A$3:$O$9989,12,FALSE))</f>
        <v/>
      </c>
      <c r="I76" t="str">
        <f>IF(ISERROR(VLOOKUP($B76,Trade17!$B$3:$O$9989,6,FALSE)),"",VLOOKUP($B76,Trade17!$B$3:$O$9989,6,FALSE))</f>
        <v/>
      </c>
      <c r="J76" s="30" t="str">
        <f t="shared" si="9"/>
        <v/>
      </c>
      <c r="K76" s="53">
        <f t="shared" si="10"/>
        <v>400</v>
      </c>
      <c r="L76" s="30">
        <f>IF(ISNA(VLOOKUP($B76,Trade17!$A$3:$O$9989,5,FALSE)),0,VLOOKUP($B76,Trade17!$A$3:$O$9989,5,FALSE))+IF(ISNA(VLOOKUP($B76,Trade17!$B$3:$O$9989,4,FALSE)),0,VLOOKUP($B76,Trade17!$B$3:$O$9989,4,FALSE))</f>
        <v>0</v>
      </c>
      <c r="M76"/>
    </row>
    <row r="77" spans="1:13" x14ac:dyDescent="0.25">
      <c r="A77" s="52">
        <f t="shared" si="7"/>
        <v>0</v>
      </c>
      <c r="B77" s="52">
        <f t="shared" si="11"/>
        <v>400201704</v>
      </c>
      <c r="C77" s="30" t="s">
        <v>810</v>
      </c>
      <c r="D77" s="30">
        <v>2017</v>
      </c>
      <c r="E77" s="30" t="s">
        <v>776</v>
      </c>
      <c r="F77" s="30">
        <f>SUMPRODUCT((Draft17!$I$3:$I$14=$C77)*(Draft17!$K$1:$V$1=$E77)*(Draft17!$K$3:$V$14))</f>
        <v>42</v>
      </c>
      <c r="G77" t="str">
        <f t="shared" si="8"/>
        <v>Nadeau</v>
      </c>
      <c r="H77" t="str">
        <f>IF(ISERROR(VLOOKUP($B77,Trade17!$A$3:$O$9989,12,FALSE)),"",VLOOKUP($B77,Trade17!$A$3:$O$9989,12,FALSE))</f>
        <v/>
      </c>
      <c r="I77" t="str">
        <f>IF(ISERROR(VLOOKUP($B77,Trade17!$B$3:$O$9989,6,FALSE)),"",VLOOKUP($B77,Trade17!$B$3:$O$9989,6,FALSE))</f>
        <v/>
      </c>
      <c r="J77" s="30" t="str">
        <f t="shared" si="9"/>
        <v/>
      </c>
      <c r="K77" s="53">
        <f t="shared" si="10"/>
        <v>400</v>
      </c>
      <c r="L77" s="30">
        <f>IF(ISNA(VLOOKUP($B77,Trade17!$A$3:$O$9989,5,FALSE)),0,VLOOKUP($B77,Trade17!$A$3:$O$9989,5,FALSE))+IF(ISNA(VLOOKUP($B77,Trade17!$B$3:$O$9989,4,FALSE)),0,VLOOKUP($B77,Trade17!$B$3:$O$9989,4,FALSE))</f>
        <v>0</v>
      </c>
      <c r="M77"/>
    </row>
    <row r="78" spans="1:13" x14ac:dyDescent="0.25">
      <c r="A78" s="52">
        <f t="shared" si="7"/>
        <v>0</v>
      </c>
      <c r="B78" s="52">
        <f t="shared" si="11"/>
        <v>400201705</v>
      </c>
      <c r="C78" s="30" t="s">
        <v>810</v>
      </c>
      <c r="D78" s="30">
        <v>2017</v>
      </c>
      <c r="E78" s="30" t="s">
        <v>777</v>
      </c>
      <c r="F78" s="30">
        <f>SUMPRODUCT((Draft17!$I$3:$I$14=$C78)*(Draft17!$K$1:$V$1=$E78)*(Draft17!$K$3:$V$14))</f>
        <v>54</v>
      </c>
      <c r="G78" t="str">
        <f t="shared" si="8"/>
        <v>Nadeau</v>
      </c>
      <c r="H78" t="str">
        <f>IF(ISERROR(VLOOKUP($B78,Trade17!$A$3:$O$9989,12,FALSE)),"",VLOOKUP($B78,Trade17!$A$3:$O$9989,12,FALSE))</f>
        <v/>
      </c>
      <c r="I78" t="str">
        <f>IF(ISERROR(VLOOKUP($B78,Trade17!$B$3:$O$9989,6,FALSE)),"",VLOOKUP($B78,Trade17!$B$3:$O$9989,6,FALSE))</f>
        <v/>
      </c>
      <c r="J78" s="30" t="str">
        <f t="shared" si="9"/>
        <v/>
      </c>
      <c r="K78" s="53">
        <f t="shared" si="10"/>
        <v>400</v>
      </c>
      <c r="L78" s="30">
        <f>IF(ISNA(VLOOKUP($B78,Trade17!$A$3:$O$9989,5,FALSE)),0,VLOOKUP($B78,Trade17!$A$3:$O$9989,5,FALSE))+IF(ISNA(VLOOKUP($B78,Trade17!$B$3:$O$9989,4,FALSE)),0,VLOOKUP($B78,Trade17!$B$3:$O$9989,4,FALSE))</f>
        <v>0</v>
      </c>
      <c r="M78"/>
    </row>
    <row r="79" spans="1:13" x14ac:dyDescent="0.25">
      <c r="A79" s="52">
        <f t="shared" si="7"/>
        <v>0</v>
      </c>
      <c r="B79" s="52">
        <f t="shared" si="11"/>
        <v>400201706</v>
      </c>
      <c r="C79" s="30" t="s">
        <v>810</v>
      </c>
      <c r="D79" s="30">
        <v>2017</v>
      </c>
      <c r="E79" s="30" t="s">
        <v>778</v>
      </c>
      <c r="F79" s="30">
        <f>SUMPRODUCT((Draft17!$I$3:$I$14=$C79)*(Draft17!$K$1:$V$1=$E79)*(Draft17!$K$3:$V$14))</f>
        <v>66</v>
      </c>
      <c r="G79" t="str">
        <f t="shared" si="8"/>
        <v>Nadeau</v>
      </c>
      <c r="H79" t="str">
        <f>IF(ISERROR(VLOOKUP($B79,Trade17!$A$3:$O$9989,12,FALSE)),"",VLOOKUP($B79,Trade17!$A$3:$O$9989,12,FALSE))</f>
        <v/>
      </c>
      <c r="I79" t="str">
        <f>IF(ISERROR(VLOOKUP($B79,Trade17!$B$3:$O$9989,6,FALSE)),"",VLOOKUP($B79,Trade17!$B$3:$O$9989,6,FALSE))</f>
        <v/>
      </c>
      <c r="J79" s="30" t="str">
        <f t="shared" si="9"/>
        <v/>
      </c>
      <c r="K79" s="53">
        <f t="shared" si="10"/>
        <v>400</v>
      </c>
      <c r="L79" s="30">
        <f>IF(ISNA(VLOOKUP($B79,Trade17!$A$3:$O$9989,5,FALSE)),0,VLOOKUP($B79,Trade17!$A$3:$O$9989,5,FALSE))+IF(ISNA(VLOOKUP($B79,Trade17!$B$3:$O$9989,4,FALSE)),0,VLOOKUP($B79,Trade17!$B$3:$O$9989,4,FALSE))</f>
        <v>0</v>
      </c>
      <c r="M79"/>
    </row>
    <row r="80" spans="1:13" x14ac:dyDescent="0.25">
      <c r="A80" s="52">
        <f t="shared" si="7"/>
        <v>0</v>
      </c>
      <c r="B80" s="52">
        <f t="shared" si="11"/>
        <v>400201707</v>
      </c>
      <c r="C80" s="30" t="s">
        <v>810</v>
      </c>
      <c r="D80" s="30">
        <v>2017</v>
      </c>
      <c r="E80" s="30" t="s">
        <v>779</v>
      </c>
      <c r="F80" s="30">
        <f>SUMPRODUCT((Draft17!$I$3:$I$14=$C80)*(Draft17!$K$1:$V$1=$E80)*(Draft17!$K$3:$V$14))</f>
        <v>78</v>
      </c>
      <c r="G80" t="str">
        <f t="shared" si="8"/>
        <v>Nadeau</v>
      </c>
      <c r="H80" t="str">
        <f>IF(ISERROR(VLOOKUP($B80,Trade17!$A$3:$O$9989,12,FALSE)),"",VLOOKUP($B80,Trade17!$A$3:$O$9989,12,FALSE))</f>
        <v/>
      </c>
      <c r="I80" t="str">
        <f>IF(ISERROR(VLOOKUP($B80,Trade17!$B$3:$O$9989,6,FALSE)),"",VLOOKUP($B80,Trade17!$B$3:$O$9989,6,FALSE))</f>
        <v/>
      </c>
      <c r="J80" s="30" t="str">
        <f t="shared" si="9"/>
        <v/>
      </c>
      <c r="K80" s="53">
        <f t="shared" si="10"/>
        <v>400</v>
      </c>
      <c r="L80" s="30">
        <f>IF(ISNA(VLOOKUP($B80,Trade17!$A$3:$O$9989,5,FALSE)),0,VLOOKUP($B80,Trade17!$A$3:$O$9989,5,FALSE))+IF(ISNA(VLOOKUP($B80,Trade17!$B$3:$O$9989,4,FALSE)),0,VLOOKUP($B80,Trade17!$B$3:$O$9989,4,FALSE))</f>
        <v>0</v>
      </c>
      <c r="M80"/>
    </row>
    <row r="81" spans="1:13" x14ac:dyDescent="0.25">
      <c r="A81" s="52">
        <f t="shared" si="7"/>
        <v>0</v>
      </c>
      <c r="B81" s="52">
        <f t="shared" si="11"/>
        <v>400201708</v>
      </c>
      <c r="C81" s="30" t="s">
        <v>810</v>
      </c>
      <c r="D81" s="30">
        <v>2017</v>
      </c>
      <c r="E81" s="30" t="s">
        <v>780</v>
      </c>
      <c r="F81" s="30">
        <f>SUMPRODUCT((Draft17!$I$3:$I$14=$C81)*(Draft17!$K$1:$V$1=$E81)*(Draft17!$K$3:$V$14))</f>
        <v>90</v>
      </c>
      <c r="G81" t="str">
        <f t="shared" si="8"/>
        <v>Nadeau</v>
      </c>
      <c r="H81" t="str">
        <f>IF(ISERROR(VLOOKUP($B81,Trade17!$A$3:$O$9989,12,FALSE)),"",VLOOKUP($B81,Trade17!$A$3:$O$9989,12,FALSE))</f>
        <v/>
      </c>
      <c r="I81" t="str">
        <f>IF(ISERROR(VLOOKUP($B81,Trade17!$B$3:$O$9989,6,FALSE)),"",VLOOKUP($B81,Trade17!$B$3:$O$9989,6,FALSE))</f>
        <v/>
      </c>
      <c r="J81" s="30" t="str">
        <f t="shared" si="9"/>
        <v/>
      </c>
      <c r="K81" s="53">
        <f t="shared" si="10"/>
        <v>400</v>
      </c>
      <c r="L81" s="30">
        <f>IF(ISNA(VLOOKUP($B81,Trade17!$A$3:$O$9989,5,FALSE)),0,VLOOKUP($B81,Trade17!$A$3:$O$9989,5,FALSE))+IF(ISNA(VLOOKUP($B81,Trade17!$B$3:$O$9989,4,FALSE)),0,VLOOKUP($B81,Trade17!$B$3:$O$9989,4,FALSE))</f>
        <v>0</v>
      </c>
      <c r="M81"/>
    </row>
    <row r="82" spans="1:13" x14ac:dyDescent="0.25">
      <c r="A82" s="52">
        <f t="shared" si="7"/>
        <v>0</v>
      </c>
      <c r="B82" s="52">
        <f t="shared" si="11"/>
        <v>400201709</v>
      </c>
      <c r="C82" s="30" t="s">
        <v>810</v>
      </c>
      <c r="D82" s="30">
        <v>2017</v>
      </c>
      <c r="E82" s="30" t="s">
        <v>781</v>
      </c>
      <c r="F82" s="30">
        <f>SUMPRODUCT((Draft17!$I$3:$I$14=$C82)*(Draft17!$K$1:$V$1=$E82)*(Draft17!$K$3:$V$14))</f>
        <v>102</v>
      </c>
      <c r="G82" t="str">
        <f t="shared" si="8"/>
        <v>Nadeau</v>
      </c>
      <c r="H82" t="str">
        <f>IF(ISERROR(VLOOKUP($B82,Trade17!$A$3:$O$9989,12,FALSE)),"",VLOOKUP($B82,Trade17!$A$3:$O$9989,12,FALSE))</f>
        <v/>
      </c>
      <c r="I82" t="str">
        <f>IF(ISERROR(VLOOKUP($B82,Trade17!$B$3:$O$9989,6,FALSE)),"",VLOOKUP($B82,Trade17!$B$3:$O$9989,6,FALSE))</f>
        <v/>
      </c>
      <c r="J82" s="30" t="str">
        <f t="shared" si="9"/>
        <v/>
      </c>
      <c r="K82" s="53">
        <f t="shared" si="10"/>
        <v>400</v>
      </c>
      <c r="L82" s="30">
        <f>IF(ISNA(VLOOKUP($B82,Trade17!$A$3:$O$9989,5,FALSE)),0,VLOOKUP($B82,Trade17!$A$3:$O$9989,5,FALSE))+IF(ISNA(VLOOKUP($B82,Trade17!$B$3:$O$9989,4,FALSE)),0,VLOOKUP($B82,Trade17!$B$3:$O$9989,4,FALSE))</f>
        <v>0</v>
      </c>
      <c r="M82"/>
    </row>
    <row r="83" spans="1:13" x14ac:dyDescent="0.25">
      <c r="A83" s="52">
        <f t="shared" si="7"/>
        <v>0</v>
      </c>
      <c r="B83" s="52">
        <f t="shared" si="11"/>
        <v>400201710</v>
      </c>
      <c r="C83" s="30" t="s">
        <v>810</v>
      </c>
      <c r="D83" s="30">
        <v>2017</v>
      </c>
      <c r="E83" s="30" t="s">
        <v>782</v>
      </c>
      <c r="F83" s="30">
        <f>SUMPRODUCT((Draft17!$I$3:$I$14=$C83)*(Draft17!$K$1:$V$1=$E83)*(Draft17!$K$3:$V$14))</f>
        <v>114</v>
      </c>
      <c r="G83" t="str">
        <f t="shared" si="8"/>
        <v>Nadeau</v>
      </c>
      <c r="H83" t="str">
        <f>IF(ISERROR(VLOOKUP($B83,Trade17!$A$3:$O$9989,12,FALSE)),"",VLOOKUP($B83,Trade17!$A$3:$O$9989,12,FALSE))</f>
        <v/>
      </c>
      <c r="I83" t="str">
        <f>IF(ISERROR(VLOOKUP($B83,Trade17!$B$3:$O$9989,6,FALSE)),"",VLOOKUP($B83,Trade17!$B$3:$O$9989,6,FALSE))</f>
        <v/>
      </c>
      <c r="J83" s="30" t="str">
        <f t="shared" si="9"/>
        <v/>
      </c>
      <c r="K83" s="53">
        <f t="shared" si="10"/>
        <v>400</v>
      </c>
      <c r="L83" s="30">
        <f>IF(ISNA(VLOOKUP($B83,Trade17!$A$3:$O$9989,5,FALSE)),0,VLOOKUP($B83,Trade17!$A$3:$O$9989,5,FALSE))+IF(ISNA(VLOOKUP($B83,Trade17!$B$3:$O$9989,4,FALSE)),0,VLOOKUP($B83,Trade17!$B$3:$O$9989,4,FALSE))</f>
        <v>0</v>
      </c>
      <c r="M83"/>
    </row>
    <row r="84" spans="1:13" x14ac:dyDescent="0.25">
      <c r="A84" s="52">
        <f t="shared" si="7"/>
        <v>0</v>
      </c>
      <c r="B84" s="52">
        <f t="shared" si="11"/>
        <v>400201711</v>
      </c>
      <c r="C84" s="30" t="s">
        <v>810</v>
      </c>
      <c r="D84" s="30">
        <v>2017</v>
      </c>
      <c r="E84" s="30" t="s">
        <v>783</v>
      </c>
      <c r="F84" s="30">
        <f>SUMPRODUCT((Draft17!$I$3:$I$14=$C84)*(Draft17!$K$1:$V$1=$E84)*(Draft17!$K$3:$V$14))</f>
        <v>126</v>
      </c>
      <c r="G84" t="str">
        <f t="shared" si="8"/>
        <v>Nadeau</v>
      </c>
      <c r="H84" t="str">
        <f>IF(ISERROR(VLOOKUP($B84,Trade17!$A$3:$O$9989,12,FALSE)),"",VLOOKUP($B84,Trade17!$A$3:$O$9989,12,FALSE))</f>
        <v/>
      </c>
      <c r="I84" t="str">
        <f>IF(ISERROR(VLOOKUP($B84,Trade17!$B$3:$O$9989,6,FALSE)),"",VLOOKUP($B84,Trade17!$B$3:$O$9989,6,FALSE))</f>
        <v/>
      </c>
      <c r="J84" s="30" t="str">
        <f t="shared" si="9"/>
        <v/>
      </c>
      <c r="K84" s="53">
        <f t="shared" si="10"/>
        <v>400</v>
      </c>
      <c r="L84" s="30">
        <f>IF(ISNA(VLOOKUP($B84,Trade17!$A$3:$O$9989,5,FALSE)),0,VLOOKUP($B84,Trade17!$A$3:$O$9989,5,FALSE))+IF(ISNA(VLOOKUP($B84,Trade17!$B$3:$O$9989,4,FALSE)),0,VLOOKUP($B84,Trade17!$B$3:$O$9989,4,FALSE))</f>
        <v>0</v>
      </c>
      <c r="M84"/>
    </row>
    <row r="85" spans="1:13" x14ac:dyDescent="0.25">
      <c r="A85" s="52">
        <f t="shared" si="7"/>
        <v>0</v>
      </c>
      <c r="B85" s="52">
        <f t="shared" si="11"/>
        <v>400201712</v>
      </c>
      <c r="C85" s="30" t="s">
        <v>810</v>
      </c>
      <c r="D85" s="30">
        <v>2017</v>
      </c>
      <c r="E85" s="30" t="s">
        <v>784</v>
      </c>
      <c r="F85" s="30">
        <f>SUMPRODUCT((Draft17!$I$3:$I$14=$C85)*(Draft17!$K$1:$V$1=$E85)*(Draft17!$K$3:$V$14))</f>
        <v>138</v>
      </c>
      <c r="G85" t="str">
        <f t="shared" si="8"/>
        <v>Nadeau</v>
      </c>
      <c r="H85" t="str">
        <f>IF(ISERROR(VLOOKUP($B85,Trade17!$A$3:$O$9989,12,FALSE)),"",VLOOKUP($B85,Trade17!$A$3:$O$9989,12,FALSE))</f>
        <v/>
      </c>
      <c r="I85" t="str">
        <f>IF(ISERROR(VLOOKUP($B85,Trade17!$B$3:$O$9989,6,FALSE)),"",VLOOKUP($B85,Trade17!$B$3:$O$9989,6,FALSE))</f>
        <v/>
      </c>
      <c r="J85" s="30" t="str">
        <f t="shared" si="9"/>
        <v/>
      </c>
      <c r="K85" s="53">
        <f t="shared" si="10"/>
        <v>400</v>
      </c>
      <c r="L85" s="30">
        <f>IF(ISNA(VLOOKUP($B85,Trade17!$A$3:$O$9989,5,FALSE)),0,VLOOKUP($B85,Trade17!$A$3:$O$9989,5,FALSE))+IF(ISNA(VLOOKUP($B85,Trade17!$B$3:$O$9989,4,FALSE)),0,VLOOKUP($B85,Trade17!$B$3:$O$9989,4,FALSE))</f>
        <v>0</v>
      </c>
      <c r="M85"/>
    </row>
    <row r="86" spans="1:13" x14ac:dyDescent="0.25">
      <c r="A86" s="52">
        <f t="shared" si="7"/>
        <v>0</v>
      </c>
      <c r="B86" s="52">
        <f t="shared" si="11"/>
        <v>450201701</v>
      </c>
      <c r="C86" s="30" t="s">
        <v>806</v>
      </c>
      <c r="D86" s="30">
        <v>2017</v>
      </c>
      <c r="E86" s="30" t="s">
        <v>773</v>
      </c>
      <c r="F86" s="30">
        <f>SUMPRODUCT((Draft17!$I$3:$I$14=$C86)*(Draft17!$K$1:$V$1=$E86)*(Draft17!$K$3:$V$14))</f>
        <v>10</v>
      </c>
      <c r="G86" t="str">
        <f t="shared" si="8"/>
        <v>Julien</v>
      </c>
      <c r="H86" t="str">
        <f>IF(ISERROR(VLOOKUP($B86,Trade17!$A$3:$O$9989,12,FALSE)),"",VLOOKUP($B86,Trade17!$A$3:$O$9989,12,FALSE))</f>
        <v/>
      </c>
      <c r="I86" t="str">
        <f>IF(ISERROR(VLOOKUP($B86,Trade17!$B$3:$O$9989,6,FALSE)),"",VLOOKUP($B86,Trade17!$B$3:$O$9989,6,FALSE))</f>
        <v/>
      </c>
      <c r="J86" s="30" t="str">
        <f t="shared" si="9"/>
        <v/>
      </c>
      <c r="K86" s="53">
        <f t="shared" si="10"/>
        <v>450</v>
      </c>
      <c r="L86" s="30">
        <f>IF(ISNA(VLOOKUP($B86,Trade17!$A$3:$O$9989,5,FALSE)),0,VLOOKUP($B86,Trade17!$A$3:$O$9989,5,FALSE))+IF(ISNA(VLOOKUP($B86,Trade17!$B$3:$O$9989,4,FALSE)),0,VLOOKUP($B86,Trade17!$B$3:$O$9989,4,FALSE))</f>
        <v>0</v>
      </c>
      <c r="M86"/>
    </row>
    <row r="87" spans="1:13" x14ac:dyDescent="0.25">
      <c r="A87" s="52">
        <f t="shared" si="7"/>
        <v>0</v>
      </c>
      <c r="B87" s="52">
        <f t="shared" si="11"/>
        <v>450201702</v>
      </c>
      <c r="C87" s="30" t="s">
        <v>806</v>
      </c>
      <c r="D87" s="30">
        <v>2017</v>
      </c>
      <c r="E87" s="30" t="s">
        <v>774</v>
      </c>
      <c r="F87" s="30">
        <f>SUMPRODUCT((Draft17!$I$3:$I$14=$C87)*(Draft17!$K$1:$V$1=$E87)*(Draft17!$K$3:$V$14))</f>
        <v>22</v>
      </c>
      <c r="G87" t="str">
        <f t="shared" si="8"/>
        <v>Julien</v>
      </c>
      <c r="H87" t="str">
        <f>IF(ISERROR(VLOOKUP($B87,Trade17!$A$3:$O$9989,12,FALSE)),"",VLOOKUP($B87,Trade17!$A$3:$O$9989,12,FALSE))</f>
        <v/>
      </c>
      <c r="I87" t="str">
        <f>IF(ISERROR(VLOOKUP($B87,Trade17!$B$3:$O$9989,6,FALSE)),"",VLOOKUP($B87,Trade17!$B$3:$O$9989,6,FALSE))</f>
        <v/>
      </c>
      <c r="J87" s="30" t="str">
        <f t="shared" si="9"/>
        <v/>
      </c>
      <c r="K87" s="53">
        <f t="shared" si="10"/>
        <v>450</v>
      </c>
      <c r="L87" s="30">
        <f>IF(ISNA(VLOOKUP($B87,Trade17!$A$3:$O$9989,5,FALSE)),0,VLOOKUP($B87,Trade17!$A$3:$O$9989,5,FALSE))+IF(ISNA(VLOOKUP($B87,Trade17!$B$3:$O$9989,4,FALSE)),0,VLOOKUP($B87,Trade17!$B$3:$O$9989,4,FALSE))</f>
        <v>0</v>
      </c>
      <c r="M87"/>
    </row>
    <row r="88" spans="1:13" x14ac:dyDescent="0.25">
      <c r="A88" s="52">
        <f t="shared" si="7"/>
        <v>0</v>
      </c>
      <c r="B88" s="52">
        <f t="shared" si="11"/>
        <v>450201703</v>
      </c>
      <c r="C88" s="30" t="s">
        <v>806</v>
      </c>
      <c r="D88" s="30">
        <v>2017</v>
      </c>
      <c r="E88" s="30" t="s">
        <v>775</v>
      </c>
      <c r="F88" s="30">
        <f>SUMPRODUCT((Draft17!$I$3:$I$14=$C88)*(Draft17!$K$1:$V$1=$E88)*(Draft17!$K$3:$V$14))</f>
        <v>34</v>
      </c>
      <c r="G88" t="str">
        <f t="shared" si="8"/>
        <v>Julien</v>
      </c>
      <c r="H88" t="str">
        <f>IF(ISERROR(VLOOKUP($B88,Trade17!$A$3:$O$9989,12,FALSE)),"",VLOOKUP($B88,Trade17!$A$3:$O$9989,12,FALSE))</f>
        <v/>
      </c>
      <c r="I88" t="str">
        <f>IF(ISERROR(VLOOKUP($B88,Trade17!$B$3:$O$9989,6,FALSE)),"",VLOOKUP($B88,Trade17!$B$3:$O$9989,6,FALSE))</f>
        <v/>
      </c>
      <c r="J88" s="30" t="str">
        <f t="shared" si="9"/>
        <v/>
      </c>
      <c r="K88" s="53">
        <f t="shared" si="10"/>
        <v>450</v>
      </c>
      <c r="L88" s="30">
        <f>IF(ISNA(VLOOKUP($B88,Trade17!$A$3:$O$9989,5,FALSE)),0,VLOOKUP($B88,Trade17!$A$3:$O$9989,5,FALSE))+IF(ISNA(VLOOKUP($B88,Trade17!$B$3:$O$9989,4,FALSE)),0,VLOOKUP($B88,Trade17!$B$3:$O$9989,4,FALSE))</f>
        <v>0</v>
      </c>
      <c r="M88"/>
    </row>
    <row r="89" spans="1:13" x14ac:dyDescent="0.25">
      <c r="A89" s="52">
        <f t="shared" si="7"/>
        <v>0</v>
      </c>
      <c r="B89" s="52">
        <f t="shared" si="11"/>
        <v>450201704</v>
      </c>
      <c r="C89" s="30" t="s">
        <v>806</v>
      </c>
      <c r="D89" s="30">
        <v>2017</v>
      </c>
      <c r="E89" s="30" t="s">
        <v>776</v>
      </c>
      <c r="F89" s="30">
        <f>SUMPRODUCT((Draft17!$I$3:$I$14=$C89)*(Draft17!$K$1:$V$1=$E89)*(Draft17!$K$3:$V$14))</f>
        <v>46</v>
      </c>
      <c r="G89" t="str">
        <f t="shared" si="8"/>
        <v>Julien</v>
      </c>
      <c r="H89" t="str">
        <f>IF(ISERROR(VLOOKUP($B89,Trade17!$A$3:$O$9989,12,FALSE)),"",VLOOKUP($B89,Trade17!$A$3:$O$9989,12,FALSE))</f>
        <v/>
      </c>
      <c r="I89" t="str">
        <f>IF(ISERROR(VLOOKUP($B89,Trade17!$B$3:$O$9989,6,FALSE)),"",VLOOKUP($B89,Trade17!$B$3:$O$9989,6,FALSE))</f>
        <v/>
      </c>
      <c r="J89" s="30" t="str">
        <f t="shared" si="9"/>
        <v/>
      </c>
      <c r="K89" s="53">
        <f t="shared" si="10"/>
        <v>450</v>
      </c>
      <c r="L89" s="30">
        <f>IF(ISNA(VLOOKUP($B89,Trade17!$A$3:$O$9989,5,FALSE)),0,VLOOKUP($B89,Trade17!$A$3:$O$9989,5,FALSE))+IF(ISNA(VLOOKUP($B89,Trade17!$B$3:$O$9989,4,FALSE)),0,VLOOKUP($B89,Trade17!$B$3:$O$9989,4,FALSE))</f>
        <v>0</v>
      </c>
      <c r="M89"/>
    </row>
    <row r="90" spans="1:13" x14ac:dyDescent="0.25">
      <c r="A90" s="52">
        <f t="shared" si="7"/>
        <v>0</v>
      </c>
      <c r="B90" s="52">
        <f t="shared" si="11"/>
        <v>450201705</v>
      </c>
      <c r="C90" s="30" t="s">
        <v>806</v>
      </c>
      <c r="D90" s="30">
        <v>2017</v>
      </c>
      <c r="E90" s="30" t="s">
        <v>777</v>
      </c>
      <c r="F90" s="30">
        <f>SUMPRODUCT((Draft17!$I$3:$I$14=$C90)*(Draft17!$K$1:$V$1=$E90)*(Draft17!$K$3:$V$14))</f>
        <v>58</v>
      </c>
      <c r="G90" t="str">
        <f t="shared" si="8"/>
        <v>Julien</v>
      </c>
      <c r="H90" t="str">
        <f>IF(ISERROR(VLOOKUP($B90,Trade17!$A$3:$O$9989,12,FALSE)),"",VLOOKUP($B90,Trade17!$A$3:$O$9989,12,FALSE))</f>
        <v/>
      </c>
      <c r="I90" t="str">
        <f>IF(ISERROR(VLOOKUP($B90,Trade17!$B$3:$O$9989,6,FALSE)),"",VLOOKUP($B90,Trade17!$B$3:$O$9989,6,FALSE))</f>
        <v/>
      </c>
      <c r="J90" s="30" t="str">
        <f t="shared" si="9"/>
        <v/>
      </c>
      <c r="K90" s="53">
        <f t="shared" si="10"/>
        <v>450</v>
      </c>
      <c r="L90" s="30">
        <f>IF(ISNA(VLOOKUP($B90,Trade17!$A$3:$O$9989,5,FALSE)),0,VLOOKUP($B90,Trade17!$A$3:$O$9989,5,FALSE))+IF(ISNA(VLOOKUP($B90,Trade17!$B$3:$O$9989,4,FALSE)),0,VLOOKUP($B90,Trade17!$B$3:$O$9989,4,FALSE))</f>
        <v>0</v>
      </c>
      <c r="M90"/>
    </row>
    <row r="91" spans="1:13" x14ac:dyDescent="0.25">
      <c r="A91" s="52">
        <f t="shared" si="7"/>
        <v>0</v>
      </c>
      <c r="B91" s="52">
        <f t="shared" si="11"/>
        <v>450201706</v>
      </c>
      <c r="C91" s="30" t="s">
        <v>806</v>
      </c>
      <c r="D91" s="30">
        <v>2017</v>
      </c>
      <c r="E91" s="30" t="s">
        <v>778</v>
      </c>
      <c r="F91" s="30">
        <f>SUMPRODUCT((Draft17!$I$3:$I$14=$C91)*(Draft17!$K$1:$V$1=$E91)*(Draft17!$K$3:$V$14))</f>
        <v>70</v>
      </c>
      <c r="G91" t="str">
        <f t="shared" si="8"/>
        <v>Julien</v>
      </c>
      <c r="H91" t="str">
        <f>IF(ISERROR(VLOOKUP($B91,Trade17!$A$3:$O$9989,12,FALSE)),"",VLOOKUP($B91,Trade17!$A$3:$O$9989,12,FALSE))</f>
        <v/>
      </c>
      <c r="I91" t="str">
        <f>IF(ISERROR(VLOOKUP($B91,Trade17!$B$3:$O$9989,6,FALSE)),"",VLOOKUP($B91,Trade17!$B$3:$O$9989,6,FALSE))</f>
        <v/>
      </c>
      <c r="J91" s="30" t="str">
        <f t="shared" si="9"/>
        <v/>
      </c>
      <c r="K91" s="53">
        <f t="shared" si="10"/>
        <v>450</v>
      </c>
      <c r="L91" s="30">
        <f>IF(ISNA(VLOOKUP($B91,Trade17!$A$3:$O$9989,5,FALSE)),0,VLOOKUP($B91,Trade17!$A$3:$O$9989,5,FALSE))+IF(ISNA(VLOOKUP($B91,Trade17!$B$3:$O$9989,4,FALSE)),0,VLOOKUP($B91,Trade17!$B$3:$O$9989,4,FALSE))</f>
        <v>0</v>
      </c>
      <c r="M91"/>
    </row>
    <row r="92" spans="1:13" x14ac:dyDescent="0.25">
      <c r="A92" s="52">
        <f t="shared" si="7"/>
        <v>0</v>
      </c>
      <c r="B92" s="52">
        <f t="shared" si="11"/>
        <v>450201707</v>
      </c>
      <c r="C92" s="30" t="s">
        <v>806</v>
      </c>
      <c r="D92" s="30">
        <v>2017</v>
      </c>
      <c r="E92" s="30" t="s">
        <v>779</v>
      </c>
      <c r="F92" s="30">
        <f>SUMPRODUCT((Draft17!$I$3:$I$14=$C92)*(Draft17!$K$1:$V$1=$E92)*(Draft17!$K$3:$V$14))</f>
        <v>82</v>
      </c>
      <c r="G92" t="str">
        <f t="shared" si="8"/>
        <v>Julien</v>
      </c>
      <c r="H92" t="str">
        <f>IF(ISERROR(VLOOKUP($B92,Trade17!$A$3:$O$9989,12,FALSE)),"",VLOOKUP($B92,Trade17!$A$3:$O$9989,12,FALSE))</f>
        <v/>
      </c>
      <c r="I92" t="str">
        <f>IF(ISERROR(VLOOKUP($B92,Trade17!$B$3:$O$9989,6,FALSE)),"",VLOOKUP($B92,Trade17!$B$3:$O$9989,6,FALSE))</f>
        <v/>
      </c>
      <c r="J92" s="30" t="str">
        <f t="shared" si="9"/>
        <v/>
      </c>
      <c r="K92" s="53">
        <f t="shared" si="10"/>
        <v>450</v>
      </c>
      <c r="L92" s="30">
        <f>IF(ISNA(VLOOKUP($B92,Trade17!$A$3:$O$9989,5,FALSE)),0,VLOOKUP($B92,Trade17!$A$3:$O$9989,5,FALSE))+IF(ISNA(VLOOKUP($B92,Trade17!$B$3:$O$9989,4,FALSE)),0,VLOOKUP($B92,Trade17!$B$3:$O$9989,4,FALSE))</f>
        <v>0</v>
      </c>
      <c r="M92"/>
    </row>
    <row r="93" spans="1:13" x14ac:dyDescent="0.25">
      <c r="A93" s="52">
        <f t="shared" si="7"/>
        <v>0</v>
      </c>
      <c r="B93" s="52">
        <f t="shared" si="11"/>
        <v>450201708</v>
      </c>
      <c r="C93" s="30" t="s">
        <v>806</v>
      </c>
      <c r="D93" s="30">
        <v>2017</v>
      </c>
      <c r="E93" s="30" t="s">
        <v>780</v>
      </c>
      <c r="F93" s="30">
        <f>SUMPRODUCT((Draft17!$I$3:$I$14=$C93)*(Draft17!$K$1:$V$1=$E93)*(Draft17!$K$3:$V$14))</f>
        <v>94</v>
      </c>
      <c r="G93" t="str">
        <f t="shared" si="8"/>
        <v>Julien</v>
      </c>
      <c r="H93" t="str">
        <f>IF(ISERROR(VLOOKUP($B93,Trade17!$A$3:$O$9989,12,FALSE)),"",VLOOKUP($B93,Trade17!$A$3:$O$9989,12,FALSE))</f>
        <v/>
      </c>
      <c r="I93" t="str">
        <f>IF(ISERROR(VLOOKUP($B93,Trade17!$B$3:$O$9989,6,FALSE)),"",VLOOKUP($B93,Trade17!$B$3:$O$9989,6,FALSE))</f>
        <v/>
      </c>
      <c r="J93" s="30" t="str">
        <f t="shared" si="9"/>
        <v/>
      </c>
      <c r="K93" s="53">
        <f t="shared" si="10"/>
        <v>450</v>
      </c>
      <c r="L93" s="30">
        <f>IF(ISNA(VLOOKUP($B93,Trade17!$A$3:$O$9989,5,FALSE)),0,VLOOKUP($B93,Trade17!$A$3:$O$9989,5,FALSE))+IF(ISNA(VLOOKUP($B93,Trade17!$B$3:$O$9989,4,FALSE)),0,VLOOKUP($B93,Trade17!$B$3:$O$9989,4,FALSE))</f>
        <v>0</v>
      </c>
      <c r="M93"/>
    </row>
    <row r="94" spans="1:13" x14ac:dyDescent="0.25">
      <c r="A94" s="52">
        <f t="shared" si="7"/>
        <v>0</v>
      </c>
      <c r="B94" s="52">
        <f t="shared" si="11"/>
        <v>450201709</v>
      </c>
      <c r="C94" s="30" t="s">
        <v>806</v>
      </c>
      <c r="D94" s="30">
        <v>2017</v>
      </c>
      <c r="E94" s="30" t="s">
        <v>781</v>
      </c>
      <c r="F94" s="30">
        <f>SUMPRODUCT((Draft17!$I$3:$I$14=$C94)*(Draft17!$K$1:$V$1=$E94)*(Draft17!$K$3:$V$14))</f>
        <v>106</v>
      </c>
      <c r="G94" t="str">
        <f t="shared" si="8"/>
        <v>Julien</v>
      </c>
      <c r="H94" t="str">
        <f>IF(ISERROR(VLOOKUP($B94,Trade17!$A$3:$O$9989,12,FALSE)),"",VLOOKUP($B94,Trade17!$A$3:$O$9989,12,FALSE))</f>
        <v/>
      </c>
      <c r="I94" t="str">
        <f>IF(ISERROR(VLOOKUP($B94,Trade17!$B$3:$O$9989,6,FALSE)),"",VLOOKUP($B94,Trade17!$B$3:$O$9989,6,FALSE))</f>
        <v/>
      </c>
      <c r="J94" s="30" t="str">
        <f t="shared" si="9"/>
        <v/>
      </c>
      <c r="K94" s="53">
        <f t="shared" si="10"/>
        <v>450</v>
      </c>
      <c r="L94" s="30">
        <f>IF(ISNA(VLOOKUP($B94,Trade17!$A$3:$O$9989,5,FALSE)),0,VLOOKUP($B94,Trade17!$A$3:$O$9989,5,FALSE))+IF(ISNA(VLOOKUP($B94,Trade17!$B$3:$O$9989,4,FALSE)),0,VLOOKUP($B94,Trade17!$B$3:$O$9989,4,FALSE))</f>
        <v>0</v>
      </c>
      <c r="M94"/>
    </row>
    <row r="95" spans="1:13" x14ac:dyDescent="0.25">
      <c r="A95" s="52">
        <f t="shared" si="7"/>
        <v>0</v>
      </c>
      <c r="B95" s="52">
        <f t="shared" si="11"/>
        <v>450201710</v>
      </c>
      <c r="C95" s="30" t="s">
        <v>806</v>
      </c>
      <c r="D95" s="30">
        <v>2017</v>
      </c>
      <c r="E95" s="30" t="s">
        <v>782</v>
      </c>
      <c r="F95" s="30">
        <f>SUMPRODUCT((Draft17!$I$3:$I$14=$C95)*(Draft17!$K$1:$V$1=$E95)*(Draft17!$K$3:$V$14))</f>
        <v>118</v>
      </c>
      <c r="G95" t="str">
        <f t="shared" si="8"/>
        <v>Julien</v>
      </c>
      <c r="H95" t="str">
        <f>IF(ISERROR(VLOOKUP($B95,Trade17!$A$3:$O$9989,12,FALSE)),"",VLOOKUP($B95,Trade17!$A$3:$O$9989,12,FALSE))</f>
        <v/>
      </c>
      <c r="I95" t="str">
        <f>IF(ISERROR(VLOOKUP($B95,Trade17!$B$3:$O$9989,6,FALSE)),"",VLOOKUP($B95,Trade17!$B$3:$O$9989,6,FALSE))</f>
        <v/>
      </c>
      <c r="J95" s="30" t="str">
        <f t="shared" si="9"/>
        <v/>
      </c>
      <c r="K95" s="53">
        <f t="shared" si="10"/>
        <v>450</v>
      </c>
      <c r="L95" s="30">
        <f>IF(ISNA(VLOOKUP($B95,Trade17!$A$3:$O$9989,5,FALSE)),0,VLOOKUP($B95,Trade17!$A$3:$O$9989,5,FALSE))+IF(ISNA(VLOOKUP($B95,Trade17!$B$3:$O$9989,4,FALSE)),0,VLOOKUP($B95,Trade17!$B$3:$O$9989,4,FALSE))</f>
        <v>0</v>
      </c>
      <c r="M95"/>
    </row>
    <row r="96" spans="1:13" x14ac:dyDescent="0.25">
      <c r="A96" s="52">
        <f t="shared" si="7"/>
        <v>0</v>
      </c>
      <c r="B96" s="52">
        <f t="shared" si="11"/>
        <v>450201711</v>
      </c>
      <c r="C96" s="30" t="s">
        <v>806</v>
      </c>
      <c r="D96" s="30">
        <v>2017</v>
      </c>
      <c r="E96" s="30" t="s">
        <v>783</v>
      </c>
      <c r="F96" s="30">
        <f>SUMPRODUCT((Draft17!$I$3:$I$14=$C96)*(Draft17!$K$1:$V$1=$E96)*(Draft17!$K$3:$V$14))</f>
        <v>130</v>
      </c>
      <c r="G96" t="str">
        <f t="shared" si="8"/>
        <v>Julien</v>
      </c>
      <c r="H96" t="str">
        <f>IF(ISERROR(VLOOKUP($B96,Trade17!$A$3:$O$9989,12,FALSE)),"",VLOOKUP($B96,Trade17!$A$3:$O$9989,12,FALSE))</f>
        <v/>
      </c>
      <c r="I96" t="str">
        <f>IF(ISERROR(VLOOKUP($B96,Trade17!$B$3:$O$9989,6,FALSE)),"",VLOOKUP($B96,Trade17!$B$3:$O$9989,6,FALSE))</f>
        <v/>
      </c>
      <c r="J96" s="30" t="str">
        <f t="shared" si="9"/>
        <v/>
      </c>
      <c r="K96" s="53">
        <f t="shared" si="10"/>
        <v>450</v>
      </c>
      <c r="L96" s="30">
        <f>IF(ISNA(VLOOKUP($B96,Trade17!$A$3:$O$9989,5,FALSE)),0,VLOOKUP($B96,Trade17!$A$3:$O$9989,5,FALSE))+IF(ISNA(VLOOKUP($B96,Trade17!$B$3:$O$9989,4,FALSE)),0,VLOOKUP($B96,Trade17!$B$3:$O$9989,4,FALSE))</f>
        <v>0</v>
      </c>
      <c r="M96"/>
    </row>
    <row r="97" spans="1:13" x14ac:dyDescent="0.25">
      <c r="A97" s="52">
        <f t="shared" si="7"/>
        <v>0</v>
      </c>
      <c r="B97" s="52">
        <f t="shared" si="11"/>
        <v>450201712</v>
      </c>
      <c r="C97" s="30" t="s">
        <v>806</v>
      </c>
      <c r="D97" s="30">
        <v>2017</v>
      </c>
      <c r="E97" s="30" t="s">
        <v>784</v>
      </c>
      <c r="F97" s="30">
        <f>SUMPRODUCT((Draft17!$I$3:$I$14=$C97)*(Draft17!$K$1:$V$1=$E97)*(Draft17!$K$3:$V$14))</f>
        <v>142</v>
      </c>
      <c r="G97" t="str">
        <f t="shared" si="8"/>
        <v>Julien</v>
      </c>
      <c r="H97" t="str">
        <f>IF(ISERROR(VLOOKUP($B97,Trade17!$A$3:$O$9989,12,FALSE)),"",VLOOKUP($B97,Trade17!$A$3:$O$9989,12,FALSE))</f>
        <v/>
      </c>
      <c r="I97" t="str">
        <f>IF(ISERROR(VLOOKUP($B97,Trade17!$B$3:$O$9989,6,FALSE)),"",VLOOKUP($B97,Trade17!$B$3:$O$9989,6,FALSE))</f>
        <v/>
      </c>
      <c r="J97" s="30" t="str">
        <f t="shared" si="9"/>
        <v/>
      </c>
      <c r="K97" s="53">
        <f t="shared" si="10"/>
        <v>450</v>
      </c>
      <c r="L97" s="30">
        <f>IF(ISNA(VLOOKUP($B97,Trade17!$A$3:$O$9989,5,FALSE)),0,VLOOKUP($B97,Trade17!$A$3:$O$9989,5,FALSE))+IF(ISNA(VLOOKUP($B97,Trade17!$B$3:$O$9989,4,FALSE)),0,VLOOKUP($B97,Trade17!$B$3:$O$9989,4,FALSE))</f>
        <v>0</v>
      </c>
      <c r="M97"/>
    </row>
    <row r="98" spans="1:13" x14ac:dyDescent="0.25">
      <c r="A98" s="52">
        <f t="shared" si="7"/>
        <v>0</v>
      </c>
      <c r="B98" s="52">
        <f t="shared" si="11"/>
        <v>500201701</v>
      </c>
      <c r="C98" s="30" t="s">
        <v>805</v>
      </c>
      <c r="D98" s="30">
        <v>2017</v>
      </c>
      <c r="E98" s="30" t="s">
        <v>773</v>
      </c>
      <c r="F98" s="30">
        <f>SUMPRODUCT((Draft17!$I$3:$I$14=$C98)*(Draft17!$K$1:$V$1=$E98)*(Draft17!$K$3:$V$14))</f>
        <v>11</v>
      </c>
      <c r="G98" t="str">
        <f t="shared" si="8"/>
        <v>FredLa</v>
      </c>
      <c r="H98" t="str">
        <f>IF(ISERROR(VLOOKUP($B98,Trade17!$A$3:$O$9989,12,FALSE)),"",VLOOKUP($B98,Trade17!$A$3:$O$9989,12,FALSE))</f>
        <v/>
      </c>
      <c r="I98" t="str">
        <f>IF(ISERROR(VLOOKUP($B98,Trade17!$B$3:$O$9989,6,FALSE)),"",VLOOKUP($B98,Trade17!$B$3:$O$9989,6,FALSE))</f>
        <v/>
      </c>
      <c r="J98" s="30" t="str">
        <f t="shared" si="9"/>
        <v/>
      </c>
      <c r="K98" s="53">
        <f t="shared" si="10"/>
        <v>500</v>
      </c>
      <c r="L98" s="30">
        <f>IF(ISNA(VLOOKUP($B98,Trade17!$A$3:$O$9989,5,FALSE)),0,VLOOKUP($B98,Trade17!$A$3:$O$9989,5,FALSE))+IF(ISNA(VLOOKUP($B98,Trade17!$B$3:$O$9989,4,FALSE)),0,VLOOKUP($B98,Trade17!$B$3:$O$9989,4,FALSE))</f>
        <v>0</v>
      </c>
      <c r="M98"/>
    </row>
    <row r="99" spans="1:13" x14ac:dyDescent="0.25">
      <c r="A99" s="52">
        <f t="shared" si="7"/>
        <v>0</v>
      </c>
      <c r="B99" s="52">
        <f t="shared" si="11"/>
        <v>500201702</v>
      </c>
      <c r="C99" s="30" t="s">
        <v>805</v>
      </c>
      <c r="D99" s="30">
        <v>2017</v>
      </c>
      <c r="E99" s="30" t="s">
        <v>774</v>
      </c>
      <c r="F99" s="30">
        <f>SUMPRODUCT((Draft17!$I$3:$I$14=$C99)*(Draft17!$K$1:$V$1=$E99)*(Draft17!$K$3:$V$14))</f>
        <v>23</v>
      </c>
      <c r="G99" t="str">
        <f t="shared" si="8"/>
        <v>FredLa</v>
      </c>
      <c r="H99" t="str">
        <f>IF(ISERROR(VLOOKUP($B99,Trade17!$A$3:$O$9989,12,FALSE)),"",VLOOKUP($B99,Trade17!$A$3:$O$9989,12,FALSE))</f>
        <v/>
      </c>
      <c r="I99" t="str">
        <f>IF(ISERROR(VLOOKUP($B99,Trade17!$B$3:$O$9989,6,FALSE)),"",VLOOKUP($B99,Trade17!$B$3:$O$9989,6,FALSE))</f>
        <v/>
      </c>
      <c r="J99" s="30" t="str">
        <f t="shared" si="9"/>
        <v/>
      </c>
      <c r="K99" s="53">
        <f t="shared" si="10"/>
        <v>500</v>
      </c>
      <c r="L99" s="30">
        <f>IF(ISNA(VLOOKUP($B99,Trade17!$A$3:$O$9989,5,FALSE)),0,VLOOKUP($B99,Trade17!$A$3:$O$9989,5,FALSE))+IF(ISNA(VLOOKUP($B99,Trade17!$B$3:$O$9989,4,FALSE)),0,VLOOKUP($B99,Trade17!$B$3:$O$9989,4,FALSE))</f>
        <v>0</v>
      </c>
      <c r="M99"/>
    </row>
    <row r="100" spans="1:13" x14ac:dyDescent="0.25">
      <c r="A100" s="52">
        <f t="shared" si="7"/>
        <v>0</v>
      </c>
      <c r="B100" s="52">
        <f t="shared" si="11"/>
        <v>500201703</v>
      </c>
      <c r="C100" s="30" t="s">
        <v>805</v>
      </c>
      <c r="D100" s="30">
        <v>2017</v>
      </c>
      <c r="E100" s="30" t="s">
        <v>775</v>
      </c>
      <c r="F100" s="30">
        <f>SUMPRODUCT((Draft17!$I$3:$I$14=$C100)*(Draft17!$K$1:$V$1=$E100)*(Draft17!$K$3:$V$14))</f>
        <v>35</v>
      </c>
      <c r="G100" t="str">
        <f t="shared" si="8"/>
        <v>FredLa</v>
      </c>
      <c r="H100" t="str">
        <f>IF(ISERROR(VLOOKUP($B100,Trade17!$A$3:$O$9989,12,FALSE)),"",VLOOKUP($B100,Trade17!$A$3:$O$9989,12,FALSE))</f>
        <v/>
      </c>
      <c r="I100" t="str">
        <f>IF(ISERROR(VLOOKUP($B100,Trade17!$B$3:$O$9989,6,FALSE)),"",VLOOKUP($B100,Trade17!$B$3:$O$9989,6,FALSE))</f>
        <v/>
      </c>
      <c r="J100" s="30" t="str">
        <f t="shared" si="9"/>
        <v/>
      </c>
      <c r="K100" s="53">
        <f t="shared" si="10"/>
        <v>500</v>
      </c>
      <c r="L100" s="30">
        <f>IF(ISNA(VLOOKUP($B100,Trade17!$A$3:$O$9989,5,FALSE)),0,VLOOKUP($B100,Trade17!$A$3:$O$9989,5,FALSE))+IF(ISNA(VLOOKUP($B100,Trade17!$B$3:$O$9989,4,FALSE)),0,VLOOKUP($B100,Trade17!$B$3:$O$9989,4,FALSE))</f>
        <v>0</v>
      </c>
      <c r="M100"/>
    </row>
    <row r="101" spans="1:13" x14ac:dyDescent="0.25">
      <c r="A101" s="52">
        <f t="shared" si="7"/>
        <v>0</v>
      </c>
      <c r="B101" s="52">
        <f t="shared" si="11"/>
        <v>500201704</v>
      </c>
      <c r="C101" s="30" t="s">
        <v>805</v>
      </c>
      <c r="D101" s="30">
        <v>2017</v>
      </c>
      <c r="E101" s="30" t="s">
        <v>776</v>
      </c>
      <c r="F101" s="30">
        <f>SUMPRODUCT((Draft17!$I$3:$I$14=$C101)*(Draft17!$K$1:$V$1=$E101)*(Draft17!$K$3:$V$14))</f>
        <v>47</v>
      </c>
      <c r="G101" t="str">
        <f t="shared" si="8"/>
        <v>FredLa</v>
      </c>
      <c r="H101" t="str">
        <f>IF(ISERROR(VLOOKUP($B101,Trade17!$A$3:$O$9989,12,FALSE)),"",VLOOKUP($B101,Trade17!$A$3:$O$9989,12,FALSE))</f>
        <v/>
      </c>
      <c r="I101" t="str">
        <f>IF(ISERROR(VLOOKUP($B101,Trade17!$B$3:$O$9989,6,FALSE)),"",VLOOKUP($B101,Trade17!$B$3:$O$9989,6,FALSE))</f>
        <v/>
      </c>
      <c r="J101" s="30" t="str">
        <f t="shared" si="9"/>
        <v/>
      </c>
      <c r="K101" s="53">
        <f t="shared" si="10"/>
        <v>500</v>
      </c>
      <c r="L101" s="30">
        <f>IF(ISNA(VLOOKUP($B101,Trade17!$A$3:$O$9989,5,FALSE)),0,VLOOKUP($B101,Trade17!$A$3:$O$9989,5,FALSE))+IF(ISNA(VLOOKUP($B101,Trade17!$B$3:$O$9989,4,FALSE)),0,VLOOKUP($B101,Trade17!$B$3:$O$9989,4,FALSE))</f>
        <v>0</v>
      </c>
      <c r="M101"/>
    </row>
    <row r="102" spans="1:13" x14ac:dyDescent="0.25">
      <c r="A102" s="52">
        <f t="shared" si="7"/>
        <v>0</v>
      </c>
      <c r="B102" s="52">
        <f t="shared" si="11"/>
        <v>500201705</v>
      </c>
      <c r="C102" s="30" t="s">
        <v>805</v>
      </c>
      <c r="D102" s="30">
        <v>2017</v>
      </c>
      <c r="E102" s="30" t="s">
        <v>777</v>
      </c>
      <c r="F102" s="30">
        <f>SUMPRODUCT((Draft17!$I$3:$I$14=$C102)*(Draft17!$K$1:$V$1=$E102)*(Draft17!$K$3:$V$14))</f>
        <v>59</v>
      </c>
      <c r="G102" t="str">
        <f t="shared" si="8"/>
        <v>FredLa</v>
      </c>
      <c r="H102" t="str">
        <f>IF(ISERROR(VLOOKUP($B102,Trade17!$A$3:$O$9989,12,FALSE)),"",VLOOKUP($B102,Trade17!$A$3:$O$9989,12,FALSE))</f>
        <v/>
      </c>
      <c r="I102" t="str">
        <f>IF(ISERROR(VLOOKUP($B102,Trade17!$B$3:$O$9989,6,FALSE)),"",VLOOKUP($B102,Trade17!$B$3:$O$9989,6,FALSE))</f>
        <v/>
      </c>
      <c r="J102" s="30" t="str">
        <f t="shared" si="9"/>
        <v/>
      </c>
      <c r="K102" s="53">
        <f t="shared" si="10"/>
        <v>500</v>
      </c>
      <c r="L102" s="30">
        <f>IF(ISNA(VLOOKUP($B102,Trade17!$A$3:$O$9989,5,FALSE)),0,VLOOKUP($B102,Trade17!$A$3:$O$9989,5,FALSE))+IF(ISNA(VLOOKUP($B102,Trade17!$B$3:$O$9989,4,FALSE)),0,VLOOKUP($B102,Trade17!$B$3:$O$9989,4,FALSE))</f>
        <v>0</v>
      </c>
      <c r="M102"/>
    </row>
    <row r="103" spans="1:13" x14ac:dyDescent="0.25">
      <c r="A103" s="52">
        <f t="shared" si="7"/>
        <v>0</v>
      </c>
      <c r="B103" s="52">
        <f t="shared" si="11"/>
        <v>500201706</v>
      </c>
      <c r="C103" s="30" t="s">
        <v>805</v>
      </c>
      <c r="D103" s="30">
        <v>2017</v>
      </c>
      <c r="E103" s="30" t="s">
        <v>778</v>
      </c>
      <c r="F103" s="30">
        <f>SUMPRODUCT((Draft17!$I$3:$I$14=$C103)*(Draft17!$K$1:$V$1=$E103)*(Draft17!$K$3:$V$14))</f>
        <v>71</v>
      </c>
      <c r="G103" t="str">
        <f t="shared" si="8"/>
        <v>FredLa</v>
      </c>
      <c r="H103" t="str">
        <f>IF(ISERROR(VLOOKUP($B103,Trade17!$A$3:$O$9989,12,FALSE)),"",VLOOKUP($B103,Trade17!$A$3:$O$9989,12,FALSE))</f>
        <v/>
      </c>
      <c r="I103" t="str">
        <f>IF(ISERROR(VLOOKUP($B103,Trade17!$B$3:$O$9989,6,FALSE)),"",VLOOKUP($B103,Trade17!$B$3:$O$9989,6,FALSE))</f>
        <v/>
      </c>
      <c r="J103" s="30" t="str">
        <f t="shared" si="9"/>
        <v/>
      </c>
      <c r="K103" s="53">
        <f t="shared" si="10"/>
        <v>500</v>
      </c>
      <c r="L103" s="30">
        <f>IF(ISNA(VLOOKUP($B103,Trade17!$A$3:$O$9989,5,FALSE)),0,VLOOKUP($B103,Trade17!$A$3:$O$9989,5,FALSE))+IF(ISNA(VLOOKUP($B103,Trade17!$B$3:$O$9989,4,FALSE)),0,VLOOKUP($B103,Trade17!$B$3:$O$9989,4,FALSE))</f>
        <v>0</v>
      </c>
      <c r="M103"/>
    </row>
    <row r="104" spans="1:13" x14ac:dyDescent="0.25">
      <c r="A104" s="52">
        <f t="shared" si="7"/>
        <v>0</v>
      </c>
      <c r="B104" s="52">
        <f t="shared" si="11"/>
        <v>500201707</v>
      </c>
      <c r="C104" s="30" t="s">
        <v>805</v>
      </c>
      <c r="D104" s="30">
        <v>2017</v>
      </c>
      <c r="E104" s="30" t="s">
        <v>779</v>
      </c>
      <c r="F104" s="30">
        <f>SUMPRODUCT((Draft17!$I$3:$I$14=$C104)*(Draft17!$K$1:$V$1=$E104)*(Draft17!$K$3:$V$14))</f>
        <v>83</v>
      </c>
      <c r="G104" t="str">
        <f t="shared" si="8"/>
        <v>FredLa</v>
      </c>
      <c r="H104" t="str">
        <f>IF(ISERROR(VLOOKUP($B104,Trade17!$A$3:$O$9989,12,FALSE)),"",VLOOKUP($B104,Trade17!$A$3:$O$9989,12,FALSE))</f>
        <v/>
      </c>
      <c r="I104" t="str">
        <f>IF(ISERROR(VLOOKUP($B104,Trade17!$B$3:$O$9989,6,FALSE)),"",VLOOKUP($B104,Trade17!$B$3:$O$9989,6,FALSE))</f>
        <v/>
      </c>
      <c r="J104" s="30" t="str">
        <f t="shared" si="9"/>
        <v/>
      </c>
      <c r="K104" s="53">
        <f t="shared" si="10"/>
        <v>500</v>
      </c>
      <c r="L104" s="30">
        <f>IF(ISNA(VLOOKUP($B104,Trade17!$A$3:$O$9989,5,FALSE)),0,VLOOKUP($B104,Trade17!$A$3:$O$9989,5,FALSE))+IF(ISNA(VLOOKUP($B104,Trade17!$B$3:$O$9989,4,FALSE)),0,VLOOKUP($B104,Trade17!$B$3:$O$9989,4,FALSE))</f>
        <v>0</v>
      </c>
      <c r="M104"/>
    </row>
    <row r="105" spans="1:13" x14ac:dyDescent="0.25">
      <c r="A105" s="52">
        <f t="shared" si="7"/>
        <v>0</v>
      </c>
      <c r="B105" s="52">
        <f t="shared" si="11"/>
        <v>500201708</v>
      </c>
      <c r="C105" s="30" t="s">
        <v>805</v>
      </c>
      <c r="D105" s="30">
        <v>2017</v>
      </c>
      <c r="E105" s="30" t="s">
        <v>780</v>
      </c>
      <c r="F105" s="30">
        <f>SUMPRODUCT((Draft17!$I$3:$I$14=$C105)*(Draft17!$K$1:$V$1=$E105)*(Draft17!$K$3:$V$14))</f>
        <v>95</v>
      </c>
      <c r="G105" t="str">
        <f t="shared" si="8"/>
        <v>FredLa</v>
      </c>
      <c r="H105" t="str">
        <f>IF(ISERROR(VLOOKUP($B105,Trade17!$A$3:$O$9989,12,FALSE)),"",VLOOKUP($B105,Trade17!$A$3:$O$9989,12,FALSE))</f>
        <v/>
      </c>
      <c r="I105" t="str">
        <f>IF(ISERROR(VLOOKUP($B105,Trade17!$B$3:$O$9989,6,FALSE)),"",VLOOKUP($B105,Trade17!$B$3:$O$9989,6,FALSE))</f>
        <v/>
      </c>
      <c r="J105" s="30" t="str">
        <f t="shared" si="9"/>
        <v/>
      </c>
      <c r="K105" s="53">
        <f t="shared" si="10"/>
        <v>500</v>
      </c>
      <c r="L105" s="30">
        <f>IF(ISNA(VLOOKUP($B105,Trade17!$A$3:$O$9989,5,FALSE)),0,VLOOKUP($B105,Trade17!$A$3:$O$9989,5,FALSE))+IF(ISNA(VLOOKUP($B105,Trade17!$B$3:$O$9989,4,FALSE)),0,VLOOKUP($B105,Trade17!$B$3:$O$9989,4,FALSE))</f>
        <v>0</v>
      </c>
      <c r="M105"/>
    </row>
    <row r="106" spans="1:13" x14ac:dyDescent="0.25">
      <c r="A106" s="52">
        <f t="shared" si="7"/>
        <v>0</v>
      </c>
      <c r="B106" s="52">
        <f t="shared" si="11"/>
        <v>500201709</v>
      </c>
      <c r="C106" s="30" t="s">
        <v>805</v>
      </c>
      <c r="D106" s="30">
        <v>2017</v>
      </c>
      <c r="E106" s="30" t="s">
        <v>781</v>
      </c>
      <c r="F106" s="30">
        <f>SUMPRODUCT((Draft17!$I$3:$I$14=$C106)*(Draft17!$K$1:$V$1=$E106)*(Draft17!$K$3:$V$14))</f>
        <v>107</v>
      </c>
      <c r="G106" t="str">
        <f t="shared" si="8"/>
        <v>FredLa</v>
      </c>
      <c r="H106" t="str">
        <f>IF(ISERROR(VLOOKUP($B106,Trade17!$A$3:$O$9989,12,FALSE)),"",VLOOKUP($B106,Trade17!$A$3:$O$9989,12,FALSE))</f>
        <v/>
      </c>
      <c r="I106" t="str">
        <f>IF(ISERROR(VLOOKUP($B106,Trade17!$B$3:$O$9989,6,FALSE)),"",VLOOKUP($B106,Trade17!$B$3:$O$9989,6,FALSE))</f>
        <v/>
      </c>
      <c r="J106" s="30" t="str">
        <f t="shared" si="9"/>
        <v/>
      </c>
      <c r="K106" s="53">
        <f t="shared" si="10"/>
        <v>500</v>
      </c>
      <c r="L106" s="30">
        <f>IF(ISNA(VLOOKUP($B106,Trade17!$A$3:$O$9989,5,FALSE)),0,VLOOKUP($B106,Trade17!$A$3:$O$9989,5,FALSE))+IF(ISNA(VLOOKUP($B106,Trade17!$B$3:$O$9989,4,FALSE)),0,VLOOKUP($B106,Trade17!$B$3:$O$9989,4,FALSE))</f>
        <v>0</v>
      </c>
      <c r="M106"/>
    </row>
    <row r="107" spans="1:13" x14ac:dyDescent="0.25">
      <c r="A107" s="52">
        <f t="shared" si="7"/>
        <v>0</v>
      </c>
      <c r="B107" s="52">
        <f t="shared" si="11"/>
        <v>500201710</v>
      </c>
      <c r="C107" s="30" t="s">
        <v>805</v>
      </c>
      <c r="D107" s="30">
        <v>2017</v>
      </c>
      <c r="E107" s="30" t="s">
        <v>782</v>
      </c>
      <c r="F107" s="30">
        <f>SUMPRODUCT((Draft17!$I$3:$I$14=$C107)*(Draft17!$K$1:$V$1=$E107)*(Draft17!$K$3:$V$14))</f>
        <v>119</v>
      </c>
      <c r="G107" t="str">
        <f t="shared" si="8"/>
        <v>FredLa</v>
      </c>
      <c r="H107" t="str">
        <f>IF(ISERROR(VLOOKUP($B107,Trade17!$A$3:$O$9989,12,FALSE)),"",VLOOKUP($B107,Trade17!$A$3:$O$9989,12,FALSE))</f>
        <v/>
      </c>
      <c r="I107" t="str">
        <f>IF(ISERROR(VLOOKUP($B107,Trade17!$B$3:$O$9989,6,FALSE)),"",VLOOKUP($B107,Trade17!$B$3:$O$9989,6,FALSE))</f>
        <v/>
      </c>
      <c r="J107" s="30" t="str">
        <f t="shared" si="9"/>
        <v/>
      </c>
      <c r="K107" s="53">
        <f t="shared" si="10"/>
        <v>500</v>
      </c>
      <c r="L107" s="30">
        <f>IF(ISNA(VLOOKUP($B107,Trade17!$A$3:$O$9989,5,FALSE)),0,VLOOKUP($B107,Trade17!$A$3:$O$9989,5,FALSE))+IF(ISNA(VLOOKUP($B107,Trade17!$B$3:$O$9989,4,FALSE)),0,VLOOKUP($B107,Trade17!$B$3:$O$9989,4,FALSE))</f>
        <v>0</v>
      </c>
      <c r="M107"/>
    </row>
    <row r="108" spans="1:13" x14ac:dyDescent="0.25">
      <c r="A108" s="52">
        <f t="shared" si="7"/>
        <v>0</v>
      </c>
      <c r="B108" s="52">
        <f t="shared" si="11"/>
        <v>500201711</v>
      </c>
      <c r="C108" s="30" t="s">
        <v>805</v>
      </c>
      <c r="D108" s="30">
        <v>2017</v>
      </c>
      <c r="E108" s="30" t="s">
        <v>783</v>
      </c>
      <c r="F108" s="30">
        <f>SUMPRODUCT((Draft17!$I$3:$I$14=$C108)*(Draft17!$K$1:$V$1=$E108)*(Draft17!$K$3:$V$14))</f>
        <v>131</v>
      </c>
      <c r="G108" t="str">
        <f t="shared" si="8"/>
        <v>FredLa</v>
      </c>
      <c r="H108" t="str">
        <f>IF(ISERROR(VLOOKUP($B108,Trade17!$A$3:$O$9989,12,FALSE)),"",VLOOKUP($B108,Trade17!$A$3:$O$9989,12,FALSE))</f>
        <v/>
      </c>
      <c r="I108" t="str">
        <f>IF(ISERROR(VLOOKUP($B108,Trade17!$B$3:$O$9989,6,FALSE)),"",VLOOKUP($B108,Trade17!$B$3:$O$9989,6,FALSE))</f>
        <v/>
      </c>
      <c r="J108" s="30" t="str">
        <f t="shared" si="9"/>
        <v/>
      </c>
      <c r="K108" s="53">
        <f t="shared" si="10"/>
        <v>500</v>
      </c>
      <c r="L108" s="30">
        <f>IF(ISNA(VLOOKUP($B108,Trade17!$A$3:$O$9989,5,FALSE)),0,VLOOKUP($B108,Trade17!$A$3:$O$9989,5,FALSE))+IF(ISNA(VLOOKUP($B108,Trade17!$B$3:$O$9989,4,FALSE)),0,VLOOKUP($B108,Trade17!$B$3:$O$9989,4,FALSE))</f>
        <v>0</v>
      </c>
      <c r="M108"/>
    </row>
    <row r="109" spans="1:13" x14ac:dyDescent="0.25">
      <c r="A109" s="52">
        <f t="shared" si="7"/>
        <v>0</v>
      </c>
      <c r="B109" s="52">
        <f t="shared" si="11"/>
        <v>500201712</v>
      </c>
      <c r="C109" s="30" t="s">
        <v>805</v>
      </c>
      <c r="D109" s="30">
        <v>2017</v>
      </c>
      <c r="E109" s="30" t="s">
        <v>784</v>
      </c>
      <c r="F109" s="30">
        <f>SUMPRODUCT((Draft17!$I$3:$I$14=$C109)*(Draft17!$K$1:$V$1=$E109)*(Draft17!$K$3:$V$14))</f>
        <v>143</v>
      </c>
      <c r="G109" t="str">
        <f t="shared" si="8"/>
        <v>FredLa</v>
      </c>
      <c r="H109" t="str">
        <f>IF(ISERROR(VLOOKUP($B109,Trade17!$A$3:$O$9989,12,FALSE)),"",VLOOKUP($B109,Trade17!$A$3:$O$9989,12,FALSE))</f>
        <v/>
      </c>
      <c r="I109" t="str">
        <f>IF(ISERROR(VLOOKUP($B109,Trade17!$B$3:$O$9989,6,FALSE)),"",VLOOKUP($B109,Trade17!$B$3:$O$9989,6,FALSE))</f>
        <v/>
      </c>
      <c r="J109" s="30" t="str">
        <f t="shared" si="9"/>
        <v/>
      </c>
      <c r="K109" s="53">
        <f t="shared" si="10"/>
        <v>500</v>
      </c>
      <c r="L109" s="30">
        <f>IF(ISNA(VLOOKUP($B109,Trade17!$A$3:$O$9989,5,FALSE)),0,VLOOKUP($B109,Trade17!$A$3:$O$9989,5,FALSE))+IF(ISNA(VLOOKUP($B109,Trade17!$B$3:$O$9989,4,FALSE)),0,VLOOKUP($B109,Trade17!$B$3:$O$9989,4,FALSE))</f>
        <v>0</v>
      </c>
      <c r="M109"/>
    </row>
    <row r="110" spans="1:13" x14ac:dyDescent="0.25">
      <c r="A110" s="52">
        <f t="shared" si="7"/>
        <v>0</v>
      </c>
      <c r="B110" s="52">
        <f t="shared" si="11"/>
        <v>550201701</v>
      </c>
      <c r="C110" s="30" t="s">
        <v>811</v>
      </c>
      <c r="D110" s="30">
        <v>2017</v>
      </c>
      <c r="E110" s="30" t="s">
        <v>773</v>
      </c>
      <c r="F110" s="30">
        <f>SUMPRODUCT((Draft17!$I$3:$I$14=$C110)*(Draft17!$K$1:$V$1=$E110)*(Draft17!$K$3:$V$14))</f>
        <v>5</v>
      </c>
      <c r="G110" t="str">
        <f t="shared" si="8"/>
        <v>Nicola</v>
      </c>
      <c r="H110" t="str">
        <f>IF(ISERROR(VLOOKUP($B110,Trade17!$A$3:$O$9989,12,FALSE)),"",VLOOKUP($B110,Trade17!$A$3:$O$9989,12,FALSE))</f>
        <v/>
      </c>
      <c r="I110" t="str">
        <f>IF(ISERROR(VLOOKUP($B110,Trade17!$B$3:$O$9989,6,FALSE)),"",VLOOKUP($B110,Trade17!$B$3:$O$9989,6,FALSE))</f>
        <v/>
      </c>
      <c r="J110" s="30" t="str">
        <f t="shared" si="9"/>
        <v/>
      </c>
      <c r="K110" s="53">
        <f t="shared" si="10"/>
        <v>550</v>
      </c>
      <c r="L110" s="30">
        <f>IF(ISNA(VLOOKUP($B110,Trade17!$A$3:$O$9989,5,FALSE)),0,VLOOKUP($B110,Trade17!$A$3:$O$9989,5,FALSE))+IF(ISNA(VLOOKUP($B110,Trade17!$B$3:$O$9989,4,FALSE)),0,VLOOKUP($B110,Trade17!$B$3:$O$9989,4,FALSE))</f>
        <v>0</v>
      </c>
      <c r="M110"/>
    </row>
    <row r="111" spans="1:13" x14ac:dyDescent="0.25">
      <c r="A111" s="52">
        <f t="shared" si="7"/>
        <v>0</v>
      </c>
      <c r="B111" s="52">
        <f t="shared" si="11"/>
        <v>550201702</v>
      </c>
      <c r="C111" s="30" t="s">
        <v>811</v>
      </c>
      <c r="D111" s="30">
        <v>2017</v>
      </c>
      <c r="E111" s="30" t="s">
        <v>774</v>
      </c>
      <c r="F111" s="30">
        <f>SUMPRODUCT((Draft17!$I$3:$I$14=$C111)*(Draft17!$K$1:$V$1=$E111)*(Draft17!$K$3:$V$14))</f>
        <v>17</v>
      </c>
      <c r="G111" t="str">
        <f t="shared" si="8"/>
        <v>Nicola</v>
      </c>
      <c r="H111" t="str">
        <f>IF(ISERROR(VLOOKUP($B111,Trade17!$A$3:$O$9989,12,FALSE)),"",VLOOKUP($B111,Trade17!$A$3:$O$9989,12,FALSE))</f>
        <v/>
      </c>
      <c r="I111" t="str">
        <f>IF(ISERROR(VLOOKUP($B111,Trade17!$B$3:$O$9989,6,FALSE)),"",VLOOKUP($B111,Trade17!$B$3:$O$9989,6,FALSE))</f>
        <v/>
      </c>
      <c r="J111" s="30" t="str">
        <f t="shared" si="9"/>
        <v/>
      </c>
      <c r="K111" s="53">
        <f t="shared" si="10"/>
        <v>550</v>
      </c>
      <c r="L111" s="30">
        <f>IF(ISNA(VLOOKUP($B111,Trade17!$A$3:$O$9989,5,FALSE)),0,VLOOKUP($B111,Trade17!$A$3:$O$9989,5,FALSE))+IF(ISNA(VLOOKUP($B111,Trade17!$B$3:$O$9989,4,FALSE)),0,VLOOKUP($B111,Trade17!$B$3:$O$9989,4,FALSE))</f>
        <v>0</v>
      </c>
      <c r="M111"/>
    </row>
    <row r="112" spans="1:13" x14ac:dyDescent="0.25">
      <c r="A112" s="52">
        <f t="shared" si="7"/>
        <v>0</v>
      </c>
      <c r="B112" s="52">
        <f t="shared" si="11"/>
        <v>550201703</v>
      </c>
      <c r="C112" s="30" t="s">
        <v>811</v>
      </c>
      <c r="D112" s="30">
        <v>2017</v>
      </c>
      <c r="E112" s="30" t="s">
        <v>775</v>
      </c>
      <c r="F112" s="30">
        <f>SUMPRODUCT((Draft17!$I$3:$I$14=$C112)*(Draft17!$K$1:$V$1=$E112)*(Draft17!$K$3:$V$14))</f>
        <v>29</v>
      </c>
      <c r="G112" t="str">
        <f t="shared" si="8"/>
        <v>Nicola</v>
      </c>
      <c r="H112" t="str">
        <f>IF(ISERROR(VLOOKUP($B112,Trade17!$A$3:$O$9989,12,FALSE)),"",VLOOKUP($B112,Trade17!$A$3:$O$9989,12,FALSE))</f>
        <v/>
      </c>
      <c r="I112" t="str">
        <f>IF(ISERROR(VLOOKUP($B112,Trade17!$B$3:$O$9989,6,FALSE)),"",VLOOKUP($B112,Trade17!$B$3:$O$9989,6,FALSE))</f>
        <v/>
      </c>
      <c r="J112" s="30" t="str">
        <f t="shared" si="9"/>
        <v/>
      </c>
      <c r="K112" s="53">
        <f t="shared" si="10"/>
        <v>550</v>
      </c>
      <c r="L112" s="30">
        <f>IF(ISNA(VLOOKUP($B112,Trade17!$A$3:$O$9989,5,FALSE)),0,VLOOKUP($B112,Trade17!$A$3:$O$9989,5,FALSE))+IF(ISNA(VLOOKUP($B112,Trade17!$B$3:$O$9989,4,FALSE)),0,VLOOKUP($B112,Trade17!$B$3:$O$9989,4,FALSE))</f>
        <v>0</v>
      </c>
      <c r="M112"/>
    </row>
    <row r="113" spans="1:13" x14ac:dyDescent="0.25">
      <c r="A113" s="52">
        <f t="shared" si="7"/>
        <v>0</v>
      </c>
      <c r="B113" s="52">
        <f t="shared" si="11"/>
        <v>550201704</v>
      </c>
      <c r="C113" s="30" t="s">
        <v>811</v>
      </c>
      <c r="D113" s="30">
        <v>2017</v>
      </c>
      <c r="E113" s="30" t="s">
        <v>776</v>
      </c>
      <c r="F113" s="30">
        <f>SUMPRODUCT((Draft17!$I$3:$I$14=$C113)*(Draft17!$K$1:$V$1=$E113)*(Draft17!$K$3:$V$14))</f>
        <v>41</v>
      </c>
      <c r="G113" t="str">
        <f t="shared" si="8"/>
        <v>Nicola</v>
      </c>
      <c r="H113" t="str">
        <f>IF(ISERROR(VLOOKUP($B113,Trade17!$A$3:$O$9989,12,FALSE)),"",VLOOKUP($B113,Trade17!$A$3:$O$9989,12,FALSE))</f>
        <v/>
      </c>
      <c r="I113" t="str">
        <f>IF(ISERROR(VLOOKUP($B113,Trade17!$B$3:$O$9989,6,FALSE)),"",VLOOKUP($B113,Trade17!$B$3:$O$9989,6,FALSE))</f>
        <v/>
      </c>
      <c r="J113" s="30" t="str">
        <f t="shared" si="9"/>
        <v/>
      </c>
      <c r="K113" s="53">
        <f t="shared" si="10"/>
        <v>550</v>
      </c>
      <c r="L113" s="30">
        <f>IF(ISNA(VLOOKUP($B113,Trade17!$A$3:$O$9989,5,FALSE)),0,VLOOKUP($B113,Trade17!$A$3:$O$9989,5,FALSE))+IF(ISNA(VLOOKUP($B113,Trade17!$B$3:$O$9989,4,FALSE)),0,VLOOKUP($B113,Trade17!$B$3:$O$9989,4,FALSE))</f>
        <v>0</v>
      </c>
      <c r="M113"/>
    </row>
    <row r="114" spans="1:13" x14ac:dyDescent="0.25">
      <c r="A114" s="52">
        <f t="shared" si="7"/>
        <v>0</v>
      </c>
      <c r="B114" s="52">
        <f t="shared" si="11"/>
        <v>550201705</v>
      </c>
      <c r="C114" s="30" t="s">
        <v>811</v>
      </c>
      <c r="D114" s="30">
        <v>2017</v>
      </c>
      <c r="E114" s="30" t="s">
        <v>777</v>
      </c>
      <c r="F114" s="30">
        <f>SUMPRODUCT((Draft17!$I$3:$I$14=$C114)*(Draft17!$K$1:$V$1=$E114)*(Draft17!$K$3:$V$14))</f>
        <v>53</v>
      </c>
      <c r="G114" t="str">
        <f t="shared" si="8"/>
        <v>Nicola</v>
      </c>
      <c r="H114" t="str">
        <f>IF(ISERROR(VLOOKUP($B114,Trade17!$A$3:$O$9989,12,FALSE)),"",VLOOKUP($B114,Trade17!$A$3:$O$9989,12,FALSE))</f>
        <v/>
      </c>
      <c r="I114" t="str">
        <f>IF(ISERROR(VLOOKUP($B114,Trade17!$B$3:$O$9989,6,FALSE)),"",VLOOKUP($B114,Trade17!$B$3:$O$9989,6,FALSE))</f>
        <v/>
      </c>
      <c r="J114" s="30" t="str">
        <f t="shared" si="9"/>
        <v/>
      </c>
      <c r="K114" s="53">
        <f t="shared" si="10"/>
        <v>550</v>
      </c>
      <c r="L114" s="30">
        <f>IF(ISNA(VLOOKUP($B114,Trade17!$A$3:$O$9989,5,FALSE)),0,VLOOKUP($B114,Trade17!$A$3:$O$9989,5,FALSE))+IF(ISNA(VLOOKUP($B114,Trade17!$B$3:$O$9989,4,FALSE)),0,VLOOKUP($B114,Trade17!$B$3:$O$9989,4,FALSE))</f>
        <v>0</v>
      </c>
      <c r="M114"/>
    </row>
    <row r="115" spans="1:13" x14ac:dyDescent="0.25">
      <c r="A115" s="52">
        <f t="shared" si="7"/>
        <v>0</v>
      </c>
      <c r="B115" s="52">
        <f t="shared" si="11"/>
        <v>550201706</v>
      </c>
      <c r="C115" s="30" t="s">
        <v>811</v>
      </c>
      <c r="D115" s="30">
        <v>2017</v>
      </c>
      <c r="E115" s="30" t="s">
        <v>778</v>
      </c>
      <c r="F115" s="30">
        <f>SUMPRODUCT((Draft17!$I$3:$I$14=$C115)*(Draft17!$K$1:$V$1=$E115)*(Draft17!$K$3:$V$14))</f>
        <v>65</v>
      </c>
      <c r="G115" t="str">
        <f t="shared" si="8"/>
        <v>Nicola</v>
      </c>
      <c r="H115" t="str">
        <f>IF(ISERROR(VLOOKUP($B115,Trade17!$A$3:$O$9989,12,FALSE)),"",VLOOKUP($B115,Trade17!$A$3:$O$9989,12,FALSE))</f>
        <v/>
      </c>
      <c r="I115" t="str">
        <f>IF(ISERROR(VLOOKUP($B115,Trade17!$B$3:$O$9989,6,FALSE)),"",VLOOKUP($B115,Trade17!$B$3:$O$9989,6,FALSE))</f>
        <v/>
      </c>
      <c r="J115" s="30" t="str">
        <f t="shared" si="9"/>
        <v/>
      </c>
      <c r="K115" s="53">
        <f t="shared" si="10"/>
        <v>550</v>
      </c>
      <c r="L115" s="30">
        <f>IF(ISNA(VLOOKUP($B115,Trade17!$A$3:$O$9989,5,FALSE)),0,VLOOKUP($B115,Trade17!$A$3:$O$9989,5,FALSE))+IF(ISNA(VLOOKUP($B115,Trade17!$B$3:$O$9989,4,FALSE)),0,VLOOKUP($B115,Trade17!$B$3:$O$9989,4,FALSE))</f>
        <v>0</v>
      </c>
      <c r="M115"/>
    </row>
    <row r="116" spans="1:13" x14ac:dyDescent="0.25">
      <c r="A116" s="52">
        <f t="shared" si="7"/>
        <v>0</v>
      </c>
      <c r="B116" s="52">
        <f t="shared" si="11"/>
        <v>550201707</v>
      </c>
      <c r="C116" s="30" t="s">
        <v>811</v>
      </c>
      <c r="D116" s="30">
        <v>2017</v>
      </c>
      <c r="E116" s="30" t="s">
        <v>779</v>
      </c>
      <c r="F116" s="30">
        <f>SUMPRODUCT((Draft17!$I$3:$I$14=$C116)*(Draft17!$K$1:$V$1=$E116)*(Draft17!$K$3:$V$14))</f>
        <v>77</v>
      </c>
      <c r="G116" t="str">
        <f t="shared" si="8"/>
        <v>Nicola</v>
      </c>
      <c r="H116" t="str">
        <f>IF(ISERROR(VLOOKUP($B116,Trade17!$A$3:$O$9989,12,FALSE)),"",VLOOKUP($B116,Trade17!$A$3:$O$9989,12,FALSE))</f>
        <v/>
      </c>
      <c r="I116" t="str">
        <f>IF(ISERROR(VLOOKUP($B116,Trade17!$B$3:$O$9989,6,FALSE)),"",VLOOKUP($B116,Trade17!$B$3:$O$9989,6,FALSE))</f>
        <v/>
      </c>
      <c r="J116" s="30" t="str">
        <f t="shared" si="9"/>
        <v/>
      </c>
      <c r="K116" s="53">
        <f t="shared" si="10"/>
        <v>550</v>
      </c>
      <c r="L116" s="30">
        <f>IF(ISNA(VLOOKUP($B116,Trade17!$A$3:$O$9989,5,FALSE)),0,VLOOKUP($B116,Trade17!$A$3:$O$9989,5,FALSE))+IF(ISNA(VLOOKUP($B116,Trade17!$B$3:$O$9989,4,FALSE)),0,VLOOKUP($B116,Trade17!$B$3:$O$9989,4,FALSE))</f>
        <v>0</v>
      </c>
      <c r="M116"/>
    </row>
    <row r="117" spans="1:13" x14ac:dyDescent="0.25">
      <c r="A117" s="52">
        <f t="shared" si="7"/>
        <v>0</v>
      </c>
      <c r="B117" s="52">
        <f t="shared" si="11"/>
        <v>550201708</v>
      </c>
      <c r="C117" s="30" t="s">
        <v>811</v>
      </c>
      <c r="D117" s="30">
        <v>2017</v>
      </c>
      <c r="E117" s="30" t="s">
        <v>780</v>
      </c>
      <c r="F117" s="30">
        <f>SUMPRODUCT((Draft17!$I$3:$I$14=$C117)*(Draft17!$K$1:$V$1=$E117)*(Draft17!$K$3:$V$14))</f>
        <v>89</v>
      </c>
      <c r="G117" t="str">
        <f t="shared" si="8"/>
        <v>Nicola</v>
      </c>
      <c r="H117" t="str">
        <f>IF(ISERROR(VLOOKUP($B117,Trade17!$A$3:$O$9989,12,FALSE)),"",VLOOKUP($B117,Trade17!$A$3:$O$9989,12,FALSE))</f>
        <v/>
      </c>
      <c r="I117" t="str">
        <f>IF(ISERROR(VLOOKUP($B117,Trade17!$B$3:$O$9989,6,FALSE)),"",VLOOKUP($B117,Trade17!$B$3:$O$9989,6,FALSE))</f>
        <v/>
      </c>
      <c r="J117" s="30" t="str">
        <f t="shared" si="9"/>
        <v/>
      </c>
      <c r="K117" s="53">
        <f t="shared" si="10"/>
        <v>550</v>
      </c>
      <c r="L117" s="30">
        <f>IF(ISNA(VLOOKUP($B117,Trade17!$A$3:$O$9989,5,FALSE)),0,VLOOKUP($B117,Trade17!$A$3:$O$9989,5,FALSE))+IF(ISNA(VLOOKUP($B117,Trade17!$B$3:$O$9989,4,FALSE)),0,VLOOKUP($B117,Trade17!$B$3:$O$9989,4,FALSE))</f>
        <v>0</v>
      </c>
      <c r="M117"/>
    </row>
    <row r="118" spans="1:13" x14ac:dyDescent="0.25">
      <c r="A118" s="52">
        <f t="shared" si="7"/>
        <v>0</v>
      </c>
      <c r="B118" s="52">
        <f t="shared" si="11"/>
        <v>550201709</v>
      </c>
      <c r="C118" s="30" t="s">
        <v>811</v>
      </c>
      <c r="D118" s="30">
        <v>2017</v>
      </c>
      <c r="E118" s="30" t="s">
        <v>781</v>
      </c>
      <c r="F118" s="30">
        <f>SUMPRODUCT((Draft17!$I$3:$I$14=$C118)*(Draft17!$K$1:$V$1=$E118)*(Draft17!$K$3:$V$14))</f>
        <v>101</v>
      </c>
      <c r="G118" t="str">
        <f t="shared" si="8"/>
        <v>Nicola</v>
      </c>
      <c r="H118" t="str">
        <f>IF(ISERROR(VLOOKUP($B118,Trade17!$A$3:$O$9989,12,FALSE)),"",VLOOKUP($B118,Trade17!$A$3:$O$9989,12,FALSE))</f>
        <v/>
      </c>
      <c r="I118" t="str">
        <f>IF(ISERROR(VLOOKUP($B118,Trade17!$B$3:$O$9989,6,FALSE)),"",VLOOKUP($B118,Trade17!$B$3:$O$9989,6,FALSE))</f>
        <v/>
      </c>
      <c r="J118" s="30" t="str">
        <f t="shared" si="9"/>
        <v/>
      </c>
      <c r="K118" s="53">
        <f t="shared" si="10"/>
        <v>550</v>
      </c>
      <c r="L118" s="30">
        <f>IF(ISNA(VLOOKUP($B118,Trade17!$A$3:$O$9989,5,FALSE)),0,VLOOKUP($B118,Trade17!$A$3:$O$9989,5,FALSE))+IF(ISNA(VLOOKUP($B118,Trade17!$B$3:$O$9989,4,FALSE)),0,VLOOKUP($B118,Trade17!$B$3:$O$9989,4,FALSE))</f>
        <v>0</v>
      </c>
      <c r="M118"/>
    </row>
    <row r="119" spans="1:13" x14ac:dyDescent="0.25">
      <c r="A119" s="52">
        <f t="shared" si="7"/>
        <v>0</v>
      </c>
      <c r="B119" s="52">
        <f t="shared" si="11"/>
        <v>550201710</v>
      </c>
      <c r="C119" s="30" t="s">
        <v>811</v>
      </c>
      <c r="D119" s="30">
        <v>2017</v>
      </c>
      <c r="E119" s="30" t="s">
        <v>782</v>
      </c>
      <c r="F119" s="30">
        <f>SUMPRODUCT((Draft17!$I$3:$I$14=$C119)*(Draft17!$K$1:$V$1=$E119)*(Draft17!$K$3:$V$14))</f>
        <v>113</v>
      </c>
      <c r="G119" t="str">
        <f t="shared" si="8"/>
        <v>Nicola</v>
      </c>
      <c r="H119" t="str">
        <f>IF(ISERROR(VLOOKUP($B119,Trade17!$A$3:$O$9989,12,FALSE)),"",VLOOKUP($B119,Trade17!$A$3:$O$9989,12,FALSE))</f>
        <v/>
      </c>
      <c r="I119" t="str">
        <f>IF(ISERROR(VLOOKUP($B119,Trade17!$B$3:$O$9989,6,FALSE)),"",VLOOKUP($B119,Trade17!$B$3:$O$9989,6,FALSE))</f>
        <v/>
      </c>
      <c r="J119" s="30" t="str">
        <f t="shared" si="9"/>
        <v/>
      </c>
      <c r="K119" s="53">
        <f t="shared" si="10"/>
        <v>550</v>
      </c>
      <c r="L119" s="30">
        <f>IF(ISNA(VLOOKUP($B119,Trade17!$A$3:$O$9989,5,FALSE)),0,VLOOKUP($B119,Trade17!$A$3:$O$9989,5,FALSE))+IF(ISNA(VLOOKUP($B119,Trade17!$B$3:$O$9989,4,FALSE)),0,VLOOKUP($B119,Trade17!$B$3:$O$9989,4,FALSE))</f>
        <v>0</v>
      </c>
      <c r="M119"/>
    </row>
    <row r="120" spans="1:13" x14ac:dyDescent="0.25">
      <c r="A120" s="52">
        <f t="shared" si="7"/>
        <v>0</v>
      </c>
      <c r="B120" s="52">
        <f t="shared" si="11"/>
        <v>550201711</v>
      </c>
      <c r="C120" s="30" t="s">
        <v>811</v>
      </c>
      <c r="D120" s="30">
        <v>2017</v>
      </c>
      <c r="E120" s="30" t="s">
        <v>783</v>
      </c>
      <c r="F120" s="30">
        <f>SUMPRODUCT((Draft17!$I$3:$I$14=$C120)*(Draft17!$K$1:$V$1=$E120)*(Draft17!$K$3:$V$14))</f>
        <v>125</v>
      </c>
      <c r="G120" t="str">
        <f t="shared" si="8"/>
        <v>Nicola</v>
      </c>
      <c r="H120" t="str">
        <f>IF(ISERROR(VLOOKUP($B120,Trade17!$A$3:$O$9989,12,FALSE)),"",VLOOKUP($B120,Trade17!$A$3:$O$9989,12,FALSE))</f>
        <v/>
      </c>
      <c r="I120" t="str">
        <f>IF(ISERROR(VLOOKUP($B120,Trade17!$B$3:$O$9989,6,FALSE)),"",VLOOKUP($B120,Trade17!$B$3:$O$9989,6,FALSE))</f>
        <v/>
      </c>
      <c r="J120" s="30" t="str">
        <f t="shared" si="9"/>
        <v/>
      </c>
      <c r="K120" s="53">
        <f t="shared" si="10"/>
        <v>550</v>
      </c>
      <c r="L120" s="30">
        <f>IF(ISNA(VLOOKUP($B120,Trade17!$A$3:$O$9989,5,FALSE)),0,VLOOKUP($B120,Trade17!$A$3:$O$9989,5,FALSE))+IF(ISNA(VLOOKUP($B120,Trade17!$B$3:$O$9989,4,FALSE)),0,VLOOKUP($B120,Trade17!$B$3:$O$9989,4,FALSE))</f>
        <v>0</v>
      </c>
      <c r="M120"/>
    </row>
    <row r="121" spans="1:13" x14ac:dyDescent="0.25">
      <c r="A121" s="52">
        <f t="shared" si="7"/>
        <v>0</v>
      </c>
      <c r="B121" s="52">
        <f t="shared" si="11"/>
        <v>550201712</v>
      </c>
      <c r="C121" s="30" t="s">
        <v>811</v>
      </c>
      <c r="D121" s="30">
        <v>2017</v>
      </c>
      <c r="E121" s="30" t="s">
        <v>784</v>
      </c>
      <c r="F121" s="30">
        <f>SUMPRODUCT((Draft17!$I$3:$I$14=$C121)*(Draft17!$K$1:$V$1=$E121)*(Draft17!$K$3:$V$14))</f>
        <v>137</v>
      </c>
      <c r="G121" t="str">
        <f t="shared" si="8"/>
        <v>Nicola</v>
      </c>
      <c r="H121" t="str">
        <f>IF(ISERROR(VLOOKUP($B121,Trade17!$A$3:$O$9989,12,FALSE)),"",VLOOKUP($B121,Trade17!$A$3:$O$9989,12,FALSE))</f>
        <v/>
      </c>
      <c r="I121" t="str">
        <f>IF(ISERROR(VLOOKUP($B121,Trade17!$B$3:$O$9989,6,FALSE)),"",VLOOKUP($B121,Trade17!$B$3:$O$9989,6,FALSE))</f>
        <v/>
      </c>
      <c r="J121" s="30" t="str">
        <f t="shared" si="9"/>
        <v/>
      </c>
      <c r="K121" s="53">
        <f t="shared" si="10"/>
        <v>550</v>
      </c>
      <c r="L121" s="30">
        <f>IF(ISNA(VLOOKUP($B121,Trade17!$A$3:$O$9989,5,FALSE)),0,VLOOKUP($B121,Trade17!$A$3:$O$9989,5,FALSE))+IF(ISNA(VLOOKUP($B121,Trade17!$B$3:$O$9989,4,FALSE)),0,VLOOKUP($B121,Trade17!$B$3:$O$9989,4,FALSE))</f>
        <v>0</v>
      </c>
      <c r="M121"/>
    </row>
    <row r="122" spans="1:13" x14ac:dyDescent="0.25">
      <c r="A122" s="52">
        <f t="shared" si="7"/>
        <v>0</v>
      </c>
      <c r="B122" s="52">
        <f t="shared" si="11"/>
        <v>600201701</v>
      </c>
      <c r="C122" s="30" t="s">
        <v>809</v>
      </c>
      <c r="D122" s="30">
        <v>2017</v>
      </c>
      <c r="E122" s="30" t="s">
        <v>773</v>
      </c>
      <c r="F122" s="30">
        <f>SUMPRODUCT((Draft17!$I$3:$I$14=$C122)*(Draft17!$K$1:$V$1=$E122)*(Draft17!$K$3:$V$14))</f>
        <v>7</v>
      </c>
      <c r="G122" t="str">
        <f t="shared" si="8"/>
        <v>Cedrik</v>
      </c>
      <c r="H122" t="str">
        <f>IF(ISERROR(VLOOKUP($B122,Trade17!$A$3:$O$9989,12,FALSE)),"",VLOOKUP($B122,Trade17!$A$3:$O$9989,12,FALSE))</f>
        <v/>
      </c>
      <c r="I122" t="str">
        <f>IF(ISERROR(VLOOKUP($B122,Trade17!$B$3:$O$9989,6,FALSE)),"",VLOOKUP($B122,Trade17!$B$3:$O$9989,6,FALSE))</f>
        <v/>
      </c>
      <c r="J122" s="30" t="str">
        <f t="shared" si="9"/>
        <v/>
      </c>
      <c r="K122" s="53">
        <f t="shared" si="10"/>
        <v>600</v>
      </c>
      <c r="L122" s="30">
        <f>IF(ISNA(VLOOKUP($B122,Trade17!$A$3:$O$9989,5,FALSE)),0,VLOOKUP($B122,Trade17!$A$3:$O$9989,5,FALSE))+IF(ISNA(VLOOKUP($B122,Trade17!$B$3:$O$9989,4,FALSE)),0,VLOOKUP($B122,Trade17!$B$3:$O$9989,4,FALSE))</f>
        <v>0</v>
      </c>
      <c r="M122"/>
    </row>
    <row r="123" spans="1:13" x14ac:dyDescent="0.25">
      <c r="A123" s="52">
        <f t="shared" si="7"/>
        <v>0</v>
      </c>
      <c r="B123" s="52">
        <f t="shared" si="11"/>
        <v>600201702</v>
      </c>
      <c r="C123" s="30" t="s">
        <v>809</v>
      </c>
      <c r="D123" s="30">
        <v>2017</v>
      </c>
      <c r="E123" s="30" t="s">
        <v>774</v>
      </c>
      <c r="F123" s="30">
        <f>SUMPRODUCT((Draft17!$I$3:$I$14=$C123)*(Draft17!$K$1:$V$1=$E123)*(Draft17!$K$3:$V$14))</f>
        <v>19</v>
      </c>
      <c r="G123" t="str">
        <f t="shared" si="8"/>
        <v>Cedrik</v>
      </c>
      <c r="H123" t="str">
        <f>IF(ISERROR(VLOOKUP($B123,Trade17!$A$3:$O$9989,12,FALSE)),"",VLOOKUP($B123,Trade17!$A$3:$O$9989,12,FALSE))</f>
        <v/>
      </c>
      <c r="I123" t="str">
        <f>IF(ISERROR(VLOOKUP($B123,Trade17!$B$3:$O$9989,6,FALSE)),"",VLOOKUP($B123,Trade17!$B$3:$O$9989,6,FALSE))</f>
        <v/>
      </c>
      <c r="J123" s="30" t="str">
        <f t="shared" si="9"/>
        <v/>
      </c>
      <c r="K123" s="53">
        <f t="shared" si="10"/>
        <v>600</v>
      </c>
      <c r="L123" s="30">
        <f>IF(ISNA(VLOOKUP($B123,Trade17!$A$3:$O$9989,5,FALSE)),0,VLOOKUP($B123,Trade17!$A$3:$O$9989,5,FALSE))+IF(ISNA(VLOOKUP($B123,Trade17!$B$3:$O$9989,4,FALSE)),0,VLOOKUP($B123,Trade17!$B$3:$O$9989,4,FALSE))</f>
        <v>0</v>
      </c>
      <c r="M123"/>
    </row>
    <row r="124" spans="1:13" x14ac:dyDescent="0.25">
      <c r="A124" s="52">
        <f t="shared" si="7"/>
        <v>0</v>
      </c>
      <c r="B124" s="52">
        <f t="shared" si="11"/>
        <v>600201703</v>
      </c>
      <c r="C124" s="30" t="s">
        <v>809</v>
      </c>
      <c r="D124" s="30">
        <v>2017</v>
      </c>
      <c r="E124" s="30" t="s">
        <v>775</v>
      </c>
      <c r="F124" s="30">
        <f>SUMPRODUCT((Draft17!$I$3:$I$14=$C124)*(Draft17!$K$1:$V$1=$E124)*(Draft17!$K$3:$V$14))</f>
        <v>31</v>
      </c>
      <c r="G124" t="str">
        <f t="shared" si="8"/>
        <v>Cedrik</v>
      </c>
      <c r="H124" t="str">
        <f>IF(ISERROR(VLOOKUP($B124,Trade17!$A$3:$O$9989,12,FALSE)),"",VLOOKUP($B124,Trade17!$A$3:$O$9989,12,FALSE))</f>
        <v/>
      </c>
      <c r="I124" t="str">
        <f>IF(ISERROR(VLOOKUP($B124,Trade17!$B$3:$O$9989,6,FALSE)),"",VLOOKUP($B124,Trade17!$B$3:$O$9989,6,FALSE))</f>
        <v/>
      </c>
      <c r="J124" s="30" t="str">
        <f t="shared" si="9"/>
        <v/>
      </c>
      <c r="K124" s="53">
        <f t="shared" si="10"/>
        <v>600</v>
      </c>
      <c r="L124" s="30">
        <f>IF(ISNA(VLOOKUP($B124,Trade17!$A$3:$O$9989,5,FALSE)),0,VLOOKUP($B124,Trade17!$A$3:$O$9989,5,FALSE))+IF(ISNA(VLOOKUP($B124,Trade17!$B$3:$O$9989,4,FALSE)),0,VLOOKUP($B124,Trade17!$B$3:$O$9989,4,FALSE))</f>
        <v>0</v>
      </c>
      <c r="M124"/>
    </row>
    <row r="125" spans="1:13" x14ac:dyDescent="0.25">
      <c r="A125" s="52">
        <f t="shared" si="7"/>
        <v>0</v>
      </c>
      <c r="B125" s="52">
        <f>(VLOOKUP(C125,$M$2:$N$14,2,FALSE)&amp;D125&amp;LEFT(E125,LEN(E125)-1))*1</f>
        <v>600201704</v>
      </c>
      <c r="C125" s="30" t="s">
        <v>809</v>
      </c>
      <c r="D125" s="30">
        <v>2017</v>
      </c>
      <c r="E125" s="30" t="s">
        <v>776</v>
      </c>
      <c r="F125" s="30">
        <f>SUMPRODUCT((Draft17!$I$3:$I$14=$C125)*(Draft17!$K$1:$V$1=$E125)*(Draft17!$K$3:$V$14))</f>
        <v>43</v>
      </c>
      <c r="G125" t="str">
        <f t="shared" si="8"/>
        <v>Cedrik</v>
      </c>
      <c r="H125" t="str">
        <f>IF(ISERROR(VLOOKUP($B125,Trade17!$A$3:$O$9989,12,FALSE)),"",VLOOKUP($B125,Trade17!$A$3:$O$9989,12,FALSE))</f>
        <v/>
      </c>
      <c r="I125" t="str">
        <f>IF(ISERROR(VLOOKUP($B125,Trade17!$B$3:$O$9989,6,FALSE)),"",VLOOKUP($B125,Trade17!$B$3:$O$9989,6,FALSE))</f>
        <v/>
      </c>
      <c r="J125" s="30" t="str">
        <f t="shared" si="9"/>
        <v/>
      </c>
      <c r="K125" s="53">
        <f t="shared" si="10"/>
        <v>600</v>
      </c>
      <c r="L125" s="30">
        <f>IF(ISNA(VLOOKUP($B125,Trade17!$A$3:$O$9989,5,FALSE)),0,VLOOKUP($B125,Trade17!$A$3:$O$9989,5,FALSE))+IF(ISNA(VLOOKUP($B125,Trade17!$B$3:$O$9989,4,FALSE)),0,VLOOKUP($B125,Trade17!$B$3:$O$9989,4,FALSE))</f>
        <v>0</v>
      </c>
      <c r="M125"/>
    </row>
    <row r="126" spans="1:13" x14ac:dyDescent="0.25">
      <c r="A126" s="52">
        <f t="shared" si="7"/>
        <v>0</v>
      </c>
      <c r="B126" s="52">
        <f t="shared" si="11"/>
        <v>600201705</v>
      </c>
      <c r="C126" s="30" t="s">
        <v>809</v>
      </c>
      <c r="D126" s="30">
        <v>2017</v>
      </c>
      <c r="E126" s="30" t="s">
        <v>777</v>
      </c>
      <c r="F126" s="30">
        <f>SUMPRODUCT((Draft17!$I$3:$I$14=$C126)*(Draft17!$K$1:$V$1=$E126)*(Draft17!$K$3:$V$14))</f>
        <v>55</v>
      </c>
      <c r="G126" t="str">
        <f t="shared" si="8"/>
        <v>Cedrik</v>
      </c>
      <c r="H126" t="str">
        <f>IF(ISERROR(VLOOKUP($B126,Trade17!$A$3:$O$9989,12,FALSE)),"",VLOOKUP($B126,Trade17!$A$3:$O$9989,12,FALSE))</f>
        <v/>
      </c>
      <c r="I126" t="str">
        <f>IF(ISERROR(VLOOKUP($B126,Trade17!$B$3:$O$9989,6,FALSE)),"",VLOOKUP($B126,Trade17!$B$3:$O$9989,6,FALSE))</f>
        <v/>
      </c>
      <c r="J126" s="30" t="str">
        <f t="shared" si="9"/>
        <v/>
      </c>
      <c r="K126" s="53">
        <f t="shared" si="10"/>
        <v>600</v>
      </c>
      <c r="L126" s="30">
        <f>IF(ISNA(VLOOKUP($B126,Trade17!$A$3:$O$9989,5,FALSE)),0,VLOOKUP($B126,Trade17!$A$3:$O$9989,5,FALSE))+IF(ISNA(VLOOKUP($B126,Trade17!$B$3:$O$9989,4,FALSE)),0,VLOOKUP($B126,Trade17!$B$3:$O$9989,4,FALSE))</f>
        <v>0</v>
      </c>
      <c r="M126"/>
    </row>
    <row r="127" spans="1:13" x14ac:dyDescent="0.25">
      <c r="A127" s="52">
        <f t="shared" si="7"/>
        <v>0</v>
      </c>
      <c r="B127" s="52">
        <f t="shared" si="11"/>
        <v>600201706</v>
      </c>
      <c r="C127" s="30" t="s">
        <v>809</v>
      </c>
      <c r="D127" s="30">
        <v>2017</v>
      </c>
      <c r="E127" s="30" t="s">
        <v>778</v>
      </c>
      <c r="F127" s="30">
        <f>SUMPRODUCT((Draft17!$I$3:$I$14=$C127)*(Draft17!$K$1:$V$1=$E127)*(Draft17!$K$3:$V$14))</f>
        <v>67</v>
      </c>
      <c r="G127" t="str">
        <f t="shared" si="8"/>
        <v>Cedrik</v>
      </c>
      <c r="H127" t="str">
        <f>IF(ISERROR(VLOOKUP($B127,Trade17!$A$3:$O$9989,12,FALSE)),"",VLOOKUP($B127,Trade17!$A$3:$O$9989,12,FALSE))</f>
        <v/>
      </c>
      <c r="I127" t="str">
        <f>IF(ISERROR(VLOOKUP($B127,Trade17!$B$3:$O$9989,6,FALSE)),"",VLOOKUP($B127,Trade17!$B$3:$O$9989,6,FALSE))</f>
        <v/>
      </c>
      <c r="J127" s="30" t="str">
        <f t="shared" si="9"/>
        <v/>
      </c>
      <c r="K127" s="53">
        <f t="shared" si="10"/>
        <v>600</v>
      </c>
      <c r="L127" s="30">
        <f>IF(ISNA(VLOOKUP($B127,Trade17!$A$3:$O$9989,5,FALSE)),0,VLOOKUP($B127,Trade17!$A$3:$O$9989,5,FALSE))+IF(ISNA(VLOOKUP($B127,Trade17!$B$3:$O$9989,4,FALSE)),0,VLOOKUP($B127,Trade17!$B$3:$O$9989,4,FALSE))</f>
        <v>0</v>
      </c>
      <c r="M127"/>
    </row>
    <row r="128" spans="1:13" x14ac:dyDescent="0.25">
      <c r="A128" s="52">
        <f t="shared" si="7"/>
        <v>0</v>
      </c>
      <c r="B128" s="52">
        <f t="shared" si="11"/>
        <v>600201707</v>
      </c>
      <c r="C128" s="30" t="s">
        <v>809</v>
      </c>
      <c r="D128" s="30">
        <v>2017</v>
      </c>
      <c r="E128" s="30" t="s">
        <v>779</v>
      </c>
      <c r="F128" s="30">
        <f>SUMPRODUCT((Draft17!$I$3:$I$14=$C128)*(Draft17!$K$1:$V$1=$E128)*(Draft17!$K$3:$V$14))</f>
        <v>79</v>
      </c>
      <c r="G128" t="str">
        <f t="shared" si="8"/>
        <v>Cedrik</v>
      </c>
      <c r="H128" t="str">
        <f>IF(ISERROR(VLOOKUP($B128,Trade17!$A$3:$O$9989,12,FALSE)),"",VLOOKUP($B128,Trade17!$A$3:$O$9989,12,FALSE))</f>
        <v/>
      </c>
      <c r="I128" t="str">
        <f>IF(ISERROR(VLOOKUP($B128,Trade17!$B$3:$O$9989,6,FALSE)),"",VLOOKUP($B128,Trade17!$B$3:$O$9989,6,FALSE))</f>
        <v/>
      </c>
      <c r="J128" s="30" t="str">
        <f t="shared" si="9"/>
        <v/>
      </c>
      <c r="K128" s="53">
        <f t="shared" si="10"/>
        <v>600</v>
      </c>
      <c r="L128" s="30">
        <f>IF(ISNA(VLOOKUP($B128,Trade17!$A$3:$O$9989,5,FALSE)),0,VLOOKUP($B128,Trade17!$A$3:$O$9989,5,FALSE))+IF(ISNA(VLOOKUP($B128,Trade17!$B$3:$O$9989,4,FALSE)),0,VLOOKUP($B128,Trade17!$B$3:$O$9989,4,FALSE))</f>
        <v>0</v>
      </c>
      <c r="M128"/>
    </row>
    <row r="129" spans="1:13" x14ac:dyDescent="0.25">
      <c r="A129" s="52">
        <f t="shared" si="7"/>
        <v>0</v>
      </c>
      <c r="B129" s="52">
        <f t="shared" si="11"/>
        <v>600201708</v>
      </c>
      <c r="C129" s="30" t="s">
        <v>809</v>
      </c>
      <c r="D129" s="30">
        <v>2017</v>
      </c>
      <c r="E129" s="30" t="s">
        <v>780</v>
      </c>
      <c r="F129" s="30">
        <f>SUMPRODUCT((Draft17!$I$3:$I$14=$C129)*(Draft17!$K$1:$V$1=$E129)*(Draft17!$K$3:$V$14))</f>
        <v>91</v>
      </c>
      <c r="G129" t="str">
        <f t="shared" si="8"/>
        <v>Cedrik</v>
      </c>
      <c r="H129" t="str">
        <f>IF(ISERROR(VLOOKUP($B129,Trade17!$A$3:$O$9989,12,FALSE)),"",VLOOKUP($B129,Trade17!$A$3:$O$9989,12,FALSE))</f>
        <v/>
      </c>
      <c r="I129" t="str">
        <f>IF(ISERROR(VLOOKUP($B129,Trade17!$B$3:$O$9989,6,FALSE)),"",VLOOKUP($B129,Trade17!$B$3:$O$9989,6,FALSE))</f>
        <v/>
      </c>
      <c r="J129" s="30" t="str">
        <f t="shared" si="9"/>
        <v/>
      </c>
      <c r="K129" s="53">
        <f t="shared" si="10"/>
        <v>600</v>
      </c>
      <c r="L129" s="30">
        <f>IF(ISNA(VLOOKUP($B129,Trade17!$A$3:$O$9989,5,FALSE)),0,VLOOKUP($B129,Trade17!$A$3:$O$9989,5,FALSE))+IF(ISNA(VLOOKUP($B129,Trade17!$B$3:$O$9989,4,FALSE)),0,VLOOKUP($B129,Trade17!$B$3:$O$9989,4,FALSE))</f>
        <v>0</v>
      </c>
      <c r="M129"/>
    </row>
    <row r="130" spans="1:13" x14ac:dyDescent="0.25">
      <c r="A130" s="52">
        <f t="shared" ref="A130:A145" si="12">IF(ISERROR((VLOOKUP(J130,$M$2:$N$14,2,FALSE)&amp;$D130&amp;LEFT($E130,LEN($E130)-1))*1),0,(VLOOKUP(J130,$M$2:$N$14,2,FALSE)&amp;$D130&amp;LEFT($E130,LEN($E130)-1))*1)</f>
        <v>0</v>
      </c>
      <c r="B130" s="52">
        <f t="shared" si="11"/>
        <v>600201709</v>
      </c>
      <c r="C130" s="30" t="s">
        <v>809</v>
      </c>
      <c r="D130" s="30">
        <v>2017</v>
      </c>
      <c r="E130" s="30" t="s">
        <v>781</v>
      </c>
      <c r="F130" s="30">
        <f>SUMPRODUCT((Draft17!$I$3:$I$14=$C130)*(Draft17!$K$1:$V$1=$E130)*(Draft17!$K$3:$V$14))</f>
        <v>103</v>
      </c>
      <c r="G130" t="str">
        <f t="shared" ref="G130:G145" si="13">IF(A130&gt;0,J130&amp;" reçu de "&amp;C130,C130)</f>
        <v>Cedrik</v>
      </c>
      <c r="H130" t="str">
        <f>IF(ISERROR(VLOOKUP($B130,Trade17!$A$3:$O$9989,12,FALSE)),"",VLOOKUP($B130,Trade17!$A$3:$O$9989,12,FALSE))</f>
        <v/>
      </c>
      <c r="I130" t="str">
        <f>IF(ISERROR(VLOOKUP($B130,Trade17!$B$3:$O$9989,6,FALSE)),"",VLOOKUP($B130,Trade17!$B$3:$O$9989,6,FALSE))</f>
        <v/>
      </c>
      <c r="J130" s="30" t="str">
        <f t="shared" ref="J130:J193" si="14">H130&amp;I130</f>
        <v/>
      </c>
      <c r="K130" s="53">
        <f t="shared" ref="K130:K145" si="15">VLOOKUP(C130,$M$2:$N$14,2,FALSE)</f>
        <v>600</v>
      </c>
      <c r="L130" s="30">
        <f>IF(ISNA(VLOOKUP($B130,Trade17!$A$3:$O$9989,5,FALSE)),0,VLOOKUP($B130,Trade17!$A$3:$O$9989,5,FALSE))+IF(ISNA(VLOOKUP($B130,Trade17!$B$3:$O$9989,4,FALSE)),0,VLOOKUP($B130,Trade17!$B$3:$O$9989,4,FALSE))</f>
        <v>0</v>
      </c>
      <c r="M130"/>
    </row>
    <row r="131" spans="1:13" x14ac:dyDescent="0.25">
      <c r="A131" s="52">
        <f t="shared" si="12"/>
        <v>0</v>
      </c>
      <c r="B131" s="52">
        <f t="shared" si="11"/>
        <v>600201710</v>
      </c>
      <c r="C131" s="30" t="s">
        <v>809</v>
      </c>
      <c r="D131" s="30">
        <v>2017</v>
      </c>
      <c r="E131" s="30" t="s">
        <v>782</v>
      </c>
      <c r="F131" s="30">
        <f>SUMPRODUCT((Draft17!$I$3:$I$14=$C131)*(Draft17!$K$1:$V$1=$E131)*(Draft17!$K$3:$V$14))</f>
        <v>115</v>
      </c>
      <c r="G131" t="str">
        <f t="shared" si="13"/>
        <v>Cedrik</v>
      </c>
      <c r="H131" t="str">
        <f>IF(ISERROR(VLOOKUP($B131,Trade17!$A$3:$O$9989,12,FALSE)),"",VLOOKUP($B131,Trade17!$A$3:$O$9989,12,FALSE))</f>
        <v/>
      </c>
      <c r="I131" t="str">
        <f>IF(ISERROR(VLOOKUP($B131,Trade17!$B$3:$O$9989,6,FALSE)),"",VLOOKUP($B131,Trade17!$B$3:$O$9989,6,FALSE))</f>
        <v/>
      </c>
      <c r="J131" s="30" t="str">
        <f t="shared" si="14"/>
        <v/>
      </c>
      <c r="K131" s="53">
        <f t="shared" si="15"/>
        <v>600</v>
      </c>
      <c r="L131" s="30">
        <f>IF(ISNA(VLOOKUP($B131,Trade17!$A$3:$O$9989,5,FALSE)),0,VLOOKUP($B131,Trade17!$A$3:$O$9989,5,FALSE))+IF(ISNA(VLOOKUP($B131,Trade17!$B$3:$O$9989,4,FALSE)),0,VLOOKUP($B131,Trade17!$B$3:$O$9989,4,FALSE))</f>
        <v>0</v>
      </c>
      <c r="M131"/>
    </row>
    <row r="132" spans="1:13" x14ac:dyDescent="0.25">
      <c r="A132" s="52">
        <f t="shared" si="12"/>
        <v>0</v>
      </c>
      <c r="B132" s="52">
        <f t="shared" si="11"/>
        <v>600201711</v>
      </c>
      <c r="C132" s="30" t="s">
        <v>809</v>
      </c>
      <c r="D132" s="30">
        <v>2017</v>
      </c>
      <c r="E132" s="30" t="s">
        <v>783</v>
      </c>
      <c r="F132" s="30">
        <f>SUMPRODUCT((Draft17!$I$3:$I$14=$C132)*(Draft17!$K$1:$V$1=$E132)*(Draft17!$K$3:$V$14))</f>
        <v>127</v>
      </c>
      <c r="G132" t="str">
        <f t="shared" si="13"/>
        <v>Cedrik</v>
      </c>
      <c r="H132" t="str">
        <f>IF(ISERROR(VLOOKUP($B132,Trade17!$A$3:$O$9989,12,FALSE)),"",VLOOKUP($B132,Trade17!$A$3:$O$9989,12,FALSE))</f>
        <v/>
      </c>
      <c r="I132" t="str">
        <f>IF(ISERROR(VLOOKUP($B132,Trade17!$B$3:$O$9989,6,FALSE)),"",VLOOKUP($B132,Trade17!$B$3:$O$9989,6,FALSE))</f>
        <v/>
      </c>
      <c r="J132" s="30" t="str">
        <f t="shared" si="14"/>
        <v/>
      </c>
      <c r="K132" s="53">
        <f t="shared" si="15"/>
        <v>600</v>
      </c>
      <c r="L132" s="30">
        <f>IF(ISNA(VLOOKUP($B132,Trade17!$A$3:$O$9989,5,FALSE)),0,VLOOKUP($B132,Trade17!$A$3:$O$9989,5,FALSE))+IF(ISNA(VLOOKUP($B132,Trade17!$B$3:$O$9989,4,FALSE)),0,VLOOKUP($B132,Trade17!$B$3:$O$9989,4,FALSE))</f>
        <v>0</v>
      </c>
      <c r="M132"/>
    </row>
    <row r="133" spans="1:13" x14ac:dyDescent="0.25">
      <c r="A133" s="52">
        <f t="shared" si="12"/>
        <v>0</v>
      </c>
      <c r="B133" s="52">
        <f t="shared" si="11"/>
        <v>600201712</v>
      </c>
      <c r="C133" s="30" t="s">
        <v>809</v>
      </c>
      <c r="D133" s="30">
        <v>2017</v>
      </c>
      <c r="E133" s="30" t="s">
        <v>784</v>
      </c>
      <c r="F133" s="30">
        <f>SUMPRODUCT((Draft17!$I$3:$I$14=$C133)*(Draft17!$K$1:$V$1=$E133)*(Draft17!$K$3:$V$14))</f>
        <v>139</v>
      </c>
      <c r="G133" t="str">
        <f t="shared" si="13"/>
        <v>Cedrik</v>
      </c>
      <c r="H133" t="str">
        <f>IF(ISERROR(VLOOKUP($B133,Trade17!$A$3:$O$9989,12,FALSE)),"",VLOOKUP($B133,Trade17!$A$3:$O$9989,12,FALSE))</f>
        <v/>
      </c>
      <c r="I133" t="str">
        <f>IF(ISERROR(VLOOKUP($B133,Trade17!$B$3:$O$9989,6,FALSE)),"",VLOOKUP($B133,Trade17!$B$3:$O$9989,6,FALSE))</f>
        <v/>
      </c>
      <c r="J133" s="30" t="str">
        <f t="shared" si="14"/>
        <v/>
      </c>
      <c r="K133" s="53">
        <f t="shared" si="15"/>
        <v>600</v>
      </c>
      <c r="L133" s="30">
        <f>IF(ISNA(VLOOKUP($B133,Trade17!$A$3:$O$9989,5,FALSE)),0,VLOOKUP($B133,Trade17!$A$3:$O$9989,5,FALSE))+IF(ISNA(VLOOKUP($B133,Trade17!$B$3:$O$9989,4,FALSE)),0,VLOOKUP($B133,Trade17!$B$3:$O$9989,4,FALSE))</f>
        <v>0</v>
      </c>
      <c r="M133"/>
    </row>
    <row r="134" spans="1:13" x14ac:dyDescent="0.25">
      <c r="A134" s="52">
        <f t="shared" si="12"/>
        <v>0</v>
      </c>
      <c r="B134" s="52">
        <f t="shared" si="11"/>
        <v>650201701</v>
      </c>
      <c r="C134" s="30" t="s">
        <v>18</v>
      </c>
      <c r="D134" s="30">
        <v>2017</v>
      </c>
      <c r="E134" s="30" t="s">
        <v>773</v>
      </c>
      <c r="F134" s="30">
        <f>SUMPRODUCT((Draft17!$I$3:$I$14=$C134)*(Draft17!$K$1:$V$1=$E134)*(Draft17!$K$3:$V$14))</f>
        <v>1</v>
      </c>
      <c r="G134" t="str">
        <f t="shared" si="13"/>
        <v>Michae</v>
      </c>
      <c r="H134" t="str">
        <f>IF(ISERROR(VLOOKUP($B134,Trade17!$A$3:$O$9989,12,FALSE)),"",VLOOKUP($B134,Trade17!$A$3:$O$9989,12,FALSE))</f>
        <v/>
      </c>
      <c r="I134" t="str">
        <f>IF(ISERROR(VLOOKUP($B134,Trade17!$B$3:$O$9989,6,FALSE)),"",VLOOKUP($B134,Trade17!$B$3:$O$9989,6,FALSE))</f>
        <v/>
      </c>
      <c r="J134" s="30" t="str">
        <f t="shared" si="14"/>
        <v/>
      </c>
      <c r="K134" s="53">
        <f t="shared" si="15"/>
        <v>650</v>
      </c>
      <c r="L134" s="30">
        <f>IF(ISNA(VLOOKUP($B134,Trade17!$A$3:$O$9989,5,FALSE)),0,VLOOKUP($B134,Trade17!$A$3:$O$9989,5,FALSE))+IF(ISNA(VLOOKUP($B134,Trade17!$B$3:$O$9989,4,FALSE)),0,VLOOKUP($B134,Trade17!$B$3:$O$9989,4,FALSE))</f>
        <v>0</v>
      </c>
      <c r="M134"/>
    </row>
    <row r="135" spans="1:13" x14ac:dyDescent="0.25">
      <c r="A135" s="52">
        <f t="shared" si="12"/>
        <v>0</v>
      </c>
      <c r="B135" s="52">
        <f t="shared" si="11"/>
        <v>650201702</v>
      </c>
      <c r="C135" s="30" t="s">
        <v>18</v>
      </c>
      <c r="D135" s="30">
        <v>2017</v>
      </c>
      <c r="E135" s="30" t="s">
        <v>774</v>
      </c>
      <c r="F135" s="30">
        <f>SUMPRODUCT((Draft17!$I$3:$I$14=$C135)*(Draft17!$K$1:$V$1=$E135)*(Draft17!$K$3:$V$14))</f>
        <v>13</v>
      </c>
      <c r="G135" t="str">
        <f t="shared" si="13"/>
        <v>Michae</v>
      </c>
      <c r="H135" t="str">
        <f>IF(ISERROR(VLOOKUP($B135,Trade17!$A$3:$O$9989,12,FALSE)),"",VLOOKUP($B135,Trade17!$A$3:$O$9989,12,FALSE))</f>
        <v/>
      </c>
      <c r="I135" t="str">
        <f>IF(ISERROR(VLOOKUP($B135,Trade17!$B$3:$O$9989,6,FALSE)),"",VLOOKUP($B135,Trade17!$B$3:$O$9989,6,FALSE))</f>
        <v/>
      </c>
      <c r="J135" s="30" t="str">
        <f t="shared" si="14"/>
        <v/>
      </c>
      <c r="K135" s="53">
        <f t="shared" si="15"/>
        <v>650</v>
      </c>
      <c r="L135" s="30">
        <f>IF(ISNA(VLOOKUP($B135,Trade17!$A$3:$O$9989,5,FALSE)),0,VLOOKUP($B135,Trade17!$A$3:$O$9989,5,FALSE))+IF(ISNA(VLOOKUP($B135,Trade17!$B$3:$O$9989,4,FALSE)),0,VLOOKUP($B135,Trade17!$B$3:$O$9989,4,FALSE))</f>
        <v>0</v>
      </c>
      <c r="M135"/>
    </row>
    <row r="136" spans="1:13" x14ac:dyDescent="0.25">
      <c r="A136" s="52">
        <f t="shared" si="12"/>
        <v>0</v>
      </c>
      <c r="B136" s="52">
        <f t="shared" si="11"/>
        <v>650201703</v>
      </c>
      <c r="C136" s="30" t="s">
        <v>18</v>
      </c>
      <c r="D136" s="30">
        <v>2017</v>
      </c>
      <c r="E136" s="30" t="s">
        <v>775</v>
      </c>
      <c r="F136" s="30">
        <f>SUMPRODUCT((Draft17!$I$3:$I$14=$C136)*(Draft17!$K$1:$V$1=$E136)*(Draft17!$K$3:$V$14))</f>
        <v>25</v>
      </c>
      <c r="G136" t="str">
        <f t="shared" si="13"/>
        <v>Michae</v>
      </c>
      <c r="H136" t="str">
        <f>IF(ISERROR(VLOOKUP($B136,Trade17!$A$3:$O$9989,12,FALSE)),"",VLOOKUP($B136,Trade17!$A$3:$O$9989,12,FALSE))</f>
        <v/>
      </c>
      <c r="I136" t="str">
        <f>IF(ISERROR(VLOOKUP($B136,Trade17!$B$3:$O$9989,6,FALSE)),"",VLOOKUP($B136,Trade17!$B$3:$O$9989,6,FALSE))</f>
        <v/>
      </c>
      <c r="J136" s="30" t="str">
        <f t="shared" si="14"/>
        <v/>
      </c>
      <c r="K136" s="53">
        <f t="shared" si="15"/>
        <v>650</v>
      </c>
      <c r="L136" s="30">
        <f>IF(ISNA(VLOOKUP($B136,Trade17!$A$3:$O$9989,5,FALSE)),0,VLOOKUP($B136,Trade17!$A$3:$O$9989,5,FALSE))+IF(ISNA(VLOOKUP($B136,Trade17!$B$3:$O$9989,4,FALSE)),0,VLOOKUP($B136,Trade17!$B$3:$O$9989,4,FALSE))</f>
        <v>0</v>
      </c>
      <c r="M136"/>
    </row>
    <row r="137" spans="1:13" x14ac:dyDescent="0.25">
      <c r="A137" s="52">
        <f t="shared" si="12"/>
        <v>0</v>
      </c>
      <c r="B137" s="52">
        <f t="shared" si="11"/>
        <v>650201704</v>
      </c>
      <c r="C137" s="30" t="s">
        <v>18</v>
      </c>
      <c r="D137" s="30">
        <v>2017</v>
      </c>
      <c r="E137" s="30" t="s">
        <v>776</v>
      </c>
      <c r="F137" s="30">
        <f>SUMPRODUCT((Draft17!$I$3:$I$14=$C137)*(Draft17!$K$1:$V$1=$E137)*(Draft17!$K$3:$V$14))</f>
        <v>37</v>
      </c>
      <c r="G137" t="str">
        <f t="shared" si="13"/>
        <v>Michae</v>
      </c>
      <c r="H137" t="str">
        <f>IF(ISERROR(VLOOKUP($B137,Trade17!$A$3:$O$9989,12,FALSE)),"",VLOOKUP($B137,Trade17!$A$3:$O$9989,12,FALSE))</f>
        <v/>
      </c>
      <c r="I137" t="str">
        <f>IF(ISERROR(VLOOKUP($B137,Trade17!$B$3:$O$9989,6,FALSE)),"",VLOOKUP($B137,Trade17!$B$3:$O$9989,6,FALSE))</f>
        <v/>
      </c>
      <c r="J137" s="30" t="str">
        <f t="shared" si="14"/>
        <v/>
      </c>
      <c r="K137" s="53">
        <f t="shared" si="15"/>
        <v>650</v>
      </c>
      <c r="L137" s="30">
        <f>IF(ISNA(VLOOKUP($B137,Trade17!$A$3:$O$9989,5,FALSE)),0,VLOOKUP($B137,Trade17!$A$3:$O$9989,5,FALSE))+IF(ISNA(VLOOKUP($B137,Trade17!$B$3:$O$9989,4,FALSE)),0,VLOOKUP($B137,Trade17!$B$3:$O$9989,4,FALSE))</f>
        <v>0</v>
      </c>
      <c r="M137"/>
    </row>
    <row r="138" spans="1:13" x14ac:dyDescent="0.25">
      <c r="A138" s="52">
        <f t="shared" si="12"/>
        <v>0</v>
      </c>
      <c r="B138" s="52">
        <f t="shared" si="11"/>
        <v>650201705</v>
      </c>
      <c r="C138" s="30" t="s">
        <v>18</v>
      </c>
      <c r="D138" s="30">
        <v>2017</v>
      </c>
      <c r="E138" s="30" t="s">
        <v>777</v>
      </c>
      <c r="F138" s="30">
        <f>SUMPRODUCT((Draft17!$I$3:$I$14=$C138)*(Draft17!$K$1:$V$1=$E138)*(Draft17!$K$3:$V$14))</f>
        <v>49</v>
      </c>
      <c r="G138" t="str">
        <f t="shared" si="13"/>
        <v>Michae</v>
      </c>
      <c r="H138" t="str">
        <f>IF(ISERROR(VLOOKUP($B138,Trade17!$A$3:$O$9989,12,FALSE)),"",VLOOKUP($B138,Trade17!$A$3:$O$9989,12,FALSE))</f>
        <v/>
      </c>
      <c r="I138" t="str">
        <f>IF(ISERROR(VLOOKUP($B138,Trade17!$B$3:$O$9989,6,FALSE)),"",VLOOKUP($B138,Trade17!$B$3:$O$9989,6,FALSE))</f>
        <v/>
      </c>
      <c r="J138" s="30" t="str">
        <f t="shared" si="14"/>
        <v/>
      </c>
      <c r="K138" s="53">
        <f t="shared" si="15"/>
        <v>650</v>
      </c>
      <c r="L138" s="30">
        <f>IF(ISNA(VLOOKUP($B138,Trade17!$A$3:$O$9989,5,FALSE)),0,VLOOKUP($B138,Trade17!$A$3:$O$9989,5,FALSE))+IF(ISNA(VLOOKUP($B138,Trade17!$B$3:$O$9989,4,FALSE)),0,VLOOKUP($B138,Trade17!$B$3:$O$9989,4,FALSE))</f>
        <v>0</v>
      </c>
      <c r="M138"/>
    </row>
    <row r="139" spans="1:13" x14ac:dyDescent="0.25">
      <c r="A139" s="52">
        <f t="shared" si="12"/>
        <v>0</v>
      </c>
      <c r="B139" s="52">
        <f t="shared" ref="B139:B145" si="16">(VLOOKUP(C139,$M$2:$N$14,2,FALSE)&amp;D139&amp;LEFT(E139,LEN(E139)-1))*1</f>
        <v>650201706</v>
      </c>
      <c r="C139" s="30" t="s">
        <v>18</v>
      </c>
      <c r="D139" s="30">
        <v>2017</v>
      </c>
      <c r="E139" s="30" t="s">
        <v>778</v>
      </c>
      <c r="F139" s="30">
        <f>SUMPRODUCT((Draft17!$I$3:$I$14=$C139)*(Draft17!$K$1:$V$1=$E139)*(Draft17!$K$3:$V$14))</f>
        <v>61</v>
      </c>
      <c r="G139" t="str">
        <f t="shared" si="13"/>
        <v>Michae</v>
      </c>
      <c r="H139" t="str">
        <f>IF(ISERROR(VLOOKUP($B139,Trade17!$A$3:$O$9989,12,FALSE)),"",VLOOKUP($B139,Trade17!$A$3:$O$9989,12,FALSE))</f>
        <v/>
      </c>
      <c r="I139" t="str">
        <f>IF(ISERROR(VLOOKUP($B139,Trade17!$B$3:$O$9989,6,FALSE)),"",VLOOKUP($B139,Trade17!$B$3:$O$9989,6,FALSE))</f>
        <v/>
      </c>
      <c r="J139" s="30" t="str">
        <f t="shared" si="14"/>
        <v/>
      </c>
      <c r="K139" s="53">
        <f t="shared" si="15"/>
        <v>650</v>
      </c>
      <c r="L139" s="30">
        <f>IF(ISNA(VLOOKUP($B139,Trade17!$A$3:$O$9989,5,FALSE)),0,VLOOKUP($B139,Trade17!$A$3:$O$9989,5,FALSE))+IF(ISNA(VLOOKUP($B139,Trade17!$B$3:$O$9989,4,FALSE)),0,VLOOKUP($B139,Trade17!$B$3:$O$9989,4,FALSE))</f>
        <v>0</v>
      </c>
      <c r="M139"/>
    </row>
    <row r="140" spans="1:13" x14ac:dyDescent="0.25">
      <c r="A140" s="52">
        <f t="shared" si="12"/>
        <v>0</v>
      </c>
      <c r="B140" s="52">
        <f t="shared" si="16"/>
        <v>650201707</v>
      </c>
      <c r="C140" s="30" t="s">
        <v>18</v>
      </c>
      <c r="D140" s="30">
        <v>2017</v>
      </c>
      <c r="E140" s="30" t="s">
        <v>779</v>
      </c>
      <c r="F140" s="30">
        <f>SUMPRODUCT((Draft17!$I$3:$I$14=$C140)*(Draft17!$K$1:$V$1=$E140)*(Draft17!$K$3:$V$14))</f>
        <v>73</v>
      </c>
      <c r="G140" t="str">
        <f t="shared" si="13"/>
        <v>Michae</v>
      </c>
      <c r="H140" t="str">
        <f>IF(ISERROR(VLOOKUP($B140,Trade17!$A$3:$O$9989,12,FALSE)),"",VLOOKUP($B140,Trade17!$A$3:$O$9989,12,FALSE))</f>
        <v/>
      </c>
      <c r="I140" t="str">
        <f>IF(ISERROR(VLOOKUP($B140,Trade17!$B$3:$O$9989,6,FALSE)),"",VLOOKUP($B140,Trade17!$B$3:$O$9989,6,FALSE))</f>
        <v/>
      </c>
      <c r="J140" s="30" t="str">
        <f t="shared" si="14"/>
        <v/>
      </c>
      <c r="K140" s="53">
        <f t="shared" si="15"/>
        <v>650</v>
      </c>
      <c r="L140" s="30">
        <f>IF(ISNA(VLOOKUP($B140,Trade17!$A$3:$O$9989,5,FALSE)),0,VLOOKUP($B140,Trade17!$A$3:$O$9989,5,FALSE))+IF(ISNA(VLOOKUP($B140,Trade17!$B$3:$O$9989,4,FALSE)),0,VLOOKUP($B140,Trade17!$B$3:$O$9989,4,FALSE))</f>
        <v>0</v>
      </c>
      <c r="M140"/>
    </row>
    <row r="141" spans="1:13" x14ac:dyDescent="0.25">
      <c r="A141" s="52">
        <f t="shared" si="12"/>
        <v>0</v>
      </c>
      <c r="B141" s="52">
        <f t="shared" si="16"/>
        <v>650201708</v>
      </c>
      <c r="C141" s="30" t="s">
        <v>18</v>
      </c>
      <c r="D141" s="30">
        <v>2017</v>
      </c>
      <c r="E141" s="30" t="s">
        <v>780</v>
      </c>
      <c r="F141" s="30">
        <f>SUMPRODUCT((Draft17!$I$3:$I$14=$C141)*(Draft17!$K$1:$V$1=$E141)*(Draft17!$K$3:$V$14))</f>
        <v>85</v>
      </c>
      <c r="G141" t="str">
        <f t="shared" si="13"/>
        <v>Michae</v>
      </c>
      <c r="H141" t="str">
        <f>IF(ISERROR(VLOOKUP($B141,Trade17!$A$3:$O$9989,12,FALSE)),"",VLOOKUP($B141,Trade17!$A$3:$O$9989,12,FALSE))</f>
        <v/>
      </c>
      <c r="I141" t="str">
        <f>IF(ISERROR(VLOOKUP($B141,Trade17!$B$3:$O$9989,6,FALSE)),"",VLOOKUP($B141,Trade17!$B$3:$O$9989,6,FALSE))</f>
        <v/>
      </c>
      <c r="J141" s="30" t="str">
        <f t="shared" si="14"/>
        <v/>
      </c>
      <c r="K141" s="53">
        <f t="shared" si="15"/>
        <v>650</v>
      </c>
      <c r="L141" s="30">
        <f>IF(ISNA(VLOOKUP($B141,Trade17!$A$3:$O$9989,5,FALSE)),0,VLOOKUP($B141,Trade17!$A$3:$O$9989,5,FALSE))+IF(ISNA(VLOOKUP($B141,Trade17!$B$3:$O$9989,4,FALSE)),0,VLOOKUP($B141,Trade17!$B$3:$O$9989,4,FALSE))</f>
        <v>0</v>
      </c>
      <c r="M141"/>
    </row>
    <row r="142" spans="1:13" x14ac:dyDescent="0.25">
      <c r="A142" s="52">
        <f t="shared" si="12"/>
        <v>0</v>
      </c>
      <c r="B142" s="52">
        <f t="shared" si="16"/>
        <v>650201709</v>
      </c>
      <c r="C142" s="30" t="s">
        <v>18</v>
      </c>
      <c r="D142" s="30">
        <v>2017</v>
      </c>
      <c r="E142" s="30" t="s">
        <v>781</v>
      </c>
      <c r="F142" s="30">
        <f>SUMPRODUCT((Draft17!$I$3:$I$14=$C142)*(Draft17!$K$1:$V$1=$E142)*(Draft17!$K$3:$V$14))</f>
        <v>97</v>
      </c>
      <c r="G142" t="str">
        <f t="shared" si="13"/>
        <v>Michae</v>
      </c>
      <c r="H142" t="str">
        <f>IF(ISERROR(VLOOKUP($B142,Trade17!$A$3:$O$9989,12,FALSE)),"",VLOOKUP($B142,Trade17!$A$3:$O$9989,12,FALSE))</f>
        <v/>
      </c>
      <c r="I142" t="str">
        <f>IF(ISERROR(VLOOKUP($B142,Trade17!$B$3:$O$9989,6,FALSE)),"",VLOOKUP($B142,Trade17!$B$3:$O$9989,6,FALSE))</f>
        <v/>
      </c>
      <c r="J142" s="30" t="str">
        <f t="shared" si="14"/>
        <v/>
      </c>
      <c r="K142" s="53">
        <f t="shared" si="15"/>
        <v>650</v>
      </c>
      <c r="L142" s="30">
        <f>IF(ISNA(VLOOKUP($B142,Trade17!$A$3:$O$9989,5,FALSE)),0,VLOOKUP($B142,Trade17!$A$3:$O$9989,5,FALSE))+IF(ISNA(VLOOKUP($B142,Trade17!$B$3:$O$9989,4,FALSE)),0,VLOOKUP($B142,Trade17!$B$3:$O$9989,4,FALSE))</f>
        <v>0</v>
      </c>
      <c r="M142"/>
    </row>
    <row r="143" spans="1:13" x14ac:dyDescent="0.25">
      <c r="A143" s="52">
        <f t="shared" si="12"/>
        <v>0</v>
      </c>
      <c r="B143" s="52">
        <f t="shared" si="16"/>
        <v>650201710</v>
      </c>
      <c r="C143" s="30" t="s">
        <v>18</v>
      </c>
      <c r="D143" s="30">
        <v>2017</v>
      </c>
      <c r="E143" s="30" t="s">
        <v>782</v>
      </c>
      <c r="F143" s="30">
        <f>SUMPRODUCT((Draft17!$I$3:$I$14=$C143)*(Draft17!$K$1:$V$1=$E143)*(Draft17!$K$3:$V$14))</f>
        <v>109</v>
      </c>
      <c r="G143" t="str">
        <f t="shared" si="13"/>
        <v>Michae</v>
      </c>
      <c r="H143" t="str">
        <f>IF(ISERROR(VLOOKUP($B143,Trade17!$A$3:$O$9989,12,FALSE)),"",VLOOKUP($B143,Trade17!$A$3:$O$9989,12,FALSE))</f>
        <v/>
      </c>
      <c r="I143" t="str">
        <f>IF(ISERROR(VLOOKUP($B143,Trade17!$B$3:$O$9989,6,FALSE)),"",VLOOKUP($B143,Trade17!$B$3:$O$9989,6,FALSE))</f>
        <v/>
      </c>
      <c r="J143" s="30" t="str">
        <f t="shared" si="14"/>
        <v/>
      </c>
      <c r="K143" s="53">
        <f t="shared" si="15"/>
        <v>650</v>
      </c>
      <c r="L143" s="30">
        <f>IF(ISNA(VLOOKUP($B143,Trade17!$A$3:$O$9989,5,FALSE)),0,VLOOKUP($B143,Trade17!$A$3:$O$9989,5,FALSE))+IF(ISNA(VLOOKUP($B143,Trade17!$B$3:$O$9989,4,FALSE)),0,VLOOKUP($B143,Trade17!$B$3:$O$9989,4,FALSE))</f>
        <v>0</v>
      </c>
      <c r="M143"/>
    </row>
    <row r="144" spans="1:13" x14ac:dyDescent="0.25">
      <c r="A144" s="52">
        <f t="shared" si="12"/>
        <v>0</v>
      </c>
      <c r="B144" s="52">
        <f t="shared" si="16"/>
        <v>650201711</v>
      </c>
      <c r="C144" s="30" t="s">
        <v>18</v>
      </c>
      <c r="D144" s="30">
        <v>2017</v>
      </c>
      <c r="E144" s="30" t="s">
        <v>783</v>
      </c>
      <c r="F144" s="30">
        <f>SUMPRODUCT((Draft17!$I$3:$I$14=$C144)*(Draft17!$K$1:$V$1=$E144)*(Draft17!$K$3:$V$14))</f>
        <v>121</v>
      </c>
      <c r="G144" t="str">
        <f t="shared" si="13"/>
        <v>Michae</v>
      </c>
      <c r="H144" t="str">
        <f>IF(ISERROR(VLOOKUP($B144,Trade17!$A$3:$O$9989,12,FALSE)),"",VLOOKUP($B144,Trade17!$A$3:$O$9989,12,FALSE))</f>
        <v/>
      </c>
      <c r="I144" t="str">
        <f>IF(ISERROR(VLOOKUP($B144,Trade17!$B$3:$O$9989,6,FALSE)),"",VLOOKUP($B144,Trade17!$B$3:$O$9989,6,FALSE))</f>
        <v/>
      </c>
      <c r="J144" s="30" t="str">
        <f t="shared" si="14"/>
        <v/>
      </c>
      <c r="K144" s="53">
        <f t="shared" si="15"/>
        <v>650</v>
      </c>
      <c r="L144" s="30">
        <f>IF(ISNA(VLOOKUP($B144,Trade17!$A$3:$O$9989,5,FALSE)),0,VLOOKUP($B144,Trade17!$A$3:$O$9989,5,FALSE))+IF(ISNA(VLOOKUP($B144,Trade17!$B$3:$O$9989,4,FALSE)),0,VLOOKUP($B144,Trade17!$B$3:$O$9989,4,FALSE))</f>
        <v>0</v>
      </c>
      <c r="M144"/>
    </row>
    <row r="145" spans="1:13" x14ac:dyDescent="0.25">
      <c r="A145" s="52">
        <f t="shared" si="12"/>
        <v>0</v>
      </c>
      <c r="B145" s="52">
        <f t="shared" si="16"/>
        <v>650201712</v>
      </c>
      <c r="C145" s="30" t="s">
        <v>18</v>
      </c>
      <c r="D145" s="30">
        <v>2017</v>
      </c>
      <c r="E145" s="30" t="s">
        <v>784</v>
      </c>
      <c r="F145" s="30">
        <f>SUMPRODUCT((Draft17!$I$3:$I$14=$C145)*(Draft17!$K$1:$V$1=$E145)*(Draft17!$K$3:$V$14))</f>
        <v>133</v>
      </c>
      <c r="G145" t="str">
        <f t="shared" si="13"/>
        <v>Michae</v>
      </c>
      <c r="H145" t="str">
        <f>IF(ISERROR(VLOOKUP($B145,Trade17!$A$3:$O$9989,12,FALSE)),"",VLOOKUP($B145,Trade17!$A$3:$O$9989,12,FALSE))</f>
        <v/>
      </c>
      <c r="I145" t="str">
        <f>IF(ISERROR(VLOOKUP($B145,Trade17!$B$3:$O$9989,6,FALSE)),"",VLOOKUP($B145,Trade17!$B$3:$O$9989,6,FALSE))</f>
        <v/>
      </c>
      <c r="J145" s="30" t="str">
        <f t="shared" si="14"/>
        <v/>
      </c>
      <c r="K145" s="53">
        <f t="shared" si="15"/>
        <v>650</v>
      </c>
      <c r="L145" s="30">
        <f>IF(ISNA(VLOOKUP($B145,Trade17!$A$3:$O$9989,5,FALSE)),0,VLOOKUP($B145,Trade17!$A$3:$O$9989,5,FALSE))+IF(ISNA(VLOOKUP($B145,Trade17!$B$3:$O$9989,4,FALSE)),0,VLOOKUP($B145,Trade17!$B$3:$O$9989,4,FALSE))</f>
        <v>0</v>
      </c>
      <c r="M145"/>
    </row>
  </sheetData>
  <autoFilter ref="B1:J14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10</vt:i4>
      </vt:variant>
    </vt:vector>
  </HeadingPairs>
  <TitlesOfParts>
    <vt:vector size="14" baseType="lpstr">
      <vt:lpstr>Joueurs</vt:lpstr>
      <vt:lpstr>Trade17</vt:lpstr>
      <vt:lpstr>Draft17</vt:lpstr>
      <vt:lpstr>Choix17</vt:lpstr>
      <vt:lpstr>c_noms</vt:lpstr>
      <vt:lpstr>Choix17!Choice</vt:lpstr>
      <vt:lpstr>Choix17!Choice3</vt:lpstr>
      <vt:lpstr>Choice4</vt:lpstr>
      <vt:lpstr>Choix2017</vt:lpstr>
      <vt:lpstr>d_noms</vt:lpstr>
      <vt:lpstr>Draft17!Extraire</vt:lpstr>
      <vt:lpstr>Draft17!Impression_des_titres</vt:lpstr>
      <vt:lpstr>Choix17!Pooler</vt:lpstr>
      <vt:lpstr>Pooler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François Bouchard</dc:creator>
  <cp:lastModifiedBy>François Bouchard</cp:lastModifiedBy>
  <dcterms:created xsi:type="dcterms:W3CDTF">2016-10-28T18:16:38Z</dcterms:created>
  <dcterms:modified xsi:type="dcterms:W3CDTF">2016-10-28T18:47:03Z</dcterms:modified>
</cp:coreProperties>
</file>