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2" sheetId="2" r:id="rId1"/>
  </sheets>
  <calcPr calcId="124519"/>
</workbook>
</file>

<file path=xl/calcChain.xml><?xml version="1.0" encoding="utf-8"?>
<calcChain xmlns="http://schemas.openxmlformats.org/spreadsheetml/2006/main">
  <c r="I2" i="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 s="1"/>
  <c r="H60"/>
  <c r="H61"/>
  <c r="H62"/>
  <c r="H63"/>
  <c r="H64"/>
  <c r="H65"/>
  <c r="H66"/>
  <c r="H67"/>
  <c r="H68"/>
  <c r="H69"/>
  <c r="H70"/>
  <c r="H71"/>
  <c r="H72"/>
  <c r="H73"/>
  <c r="H74"/>
  <c r="H75"/>
  <c r="H127"/>
  <c r="H128"/>
  <c r="H129"/>
  <c r="H130"/>
  <c r="H131"/>
  <c r="H132"/>
  <c r="H133"/>
  <c r="H134"/>
  <c r="H135"/>
  <c r="H136"/>
  <c r="H137"/>
  <c r="H138"/>
  <c r="H139" s="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140" l="1"/>
  <c r="H76"/>
  <c r="H22"/>
  <c r="H23" l="1"/>
  <c r="H77"/>
  <c r="H141"/>
  <c r="H78" l="1"/>
  <c r="H24"/>
  <c r="H25" l="1"/>
  <c r="H79"/>
  <c r="H80" l="1"/>
  <c r="H26"/>
  <c r="H27" l="1"/>
  <c r="H81"/>
  <c r="H82" l="1"/>
  <c r="H28"/>
  <c r="H29" l="1"/>
  <c r="H83"/>
  <c r="H84" l="1"/>
  <c r="H30"/>
  <c r="H31" l="1"/>
  <c r="H85"/>
  <c r="H86" l="1"/>
  <c r="H32"/>
  <c r="H33" l="1"/>
  <c r="H87"/>
  <c r="H88" l="1"/>
  <c r="H34"/>
  <c r="H35" l="1"/>
  <c r="H89"/>
  <c r="H90" l="1"/>
  <c r="H36"/>
  <c r="K2"/>
  <c r="K3"/>
  <c r="K4"/>
  <c r="K5"/>
  <c r="K6"/>
  <c r="K7"/>
  <c r="K8"/>
  <c r="K9"/>
  <c r="K10"/>
  <c r="K11"/>
  <c r="K12"/>
  <c r="K13"/>
  <c r="K14"/>
  <c r="K15"/>
  <c r="K16"/>
  <c r="K17"/>
  <c r="K18"/>
  <c r="K19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K20" s="1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K75" s="1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K138" s="1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J75" s="1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J138" s="1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H37" l="1"/>
  <c r="H91"/>
  <c r="N2"/>
  <c r="N690"/>
  <c r="N686"/>
  <c r="N682"/>
  <c r="N678"/>
  <c r="N674"/>
  <c r="N670"/>
  <c r="N666"/>
  <c r="N662"/>
  <c r="N658"/>
  <c r="N654"/>
  <c r="N650"/>
  <c r="N646"/>
  <c r="N642"/>
  <c r="N638"/>
  <c r="N634"/>
  <c r="N630"/>
  <c r="N626"/>
  <c r="N622"/>
  <c r="N618"/>
  <c r="N614"/>
  <c r="N610"/>
  <c r="N606"/>
  <c r="N602"/>
  <c r="N598"/>
  <c r="N594"/>
  <c r="N590"/>
  <c r="N586"/>
  <c r="N550"/>
  <c r="N546"/>
  <c r="N542"/>
  <c r="N538"/>
  <c r="N534"/>
  <c r="N530"/>
  <c r="N526"/>
  <c r="N522"/>
  <c r="N518"/>
  <c r="N514"/>
  <c r="N510"/>
  <c r="N506"/>
  <c r="N502"/>
  <c r="N498"/>
  <c r="N496"/>
  <c r="N492"/>
  <c r="N488"/>
  <c r="N484"/>
  <c r="N480"/>
  <c r="N474"/>
  <c r="N470"/>
  <c r="N466"/>
  <c r="N462"/>
  <c r="N458"/>
  <c r="N454"/>
  <c r="N452"/>
  <c r="N448"/>
  <c r="N444"/>
  <c r="N440"/>
  <c r="N436"/>
  <c r="N432"/>
  <c r="N428"/>
  <c r="N424"/>
  <c r="N420"/>
  <c r="N416"/>
  <c r="N414"/>
  <c r="N410"/>
  <c r="N408"/>
  <c r="N406"/>
  <c r="N404"/>
  <c r="N402"/>
  <c r="N400"/>
  <c r="N398"/>
  <c r="N396"/>
  <c r="N394"/>
  <c r="N392"/>
  <c r="N390"/>
  <c r="N388"/>
  <c r="N386"/>
  <c r="N384"/>
  <c r="N382"/>
  <c r="N380"/>
  <c r="N378"/>
  <c r="N376"/>
  <c r="N374"/>
  <c r="N372"/>
  <c r="N370"/>
  <c r="N368"/>
  <c r="N366"/>
  <c r="N364"/>
  <c r="N362"/>
  <c r="N360"/>
  <c r="N358"/>
  <c r="N356"/>
  <c r="N354"/>
  <c r="N352"/>
  <c r="N350"/>
  <c r="N348"/>
  <c r="N346"/>
  <c r="N344"/>
  <c r="N342"/>
  <c r="N340"/>
  <c r="N338"/>
  <c r="N336"/>
  <c r="N334"/>
  <c r="N332"/>
  <c r="N330"/>
  <c r="N328"/>
  <c r="N326"/>
  <c r="N324"/>
  <c r="N322"/>
  <c r="N320"/>
  <c r="N318"/>
  <c r="N316"/>
  <c r="N314"/>
  <c r="N312"/>
  <c r="N310"/>
  <c r="N308"/>
  <c r="N306"/>
  <c r="N304"/>
  <c r="N302"/>
  <c r="N300"/>
  <c r="N298"/>
  <c r="N296"/>
  <c r="N294"/>
  <c r="N292"/>
  <c r="N290"/>
  <c r="N288"/>
  <c r="N286"/>
  <c r="N284"/>
  <c r="N282"/>
  <c r="N280"/>
  <c r="N278"/>
  <c r="N276"/>
  <c r="N274"/>
  <c r="N270"/>
  <c r="N266"/>
  <c r="N262"/>
  <c r="N258"/>
  <c r="N254"/>
  <c r="N250"/>
  <c r="N246"/>
  <c r="N242"/>
  <c r="N238"/>
  <c r="N234"/>
  <c r="N230"/>
  <c r="N226"/>
  <c r="N222"/>
  <c r="N218"/>
  <c r="N214"/>
  <c r="N210"/>
  <c r="N206"/>
  <c r="N202"/>
  <c r="N198"/>
  <c r="N194"/>
  <c r="N190"/>
  <c r="N186"/>
  <c r="N182"/>
  <c r="N178"/>
  <c r="N174"/>
  <c r="N170"/>
  <c r="N166"/>
  <c r="N162"/>
  <c r="N158"/>
  <c r="N154"/>
  <c r="N150"/>
  <c r="N146"/>
  <c r="N142"/>
  <c r="N138"/>
  <c r="N134"/>
  <c r="N130"/>
  <c r="N126"/>
  <c r="N122"/>
  <c r="N118"/>
  <c r="N114"/>
  <c r="N110"/>
  <c r="N106"/>
  <c r="N104"/>
  <c r="N102"/>
  <c r="N100"/>
  <c r="N98"/>
  <c r="N96"/>
  <c r="N94"/>
  <c r="N90"/>
  <c r="N88"/>
  <c r="N86"/>
  <c r="N84"/>
  <c r="N82"/>
  <c r="N80"/>
  <c r="N78"/>
  <c r="N76"/>
  <c r="N74"/>
  <c r="N72"/>
  <c r="N70"/>
  <c r="N68"/>
  <c r="N66"/>
  <c r="N64"/>
  <c r="N62"/>
  <c r="N60"/>
  <c r="N58"/>
  <c r="N56"/>
  <c r="N54"/>
  <c r="N52"/>
  <c r="N50"/>
  <c r="N48"/>
  <c r="N46"/>
  <c r="N44"/>
  <c r="N42"/>
  <c r="N40"/>
  <c r="N38"/>
  <c r="N36"/>
  <c r="N34"/>
  <c r="N32"/>
  <c r="N30"/>
  <c r="N28"/>
  <c r="N26"/>
  <c r="N24"/>
  <c r="N22"/>
  <c r="N20"/>
  <c r="N18"/>
  <c r="N16"/>
  <c r="N14"/>
  <c r="N12"/>
  <c r="N10"/>
  <c r="N8"/>
  <c r="N6"/>
  <c r="N4"/>
  <c r="N688"/>
  <c r="N684"/>
  <c r="N680"/>
  <c r="N676"/>
  <c r="N672"/>
  <c r="N668"/>
  <c r="N664"/>
  <c r="N660"/>
  <c r="N656"/>
  <c r="N652"/>
  <c r="N648"/>
  <c r="N644"/>
  <c r="N640"/>
  <c r="N636"/>
  <c r="N632"/>
  <c r="N628"/>
  <c r="N624"/>
  <c r="N620"/>
  <c r="N616"/>
  <c r="N612"/>
  <c r="N608"/>
  <c r="N604"/>
  <c r="N600"/>
  <c r="N596"/>
  <c r="N592"/>
  <c r="N588"/>
  <c r="N584"/>
  <c r="N582"/>
  <c r="N580"/>
  <c r="N578"/>
  <c r="N576"/>
  <c r="N574"/>
  <c r="N572"/>
  <c r="N570"/>
  <c r="N568"/>
  <c r="N566"/>
  <c r="N564"/>
  <c r="N562"/>
  <c r="N560"/>
  <c r="N558"/>
  <c r="N556"/>
  <c r="N554"/>
  <c r="N552"/>
  <c r="N548"/>
  <c r="N544"/>
  <c r="N540"/>
  <c r="N536"/>
  <c r="N532"/>
  <c r="N528"/>
  <c r="N524"/>
  <c r="N520"/>
  <c r="N516"/>
  <c r="N512"/>
  <c r="N508"/>
  <c r="N504"/>
  <c r="N500"/>
  <c r="N494"/>
  <c r="N490"/>
  <c r="N486"/>
  <c r="N482"/>
  <c r="N478"/>
  <c r="N476"/>
  <c r="N472"/>
  <c r="N468"/>
  <c r="N464"/>
  <c r="N460"/>
  <c r="N456"/>
  <c r="N450"/>
  <c r="N446"/>
  <c r="N442"/>
  <c r="N438"/>
  <c r="N434"/>
  <c r="N430"/>
  <c r="N426"/>
  <c r="N422"/>
  <c r="N418"/>
  <c r="N412"/>
  <c r="N272"/>
  <c r="N268"/>
  <c r="N264"/>
  <c r="N260"/>
  <c r="N256"/>
  <c r="N252"/>
  <c r="N248"/>
  <c r="N244"/>
  <c r="N240"/>
  <c r="N236"/>
  <c r="N232"/>
  <c r="N228"/>
  <c r="N224"/>
  <c r="N220"/>
  <c r="N216"/>
  <c r="N212"/>
  <c r="N208"/>
  <c r="N204"/>
  <c r="N200"/>
  <c r="N196"/>
  <c r="N192"/>
  <c r="N188"/>
  <c r="N184"/>
  <c r="N180"/>
  <c r="N176"/>
  <c r="N172"/>
  <c r="N168"/>
  <c r="N164"/>
  <c r="N160"/>
  <c r="N156"/>
  <c r="N152"/>
  <c r="N148"/>
  <c r="N144"/>
  <c r="N140"/>
  <c r="N136"/>
  <c r="N132"/>
  <c r="N128"/>
  <c r="N124"/>
  <c r="N120"/>
  <c r="N116"/>
  <c r="N112"/>
  <c r="N108"/>
  <c r="N92"/>
  <c r="N691"/>
  <c r="N689"/>
  <c r="N687"/>
  <c r="N685"/>
  <c r="N683"/>
  <c r="N681"/>
  <c r="N679"/>
  <c r="N677"/>
  <c r="N675"/>
  <c r="N673"/>
  <c r="N671"/>
  <c r="N669"/>
  <c r="N667"/>
  <c r="N665"/>
  <c r="N663"/>
  <c r="N661"/>
  <c r="N659"/>
  <c r="N657"/>
  <c r="N655"/>
  <c r="N653"/>
  <c r="N651"/>
  <c r="N649"/>
  <c r="N647"/>
  <c r="N645"/>
  <c r="N643"/>
  <c r="N641"/>
  <c r="N639"/>
  <c r="N637"/>
  <c r="N635"/>
  <c r="N633"/>
  <c r="N631"/>
  <c r="N629"/>
  <c r="N627"/>
  <c r="N625"/>
  <c r="N623"/>
  <c r="N621"/>
  <c r="N619"/>
  <c r="N617"/>
  <c r="N615"/>
  <c r="N613"/>
  <c r="N611"/>
  <c r="N609"/>
  <c r="N607"/>
  <c r="N605"/>
  <c r="N603"/>
  <c r="N601"/>
  <c r="N599"/>
  <c r="N597"/>
  <c r="N595"/>
  <c r="N593"/>
  <c r="N591"/>
  <c r="N589"/>
  <c r="N587"/>
  <c r="N585"/>
  <c r="N583"/>
  <c r="N581"/>
  <c r="N579"/>
  <c r="N577"/>
  <c r="N575"/>
  <c r="N573"/>
  <c r="N571"/>
  <c r="N569"/>
  <c r="N567"/>
  <c r="N565"/>
  <c r="N563"/>
  <c r="N561"/>
  <c r="N559"/>
  <c r="N557"/>
  <c r="N555"/>
  <c r="N553"/>
  <c r="N551"/>
  <c r="N549"/>
  <c r="N547"/>
  <c r="N545"/>
  <c r="N543"/>
  <c r="N541"/>
  <c r="N539"/>
  <c r="N537"/>
  <c r="N535"/>
  <c r="N533"/>
  <c r="N531"/>
  <c r="N529"/>
  <c r="N527"/>
  <c r="N525"/>
  <c r="N523"/>
  <c r="N521"/>
  <c r="N519"/>
  <c r="N517"/>
  <c r="N515"/>
  <c r="N513"/>
  <c r="N511"/>
  <c r="N509"/>
  <c r="N507"/>
  <c r="N505"/>
  <c r="N503"/>
  <c r="N501"/>
  <c r="N499"/>
  <c r="N497"/>
  <c r="N495"/>
  <c r="N493"/>
  <c r="N491"/>
  <c r="N489"/>
  <c r="N487"/>
  <c r="N485"/>
  <c r="N483"/>
  <c r="N481"/>
  <c r="N479"/>
  <c r="N477"/>
  <c r="N475"/>
  <c r="N473"/>
  <c r="N471"/>
  <c r="N469"/>
  <c r="N467"/>
  <c r="N465"/>
  <c r="N463"/>
  <c r="N461"/>
  <c r="N459"/>
  <c r="N457"/>
  <c r="N455"/>
  <c r="N453"/>
  <c r="N451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5"/>
  <c r="N403"/>
  <c r="N401"/>
  <c r="N399"/>
  <c r="N397"/>
  <c r="N395"/>
  <c r="N393"/>
  <c r="N391"/>
  <c r="N389"/>
  <c r="N387"/>
  <c r="N385"/>
  <c r="N383"/>
  <c r="N381"/>
  <c r="N379"/>
  <c r="N377"/>
  <c r="N375"/>
  <c r="N373"/>
  <c r="N371"/>
  <c r="N369"/>
  <c r="N367"/>
  <c r="N365"/>
  <c r="N363"/>
  <c r="N361"/>
  <c r="N359"/>
  <c r="N357"/>
  <c r="N355"/>
  <c r="N353"/>
  <c r="N351"/>
  <c r="N349"/>
  <c r="N347"/>
  <c r="N345"/>
  <c r="N343"/>
  <c r="N341"/>
  <c r="N339"/>
  <c r="N337"/>
  <c r="N335"/>
  <c r="N333"/>
  <c r="N331"/>
  <c r="N329"/>
  <c r="N327"/>
  <c r="N325"/>
  <c r="N323"/>
  <c r="N321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5"/>
  <c r="N223"/>
  <c r="N221"/>
  <c r="N219"/>
  <c r="N217"/>
  <c r="N215"/>
  <c r="N213"/>
  <c r="N211"/>
  <c r="N209"/>
  <c r="N207"/>
  <c r="N205"/>
  <c r="N203"/>
  <c r="N201"/>
  <c r="N199"/>
  <c r="N197"/>
  <c r="N195"/>
  <c r="N193"/>
  <c r="N191"/>
  <c r="N189"/>
  <c r="N187"/>
  <c r="N185"/>
  <c r="N183"/>
  <c r="N181"/>
  <c r="N179"/>
  <c r="N177"/>
  <c r="N175"/>
  <c r="N173"/>
  <c r="N171"/>
  <c r="N169"/>
  <c r="N167"/>
  <c r="N165"/>
  <c r="N163"/>
  <c r="N161"/>
  <c r="N159"/>
  <c r="N157"/>
  <c r="N155"/>
  <c r="N153"/>
  <c r="N151"/>
  <c r="N149"/>
  <c r="N147"/>
  <c r="N145"/>
  <c r="N143"/>
  <c r="N141"/>
  <c r="N139"/>
  <c r="N137"/>
  <c r="N135"/>
  <c r="N133"/>
  <c r="N131"/>
  <c r="N129"/>
  <c r="N127"/>
  <c r="N125"/>
  <c r="N123"/>
  <c r="N121"/>
  <c r="N119"/>
  <c r="N117"/>
  <c r="N115"/>
  <c r="N113"/>
  <c r="N111"/>
  <c r="N109"/>
  <c r="N107"/>
  <c r="N105"/>
  <c r="N103"/>
  <c r="N101"/>
  <c r="N99"/>
  <c r="N97"/>
  <c r="N95"/>
  <c r="N93"/>
  <c r="N91"/>
  <c r="N89"/>
  <c r="N87"/>
  <c r="N85"/>
  <c r="N83"/>
  <c r="N81"/>
  <c r="N79"/>
  <c r="N77"/>
  <c r="N75"/>
  <c r="N73"/>
  <c r="N71"/>
  <c r="N69"/>
  <c r="N67"/>
  <c r="N65"/>
  <c r="N63"/>
  <c r="N61"/>
  <c r="N59"/>
  <c r="N57"/>
  <c r="N55"/>
  <c r="N53"/>
  <c r="N51"/>
  <c r="N49"/>
  <c r="N47"/>
  <c r="N45"/>
  <c r="N43"/>
  <c r="N41"/>
  <c r="N39"/>
  <c r="N37"/>
  <c r="N35"/>
  <c r="N33"/>
  <c r="N31"/>
  <c r="N29"/>
  <c r="N27"/>
  <c r="N25"/>
  <c r="N23"/>
  <c r="N21"/>
  <c r="N19"/>
  <c r="N17"/>
  <c r="N15"/>
  <c r="N13"/>
  <c r="N11"/>
  <c r="N9"/>
  <c r="N7"/>
  <c r="N5"/>
  <c r="N3"/>
  <c r="H92" l="1"/>
  <c r="H38"/>
  <c r="H39" l="1"/>
  <c r="H93"/>
  <c r="H94" l="1"/>
  <c r="H40"/>
  <c r="H41" l="1"/>
  <c r="H95"/>
  <c r="H96" l="1"/>
  <c r="H42"/>
  <c r="H43" l="1"/>
  <c r="H97"/>
  <c r="H98" l="1"/>
  <c r="H44"/>
  <c r="H45" l="1"/>
  <c r="H99"/>
  <c r="H100" l="1"/>
  <c r="H46"/>
  <c r="H47" l="1"/>
  <c r="H101"/>
  <c r="H102" l="1"/>
  <c r="H48"/>
  <c r="H49" l="1"/>
  <c r="H103"/>
  <c r="H104" l="1"/>
  <c r="H50"/>
  <c r="H51" l="1"/>
  <c r="H105"/>
  <c r="H106" l="1"/>
  <c r="H52"/>
  <c r="H53" l="1"/>
  <c r="H107"/>
  <c r="H108" l="1"/>
  <c r="H54"/>
  <c r="H55" l="1"/>
  <c r="H109"/>
  <c r="H110" l="1"/>
  <c r="H56"/>
  <c r="H57" l="1"/>
  <c r="H111"/>
  <c r="H112" l="1"/>
  <c r="H58"/>
  <c r="H59" l="1"/>
  <c r="H113"/>
  <c r="H114" l="1"/>
  <c r="H115" l="1"/>
  <c r="H116" l="1"/>
  <c r="H117" l="1"/>
  <c r="H118" l="1"/>
  <c r="H119" l="1"/>
  <c r="H120" l="1"/>
  <c r="H121" l="1"/>
  <c r="H122" l="1"/>
  <c r="H123" l="1"/>
  <c r="H124" l="1"/>
  <c r="H125" l="1"/>
  <c r="H126" l="1"/>
</calcChain>
</file>

<file path=xl/sharedStrings.xml><?xml version="1.0" encoding="utf-8"?>
<sst xmlns="http://schemas.openxmlformats.org/spreadsheetml/2006/main" count="3641" uniqueCount="20">
  <si>
    <t>DATE COMPTABLE</t>
  </si>
  <si>
    <t>CODE MVT</t>
  </si>
  <si>
    <t>MONTANT</t>
  </si>
  <si>
    <t>DEV.</t>
  </si>
  <si>
    <t>Nbr de commande</t>
  </si>
  <si>
    <t>EUR</t>
  </si>
  <si>
    <t>Commande 22</t>
  </si>
  <si>
    <t>QUANTITE</t>
  </si>
  <si>
    <t>UQ</t>
  </si>
  <si>
    <t>PMP</t>
  </si>
  <si>
    <t>CDE QTE</t>
  </si>
  <si>
    <t>CDE MONT</t>
  </si>
  <si>
    <t>CUMUL QTE</t>
  </si>
  <si>
    <t>Cumul MONT</t>
  </si>
  <si>
    <t>PMP MAJ</t>
  </si>
  <si>
    <t/>
  </si>
  <si>
    <t>KG</t>
  </si>
  <si>
    <t>Commande 1</t>
  </si>
  <si>
    <t>Commande 10</t>
  </si>
  <si>
    <t>Nbr de commande BIS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</si>
</sst>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/>
    <xf numFmtId="164" fontId="16" fillId="0" borderId="0" xfId="42" applyNumberFormat="1" applyFont="1"/>
    <xf numFmtId="165" fontId="16" fillId="0" borderId="0" xfId="42" applyNumberFormat="1" applyFont="1"/>
    <xf numFmtId="165" fontId="16" fillId="0" borderId="0" xfId="0" applyNumberFormat="1" applyFont="1"/>
    <xf numFmtId="1" fontId="1" fillId="0" borderId="0" xfId="42" applyNumberFormat="1" applyFont="1"/>
    <xf numFmtId="1" fontId="0" fillId="0" borderId="0" xfId="0" applyNumberFormat="1" applyFont="1"/>
    <xf numFmtId="164" fontId="16" fillId="0" borderId="0" xfId="0" applyNumberFormat="1" applyFont="1"/>
    <xf numFmtId="0" fontId="0" fillId="0" borderId="0" xfId="0" applyNumberFormat="1"/>
    <xf numFmtId="0" fontId="0" fillId="33" borderId="0" xfId="0" applyNumberFormat="1" applyFill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numFmt numFmtId="0" formatCode="General"/>
      <fill>
        <patternFill patternType="solid">
          <fgColor indexed="64"/>
          <bgColor theme="9" tint="0.79998168889431442"/>
        </patternFill>
      </fill>
    </dxf>
    <dxf>
      <font>
        <b/>
      </font>
      <numFmt numFmtId="164" formatCode="_-* #,##0\ _€_-;\-* #,##0\ _€_-;_-* &quot;-&quot;??\ _€_-;_-@_-"/>
    </dxf>
    <dxf>
      <numFmt numFmtId="0" formatCode="General"/>
    </dxf>
    <dxf>
      <font>
        <b/>
      </font>
      <numFmt numFmtId="165" formatCode="_-* #,##0.000\ _€_-;\-* #,##0.000\ _€_-;_-* &quot;-&quot;??\ _€_-;_-@_-"/>
    </dxf>
    <dxf>
      <font>
        <b val="0"/>
      </font>
      <numFmt numFmtId="1" formatCode="0"/>
    </dxf>
    <dxf>
      <font>
        <b val="0"/>
      </font>
      <numFmt numFmtId="1" formatCode="0"/>
    </dxf>
    <dxf>
      <font>
        <b/>
      </font>
      <numFmt numFmtId="164" formatCode="_-* #,##0\ _€_-;\-* #,##0\ _€_-;_-* &quot;-&quot;??\ _€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N691" totalsRowShown="0">
  <autoFilter ref="A1:N691">
    <filterColumn colId="7"/>
  </autoFilter>
  <tableColumns count="14">
    <tableColumn id="1" name="DATE COMPTABLE" dataDxfId="7"/>
    <tableColumn id="3" name="CODE MVT"/>
    <tableColumn id="4" name="QUANTITE"/>
    <tableColumn id="5" name="UQ"/>
    <tableColumn id="6" name="MONTANT"/>
    <tableColumn id="7" name="DEV."/>
    <tableColumn id="9" name="Nbr de commande"/>
    <tableColumn id="8" name="Nbr de commande BIS" dataDxfId="2">
      <calculatedColumnFormula>IF(Tableau2[[#This Row],[DATE COMPTABLE]]="","",IF(AND(COLUMN(Tableau2[[#This Row],[Nbr de commande]])=7,ROW(Tableau2[[#This Row],[Nbr de commande]])=2),"",IF(Tableau2[[#This Row],[Nbr de commande]]&lt;&gt;"",Tableau2[[#This Row],[Nbr de commande]],$H1)))</calculatedColumnFormula>
    </tableColumn>
    <tableColumn id="10" name="PMP" dataDxfId="0">
      <calculatedColumnFormula>IF(AND(Tableau2[[#This Row],[Nbr de commande]]="",Tableau2[[#This Row],[Nbr de commande]]=""),"",INDEX(G:N,MATCH(Tableau2[[#This Row],[Nbr de commande BIS]],[Nbr de commande],0),8))</calculatedColumnFormula>
    </tableColumn>
    <tableColumn id="11" name="CDE QTE" dataDxfId="1">
      <calculatedColumnFormula>IF(AND(Tableau2[[#This Row],[Nbr de commande]]&lt;&gt;"",Tableau2[[#This Row],[Nbr de commande]]&lt;&gt;G3),Tableau2[[#This Row],[CUMUL QTE]],"")</calculatedColumnFormula>
    </tableColumn>
    <tableColumn id="12" name="CDE MONT" dataDxfId="6">
      <calculatedColumnFormula>IF(AND(Tableau2[[#This Row],[Nbr de commande]]&lt;&gt;"",Tableau2[[#This Row],[Nbr de commande]]&lt;&gt;G3),Tableau2[[#This Row],[Cumul MONT]],"")</calculatedColumnFormula>
    </tableColumn>
    <tableColumn id="13" name="CUMUL QTE" dataDxfId="5">
      <calculatedColumnFormula>SUMIFS($C$2:C2,$B$2:B2,"&lt;&gt;999")</calculatedColumnFormula>
    </tableColumn>
    <tableColumn id="14" name="Cumul MONT" dataDxfId="4">
      <calculatedColumnFormula>SUMIFS($E$2:E2,$B$2:B2,"&lt;&gt;999")</calculatedColumnFormula>
    </tableColumn>
    <tableColumn id="15" name="PMP MAJ" dataDxfId="3">
      <calculatedColumnFormula>IF(AND(Tableau2[[#This Row],[CDE QTE]]="",Tableau2[[#This Row],[CDE MONT]]=""),"",Tableau2[[#This Row],[CDE MONT]]/Tableau2[[#This Row],[CDE QTE]])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1"/>
  <sheetViews>
    <sheetView tabSelected="1" zoomScale="80" zoomScaleNormal="80" workbookViewId="0">
      <pane ySplit="1" topLeftCell="A57" activePane="bottomLeft" state="frozen"/>
      <selection pane="bottomLeft" activeCell="H3" sqref="H3"/>
    </sheetView>
  </sheetViews>
  <sheetFormatPr baseColWidth="10" defaultRowHeight="15" outlineLevelCol="1"/>
  <cols>
    <col min="1" max="1" width="18.85546875" customWidth="1"/>
    <col min="2" max="2" width="12.42578125" customWidth="1"/>
    <col min="3" max="3" width="12.140625" customWidth="1"/>
    <col min="5" max="5" width="12.42578125" customWidth="1"/>
    <col min="7" max="7" width="19.42578125" customWidth="1"/>
    <col min="8" max="8" width="23.85546875" style="2" bestFit="1" customWidth="1"/>
    <col min="11" max="11" width="12.5703125" customWidth="1"/>
    <col min="12" max="12" width="13.28515625" hidden="1" customWidth="1" outlineLevel="1"/>
    <col min="13" max="13" width="14.85546875" hidden="1" customWidth="1" outlineLevel="1"/>
    <col min="14" max="14" width="11.42578125" collapsed="1"/>
  </cols>
  <sheetData>
    <row r="1" spans="1:14">
      <c r="A1" t="s">
        <v>0</v>
      </c>
      <c r="B1" t="s">
        <v>1</v>
      </c>
      <c r="C1" t="s">
        <v>7</v>
      </c>
      <c r="D1" t="s">
        <v>8</v>
      </c>
      <c r="E1" t="s">
        <v>2</v>
      </c>
      <c r="F1" t="s">
        <v>3</v>
      </c>
      <c r="G1" t="s">
        <v>4</v>
      </c>
      <c r="H1" s="2" t="s">
        <v>19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4">
      <c r="A2" s="1">
        <v>42787</v>
      </c>
      <c r="B2" t="s">
        <v>15</v>
      </c>
      <c r="C2">
        <v>21709</v>
      </c>
      <c r="D2" t="s">
        <v>16</v>
      </c>
      <c r="E2">
        <v>22494.49</v>
      </c>
      <c r="F2" t="s">
        <v>5</v>
      </c>
      <c r="H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commande]],$H1)))</f>
        <v/>
      </c>
      <c r="I2" s="10" t="str">
        <f>IF(AND(Tableau2[[#This Row],[Nbr de commande]]="",Tableau2[[#This Row],[Nbr de commande]]=""),"",INDEX(G:N,MATCH(Tableau2[[#This Row],[Nbr de commande BIS]],[Nbr de commande],0),8))</f>
        <v/>
      </c>
      <c r="J2" s="3" t="str">
        <f>IF(AND(Tableau2[[#This Row],[Nbr de commande]]&lt;&gt;"",Tableau2[[#This Row],[Nbr de commande]]&lt;&gt;G3),Tableau2[[#This Row],[CUMUL QTE]],"")</f>
        <v/>
      </c>
      <c r="K2" s="3" t="str">
        <f>IF(AND(Tableau2[[#This Row],[Nbr de commande]]&lt;&gt;"",Tableau2[[#This Row],[Nbr de commande]]&lt;&gt;G3),Tableau2[[#This Row],[Cumul MONT]],"")</f>
        <v/>
      </c>
      <c r="L2" s="6">
        <f>SUMIFS($C$2:C2,$B$2:B2,"&lt;&gt;999")</f>
        <v>21709</v>
      </c>
      <c r="M2" s="6">
        <f>SUMIFS($E$2:E2,$B$2:B2,"&lt;&gt;999")</f>
        <v>22494.49</v>
      </c>
      <c r="N2" s="4" t="str">
        <f>IF(AND(Tableau2[[#This Row],[CDE QTE]]="",Tableau2[[#This Row],[CDE MONT]]=""),"",Tableau2[[#This Row],[CDE MONT]]/Tableau2[[#This Row],[CDE QTE]])</f>
        <v/>
      </c>
    </row>
    <row r="3" spans="1:14">
      <c r="A3" s="1">
        <v>42787</v>
      </c>
      <c r="B3">
        <v>101</v>
      </c>
      <c r="C3">
        <v>494</v>
      </c>
      <c r="D3" t="s">
        <v>16</v>
      </c>
      <c r="E3">
        <v>994</v>
      </c>
      <c r="F3" t="s">
        <v>5</v>
      </c>
      <c r="G3" t="s">
        <v>17</v>
      </c>
      <c r="H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commande]],$H2)))</f>
        <v>Commande 1</v>
      </c>
      <c r="I3" s="10" t="str">
        <f>IF(AND(Tableau2[[#This Row],[Nbr de commande]]="",Tableau2[[#This Row],[Nbr de commande]]=""),"",INDEX(G:N,MATCH(Tableau2[[#This Row],[Nbr de commande BIS]],[Nbr de commande],0),8))</f>
        <v/>
      </c>
      <c r="J3" s="8" t="str">
        <f>IF(AND(Tableau2[[#This Row],[Nbr de commande]]&lt;&gt;"",Tableau2[[#This Row],[Nbr de commande]]&lt;&gt;G4),Tableau2[[#This Row],[CUMUL QTE]],"")</f>
        <v/>
      </c>
      <c r="K3" s="8" t="str">
        <f>IF(AND(Tableau2[[#This Row],[Nbr de commande]]&lt;&gt;"",Tableau2[[#This Row],[Nbr de commande]]&lt;&gt;G4),Tableau2[[#This Row],[Cumul MONT]],"")</f>
        <v/>
      </c>
      <c r="L3" s="7">
        <f>SUMIFS($C$2:C3,$B$2:B3,"&lt;&gt;999")</f>
        <v>22203</v>
      </c>
      <c r="M3" s="7">
        <f>SUMIFS($E$2:E3,$B$2:B3,"&lt;&gt;999")</f>
        <v>23488.49</v>
      </c>
      <c r="N3" s="5" t="str">
        <f>IF(AND(Tableau2[[#This Row],[CDE QTE]]="",Tableau2[[#This Row],[CDE MONT]]=""),"",Tableau2[[#This Row],[CDE MONT]]/Tableau2[[#This Row],[CDE QTE]])</f>
        <v/>
      </c>
    </row>
    <row r="4" spans="1:14">
      <c r="A4" s="1">
        <v>42787</v>
      </c>
      <c r="B4">
        <v>101</v>
      </c>
      <c r="C4">
        <v>494</v>
      </c>
      <c r="D4" t="s">
        <v>16</v>
      </c>
      <c r="E4">
        <v>999</v>
      </c>
      <c r="F4" t="s">
        <v>5</v>
      </c>
      <c r="G4" t="s">
        <v>17</v>
      </c>
      <c r="H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commande]],$H3)))</f>
        <v>Commande 1</v>
      </c>
      <c r="I4" s="10" t="str">
        <f>IF(AND(Tableau2[[#This Row],[Nbr de commande]]="",Tableau2[[#This Row],[Nbr de commande]]=""),"",INDEX(G:N,MATCH(Tableau2[[#This Row],[Nbr de commande BIS]],[Nbr de commande],0),8))</f>
        <v/>
      </c>
      <c r="J4" s="8" t="str">
        <f>IF(AND(Tableau2[[#This Row],[Nbr de commande]]&lt;&gt;"",Tableau2[[#This Row],[Nbr de commande]]&lt;&gt;G5),Tableau2[[#This Row],[CUMUL QTE]],"")</f>
        <v/>
      </c>
      <c r="K4" s="8" t="str">
        <f>IF(AND(Tableau2[[#This Row],[Nbr de commande]]&lt;&gt;"",Tableau2[[#This Row],[Nbr de commande]]&lt;&gt;G5),Tableau2[[#This Row],[Cumul MONT]],"")</f>
        <v/>
      </c>
      <c r="L4" s="7">
        <f>SUMIFS($C$2:C4,$B$2:B4,"&lt;&gt;999")</f>
        <v>22697</v>
      </c>
      <c r="M4" s="7">
        <f>SUMIFS($E$2:E4,$B$2:B4,"&lt;&gt;999")</f>
        <v>24487.49</v>
      </c>
      <c r="N4" s="5" t="str">
        <f>IF(AND(Tableau2[[#This Row],[CDE QTE]]="",Tableau2[[#This Row],[CDE MONT]]=""),"",Tableau2[[#This Row],[CDE MONT]]/Tableau2[[#This Row],[CDE QTE]])</f>
        <v/>
      </c>
    </row>
    <row r="5" spans="1:14">
      <c r="A5" s="1">
        <v>42787</v>
      </c>
      <c r="B5">
        <v>101</v>
      </c>
      <c r="C5">
        <v>494</v>
      </c>
      <c r="D5" t="s">
        <v>16</v>
      </c>
      <c r="E5">
        <v>999</v>
      </c>
      <c r="F5" t="s">
        <v>5</v>
      </c>
      <c r="G5" t="s">
        <v>17</v>
      </c>
      <c r="H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commande]],$H4)))</f>
        <v>Commande 1</v>
      </c>
      <c r="I5" s="10" t="str">
        <f>IF(AND(Tableau2[[#This Row],[Nbr de commande]]="",Tableau2[[#This Row],[Nbr de commande]]=""),"",INDEX(G:N,MATCH(Tableau2[[#This Row],[Nbr de commande BIS]],[Nbr de commande],0),8))</f>
        <v/>
      </c>
      <c r="J5" s="8" t="str">
        <f>IF(AND(Tableau2[[#This Row],[Nbr de commande]]&lt;&gt;"",Tableau2[[#This Row],[Nbr de commande]]&lt;&gt;G6),Tableau2[[#This Row],[CUMUL QTE]],"")</f>
        <v/>
      </c>
      <c r="K5" s="8" t="str">
        <f>IF(AND(Tableau2[[#This Row],[Nbr de commande]]&lt;&gt;"",Tableau2[[#This Row],[Nbr de commande]]&lt;&gt;G6),Tableau2[[#This Row],[Cumul MONT]],"")</f>
        <v/>
      </c>
      <c r="L5" s="7">
        <f>SUMIFS($C$2:C5,$B$2:B5,"&lt;&gt;999")</f>
        <v>23191</v>
      </c>
      <c r="M5" s="7">
        <f>SUMIFS($E$2:E5,$B$2:B5,"&lt;&gt;999")</f>
        <v>25486.49</v>
      </c>
      <c r="N5" s="5" t="str">
        <f>IF(AND(Tableau2[[#This Row],[CDE QTE]]="",Tableau2[[#This Row],[CDE MONT]]=""),"",Tableau2[[#This Row],[CDE MONT]]/Tableau2[[#This Row],[CDE QTE]])</f>
        <v/>
      </c>
    </row>
    <row r="6" spans="1:14">
      <c r="A6" s="1">
        <v>42787</v>
      </c>
      <c r="B6">
        <v>101</v>
      </c>
      <c r="C6">
        <v>494</v>
      </c>
      <c r="D6" t="s">
        <v>16</v>
      </c>
      <c r="E6">
        <v>999</v>
      </c>
      <c r="F6" t="s">
        <v>5</v>
      </c>
      <c r="G6" t="s">
        <v>17</v>
      </c>
      <c r="H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commande]],$H5)))</f>
        <v>Commande 1</v>
      </c>
      <c r="I6" s="10" t="str">
        <f>IF(AND(Tableau2[[#This Row],[Nbr de commande]]="",Tableau2[[#This Row],[Nbr de commande]]=""),"",INDEX(G:N,MATCH(Tableau2[[#This Row],[Nbr de commande BIS]],[Nbr de commande],0),8))</f>
        <v/>
      </c>
      <c r="J6" s="8" t="str">
        <f>IF(AND(Tableau2[[#This Row],[Nbr de commande]]&lt;&gt;"",Tableau2[[#This Row],[Nbr de commande]]&lt;&gt;G7),Tableau2[[#This Row],[CUMUL QTE]],"")</f>
        <v/>
      </c>
      <c r="K6" s="8" t="str">
        <f>IF(AND(Tableau2[[#This Row],[Nbr de commande]]&lt;&gt;"",Tableau2[[#This Row],[Nbr de commande]]&lt;&gt;G7),Tableau2[[#This Row],[Cumul MONT]],"")</f>
        <v/>
      </c>
      <c r="L6" s="7">
        <f>SUMIFS($C$2:C6,$B$2:B6,"&lt;&gt;999")</f>
        <v>23685</v>
      </c>
      <c r="M6" s="7">
        <f>SUMIFS($E$2:E6,$B$2:B6,"&lt;&gt;999")</f>
        <v>26485.49</v>
      </c>
      <c r="N6" s="5" t="str">
        <f>IF(AND(Tableau2[[#This Row],[CDE QTE]]="",Tableau2[[#This Row],[CDE MONT]]=""),"",Tableau2[[#This Row],[CDE MONT]]/Tableau2[[#This Row],[CDE QTE]])</f>
        <v/>
      </c>
    </row>
    <row r="7" spans="1:14">
      <c r="A7" s="1">
        <v>42787</v>
      </c>
      <c r="B7">
        <v>101</v>
      </c>
      <c r="C7">
        <v>494</v>
      </c>
      <c r="D7" t="s">
        <v>16</v>
      </c>
      <c r="E7">
        <v>999</v>
      </c>
      <c r="F7" t="s">
        <v>5</v>
      </c>
      <c r="G7" t="s">
        <v>17</v>
      </c>
      <c r="H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commande]],$H6)))</f>
        <v>Commande 1</v>
      </c>
      <c r="I7" s="10" t="str">
        <f>IF(AND(Tableau2[[#This Row],[Nbr de commande]]="",Tableau2[[#This Row],[Nbr de commande]]=""),"",INDEX(G:N,MATCH(Tableau2[[#This Row],[Nbr de commande BIS]],[Nbr de commande],0),8))</f>
        <v/>
      </c>
      <c r="J7" s="8" t="str">
        <f>IF(AND(Tableau2[[#This Row],[Nbr de commande]]&lt;&gt;"",Tableau2[[#This Row],[Nbr de commande]]&lt;&gt;G8),Tableau2[[#This Row],[CUMUL QTE]],"")</f>
        <v/>
      </c>
      <c r="K7" s="8" t="str">
        <f>IF(AND(Tableau2[[#This Row],[Nbr de commande]]&lt;&gt;"",Tableau2[[#This Row],[Nbr de commande]]&lt;&gt;G8),Tableau2[[#This Row],[Cumul MONT]],"")</f>
        <v/>
      </c>
      <c r="L7" s="7">
        <f>SUMIFS($C$2:C7,$B$2:B7,"&lt;&gt;999")</f>
        <v>24179</v>
      </c>
      <c r="M7" s="7">
        <f>SUMIFS($E$2:E7,$B$2:B7,"&lt;&gt;999")</f>
        <v>27484.49</v>
      </c>
      <c r="N7" s="5" t="str">
        <f>IF(AND(Tableau2[[#This Row],[CDE QTE]]="",Tableau2[[#This Row],[CDE MONT]]=""),"",Tableau2[[#This Row],[CDE MONT]]/Tableau2[[#This Row],[CDE QTE]])</f>
        <v/>
      </c>
    </row>
    <row r="8" spans="1:14">
      <c r="A8" s="1">
        <v>42787</v>
      </c>
      <c r="B8">
        <v>101</v>
      </c>
      <c r="C8">
        <v>828</v>
      </c>
      <c r="D8" t="s">
        <v>16</v>
      </c>
      <c r="E8">
        <v>524</v>
      </c>
      <c r="F8" t="s">
        <v>5</v>
      </c>
      <c r="G8" t="s">
        <v>17</v>
      </c>
      <c r="H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commande]],$H7)))</f>
        <v>Commande 1</v>
      </c>
      <c r="I8" s="10" t="str">
        <f>IF(AND(Tableau2[[#This Row],[Nbr de commande]]="",Tableau2[[#This Row],[Nbr de commande]]=""),"",INDEX(G:N,MATCH(Tableau2[[#This Row],[Nbr de commande BIS]],[Nbr de commande],0),8))</f>
        <v/>
      </c>
      <c r="J8" s="8" t="str">
        <f>IF(AND(Tableau2[[#This Row],[Nbr de commande]]&lt;&gt;"",Tableau2[[#This Row],[Nbr de commande]]&lt;&gt;G9),Tableau2[[#This Row],[CUMUL QTE]],"")</f>
        <v/>
      </c>
      <c r="K8" s="8" t="str">
        <f>IF(AND(Tableau2[[#This Row],[Nbr de commande]]&lt;&gt;"",Tableau2[[#This Row],[Nbr de commande]]&lt;&gt;G9),Tableau2[[#This Row],[Cumul MONT]],"")</f>
        <v/>
      </c>
      <c r="L8" s="7">
        <f>SUMIFS($C$2:C8,$B$2:B8,"&lt;&gt;999")</f>
        <v>25007</v>
      </c>
      <c r="M8" s="7">
        <f>SUMIFS($E$2:E8,$B$2:B8,"&lt;&gt;999")</f>
        <v>28008.49</v>
      </c>
      <c r="N8" s="5" t="str">
        <f>IF(AND(Tableau2[[#This Row],[CDE QTE]]="",Tableau2[[#This Row],[CDE MONT]]=""),"",Tableau2[[#This Row],[CDE MONT]]/Tableau2[[#This Row],[CDE QTE]])</f>
        <v/>
      </c>
    </row>
    <row r="9" spans="1:14">
      <c r="A9" s="1">
        <v>42787</v>
      </c>
      <c r="B9">
        <v>101</v>
      </c>
      <c r="C9">
        <v>828</v>
      </c>
      <c r="D9" t="s">
        <v>16</v>
      </c>
      <c r="E9">
        <v>524</v>
      </c>
      <c r="F9" t="s">
        <v>5</v>
      </c>
      <c r="G9" t="s">
        <v>17</v>
      </c>
      <c r="H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commande]],$H8)))</f>
        <v>Commande 1</v>
      </c>
      <c r="I9" s="10" t="str">
        <f>IF(AND(Tableau2[[#This Row],[Nbr de commande]]="",Tableau2[[#This Row],[Nbr de commande]]=""),"",INDEX(G:N,MATCH(Tableau2[[#This Row],[Nbr de commande BIS]],[Nbr de commande],0),8))</f>
        <v/>
      </c>
      <c r="J9" s="8" t="str">
        <f>IF(AND(Tableau2[[#This Row],[Nbr de commande]]&lt;&gt;"",Tableau2[[#This Row],[Nbr de commande]]&lt;&gt;G10),Tableau2[[#This Row],[CUMUL QTE]],"")</f>
        <v/>
      </c>
      <c r="K9" s="8" t="str">
        <f>IF(AND(Tableau2[[#This Row],[Nbr de commande]]&lt;&gt;"",Tableau2[[#This Row],[Nbr de commande]]&lt;&gt;G10),Tableau2[[#This Row],[Cumul MONT]],"")</f>
        <v/>
      </c>
      <c r="L9" s="7">
        <f>SUMIFS($C$2:C9,$B$2:B9,"&lt;&gt;999")</f>
        <v>25835</v>
      </c>
      <c r="M9" s="7">
        <f>SUMIFS($E$2:E9,$B$2:B9,"&lt;&gt;999")</f>
        <v>28532.49</v>
      </c>
      <c r="N9" s="5" t="str">
        <f>IF(AND(Tableau2[[#This Row],[CDE QTE]]="",Tableau2[[#This Row],[CDE MONT]]=""),"",Tableau2[[#This Row],[CDE MONT]]/Tableau2[[#This Row],[CDE QTE]])</f>
        <v/>
      </c>
    </row>
    <row r="10" spans="1:14">
      <c r="A10" s="1">
        <v>42787</v>
      </c>
      <c r="B10">
        <v>101</v>
      </c>
      <c r="C10">
        <v>834</v>
      </c>
      <c r="D10" t="s">
        <v>16</v>
      </c>
      <c r="E10">
        <v>539</v>
      </c>
      <c r="F10" t="s">
        <v>5</v>
      </c>
      <c r="G10" t="s">
        <v>17</v>
      </c>
      <c r="H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commande]],$H9)))</f>
        <v>Commande 1</v>
      </c>
      <c r="I10" s="10" t="str">
        <f>IF(AND(Tableau2[[#This Row],[Nbr de commande]]="",Tableau2[[#This Row],[Nbr de commande]]=""),"",INDEX(G:N,MATCH(Tableau2[[#This Row],[Nbr de commande BIS]],[Nbr de commande],0),8))</f>
        <v/>
      </c>
      <c r="J10" s="8" t="str">
        <f>IF(AND(Tableau2[[#This Row],[Nbr de commande]]&lt;&gt;"",Tableau2[[#This Row],[Nbr de commande]]&lt;&gt;G11),Tableau2[[#This Row],[CUMUL QTE]],"")</f>
        <v/>
      </c>
      <c r="K10" s="8" t="str">
        <f>IF(AND(Tableau2[[#This Row],[Nbr de commande]]&lt;&gt;"",Tableau2[[#This Row],[Nbr de commande]]&lt;&gt;G11),Tableau2[[#This Row],[Cumul MONT]],"")</f>
        <v/>
      </c>
      <c r="L10" s="7">
        <f>SUMIFS($C$2:C10,$B$2:B10,"&lt;&gt;999")</f>
        <v>26669</v>
      </c>
      <c r="M10" s="7">
        <f>SUMIFS($E$2:E10,$B$2:B10,"&lt;&gt;999")</f>
        <v>29071.49</v>
      </c>
      <c r="N10" s="5" t="str">
        <f>IF(AND(Tableau2[[#This Row],[CDE QTE]]="",Tableau2[[#This Row],[CDE MONT]]=""),"",Tableau2[[#This Row],[CDE MONT]]/Tableau2[[#This Row],[CDE QTE]])</f>
        <v/>
      </c>
    </row>
    <row r="11" spans="1:14">
      <c r="A11" s="1">
        <v>42787</v>
      </c>
      <c r="B11">
        <v>101</v>
      </c>
      <c r="C11">
        <v>494</v>
      </c>
      <c r="D11" t="s">
        <v>16</v>
      </c>
      <c r="E11">
        <v>999</v>
      </c>
      <c r="F11" t="s">
        <v>5</v>
      </c>
      <c r="G11" t="s">
        <v>17</v>
      </c>
      <c r="H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commande]],$H10)))</f>
        <v>Commande 1</v>
      </c>
      <c r="I11" s="10" t="str">
        <f>IF(AND(Tableau2[[#This Row],[Nbr de commande]]="",Tableau2[[#This Row],[Nbr de commande]]=""),"",INDEX(G:N,MATCH(Tableau2[[#This Row],[Nbr de commande BIS]],[Nbr de commande],0),8))</f>
        <v/>
      </c>
      <c r="J11" s="8" t="str">
        <f>IF(AND(Tableau2[[#This Row],[Nbr de commande]]&lt;&gt;"",Tableau2[[#This Row],[Nbr de commande]]&lt;&gt;G12),Tableau2[[#This Row],[CUMUL QTE]],"")</f>
        <v/>
      </c>
      <c r="K11" s="8" t="str">
        <f>IF(AND(Tableau2[[#This Row],[Nbr de commande]]&lt;&gt;"",Tableau2[[#This Row],[Nbr de commande]]&lt;&gt;G12),Tableau2[[#This Row],[Cumul MONT]],"")</f>
        <v/>
      </c>
      <c r="L11" s="7">
        <f>SUMIFS($C$2:C11,$B$2:B11,"&lt;&gt;999")</f>
        <v>27163</v>
      </c>
      <c r="M11" s="7">
        <f>SUMIFS($E$2:E11,$B$2:B11,"&lt;&gt;999")</f>
        <v>30070.49</v>
      </c>
      <c r="N11" s="5" t="str">
        <f>IF(AND(Tableau2[[#This Row],[CDE QTE]]="",Tableau2[[#This Row],[CDE MONT]]=""),"",Tableau2[[#This Row],[CDE MONT]]/Tableau2[[#This Row],[CDE QTE]])</f>
        <v/>
      </c>
    </row>
    <row r="12" spans="1:14">
      <c r="A12" s="1">
        <v>42787</v>
      </c>
      <c r="B12">
        <v>101</v>
      </c>
      <c r="C12">
        <v>792</v>
      </c>
      <c r="D12" t="s">
        <v>16</v>
      </c>
      <c r="E12">
        <v>992</v>
      </c>
      <c r="F12" t="s">
        <v>5</v>
      </c>
      <c r="G12" t="s">
        <v>17</v>
      </c>
      <c r="H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commande]],$H11)))</f>
        <v>Commande 1</v>
      </c>
      <c r="I12" s="10" t="str">
        <f>IF(AND(Tableau2[[#This Row],[Nbr de commande]]="",Tableau2[[#This Row],[Nbr de commande]]=""),"",INDEX(G:N,MATCH(Tableau2[[#This Row],[Nbr de commande BIS]],[Nbr de commande],0),8))</f>
        <v/>
      </c>
      <c r="J12" s="8" t="str">
        <f>IF(AND(Tableau2[[#This Row],[Nbr de commande]]&lt;&gt;"",Tableau2[[#This Row],[Nbr de commande]]&lt;&gt;G13),Tableau2[[#This Row],[CUMUL QTE]],"")</f>
        <v/>
      </c>
      <c r="K12" s="8" t="str">
        <f>IF(AND(Tableau2[[#This Row],[Nbr de commande]]&lt;&gt;"",Tableau2[[#This Row],[Nbr de commande]]&lt;&gt;G13),Tableau2[[#This Row],[Cumul MONT]],"")</f>
        <v/>
      </c>
      <c r="L12" s="7">
        <f>SUMIFS($C$2:C12,$B$2:B12,"&lt;&gt;999")</f>
        <v>27955</v>
      </c>
      <c r="M12" s="7">
        <f>SUMIFS($E$2:E12,$B$2:B12,"&lt;&gt;999")</f>
        <v>31062.49</v>
      </c>
      <c r="N12" s="5" t="str">
        <f>IF(AND(Tableau2[[#This Row],[CDE QTE]]="",Tableau2[[#This Row],[CDE MONT]]=""),"",Tableau2[[#This Row],[CDE MONT]]/Tableau2[[#This Row],[CDE QTE]])</f>
        <v/>
      </c>
    </row>
    <row r="13" spans="1:14">
      <c r="A13" s="1">
        <v>42787</v>
      </c>
      <c r="B13">
        <v>101</v>
      </c>
      <c r="C13">
        <v>494</v>
      </c>
      <c r="D13" t="s">
        <v>16</v>
      </c>
      <c r="E13">
        <v>999</v>
      </c>
      <c r="F13" t="s">
        <v>5</v>
      </c>
      <c r="G13" t="s">
        <v>17</v>
      </c>
      <c r="H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commande]],$H12)))</f>
        <v>Commande 1</v>
      </c>
      <c r="I13" s="10" t="str">
        <f>IF(AND(Tableau2[[#This Row],[Nbr de commande]]="",Tableau2[[#This Row],[Nbr de commande]]=""),"",INDEX(G:N,MATCH(Tableau2[[#This Row],[Nbr de commande BIS]],[Nbr de commande],0),8))</f>
        <v/>
      </c>
      <c r="J13" s="8" t="str">
        <f>IF(AND(Tableau2[[#This Row],[Nbr de commande]]&lt;&gt;"",Tableau2[[#This Row],[Nbr de commande]]&lt;&gt;G14),Tableau2[[#This Row],[CUMUL QTE]],"")</f>
        <v/>
      </c>
      <c r="K13" s="8" t="str">
        <f>IF(AND(Tableau2[[#This Row],[Nbr de commande]]&lt;&gt;"",Tableau2[[#This Row],[Nbr de commande]]&lt;&gt;G14),Tableau2[[#This Row],[Cumul MONT]],"")</f>
        <v/>
      </c>
      <c r="L13" s="7">
        <f>SUMIFS($C$2:C13,$B$2:B13,"&lt;&gt;999")</f>
        <v>28449</v>
      </c>
      <c r="M13" s="7">
        <f>SUMIFS($E$2:E13,$B$2:B13,"&lt;&gt;999")</f>
        <v>32061.49</v>
      </c>
      <c r="N13" s="5" t="str">
        <f>IF(AND(Tableau2[[#This Row],[CDE QTE]]="",Tableau2[[#This Row],[CDE MONT]]=""),"",Tableau2[[#This Row],[CDE MONT]]/Tableau2[[#This Row],[CDE QTE]])</f>
        <v/>
      </c>
    </row>
    <row r="14" spans="1:14">
      <c r="A14" s="1">
        <v>42787</v>
      </c>
      <c r="B14">
        <v>101</v>
      </c>
      <c r="C14">
        <v>828</v>
      </c>
      <c r="D14" t="s">
        <v>16</v>
      </c>
      <c r="E14">
        <v>524</v>
      </c>
      <c r="F14" t="s">
        <v>5</v>
      </c>
      <c r="G14" t="s">
        <v>17</v>
      </c>
      <c r="H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commande]],$H13)))</f>
        <v>Commande 1</v>
      </c>
      <c r="I14" s="10" t="str">
        <f>IF(AND(Tableau2[[#This Row],[Nbr de commande]]="",Tableau2[[#This Row],[Nbr de commande]]=""),"",INDEX(G:N,MATCH(Tableau2[[#This Row],[Nbr de commande BIS]],[Nbr de commande],0),8))</f>
        <v/>
      </c>
      <c r="J14" s="8" t="str">
        <f>IF(AND(Tableau2[[#This Row],[Nbr de commande]]&lt;&gt;"",Tableau2[[#This Row],[Nbr de commande]]&lt;&gt;G15),Tableau2[[#This Row],[CUMUL QTE]],"")</f>
        <v/>
      </c>
      <c r="K14" s="8" t="str">
        <f>IF(AND(Tableau2[[#This Row],[Nbr de commande]]&lt;&gt;"",Tableau2[[#This Row],[Nbr de commande]]&lt;&gt;G15),Tableau2[[#This Row],[Cumul MONT]],"")</f>
        <v/>
      </c>
      <c r="L14" s="7">
        <f>SUMIFS($C$2:C14,$B$2:B14,"&lt;&gt;999")</f>
        <v>29277</v>
      </c>
      <c r="M14" s="7">
        <f>SUMIFS($E$2:E14,$B$2:B14,"&lt;&gt;999")</f>
        <v>32585.49</v>
      </c>
      <c r="N14" s="5" t="str">
        <f>IF(AND(Tableau2[[#This Row],[CDE QTE]]="",Tableau2[[#This Row],[CDE MONT]]=""),"",Tableau2[[#This Row],[CDE MONT]]/Tableau2[[#This Row],[CDE QTE]])</f>
        <v/>
      </c>
    </row>
    <row r="15" spans="1:14">
      <c r="A15" s="1">
        <v>42787</v>
      </c>
      <c r="B15">
        <v>101</v>
      </c>
      <c r="C15">
        <v>494</v>
      </c>
      <c r="D15" t="s">
        <v>16</v>
      </c>
      <c r="E15">
        <v>999</v>
      </c>
      <c r="F15" t="s">
        <v>5</v>
      </c>
      <c r="G15" t="s">
        <v>17</v>
      </c>
      <c r="H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commande]],$H14)))</f>
        <v>Commande 1</v>
      </c>
      <c r="I15" s="10" t="str">
        <f>IF(AND(Tableau2[[#This Row],[Nbr de commande]]="",Tableau2[[#This Row],[Nbr de commande]]=""),"",INDEX(G:N,MATCH(Tableau2[[#This Row],[Nbr de commande BIS]],[Nbr de commande],0),8))</f>
        <v/>
      </c>
      <c r="J15" s="8" t="str">
        <f>IF(AND(Tableau2[[#This Row],[Nbr de commande]]&lt;&gt;"",Tableau2[[#This Row],[Nbr de commande]]&lt;&gt;G16),Tableau2[[#This Row],[CUMUL QTE]],"")</f>
        <v/>
      </c>
      <c r="K15" s="8" t="str">
        <f>IF(AND(Tableau2[[#This Row],[Nbr de commande]]&lt;&gt;"",Tableau2[[#This Row],[Nbr de commande]]&lt;&gt;G16),Tableau2[[#This Row],[Cumul MONT]],"")</f>
        <v/>
      </c>
      <c r="L15" s="7">
        <f>SUMIFS($C$2:C15,$B$2:B15,"&lt;&gt;999")</f>
        <v>29771</v>
      </c>
      <c r="M15" s="7">
        <f>SUMIFS($E$2:E15,$B$2:B15,"&lt;&gt;999")</f>
        <v>33584.490000000005</v>
      </c>
      <c r="N15" s="5" t="str">
        <f>IF(AND(Tableau2[[#This Row],[CDE QTE]]="",Tableau2[[#This Row],[CDE MONT]]=""),"",Tableau2[[#This Row],[CDE MONT]]/Tableau2[[#This Row],[CDE QTE]])</f>
        <v/>
      </c>
    </row>
    <row r="16" spans="1:14">
      <c r="A16" s="1">
        <v>42787</v>
      </c>
      <c r="B16">
        <v>101</v>
      </c>
      <c r="C16">
        <v>494</v>
      </c>
      <c r="D16" t="s">
        <v>16</v>
      </c>
      <c r="E16">
        <v>999</v>
      </c>
      <c r="F16" t="s">
        <v>5</v>
      </c>
      <c r="G16" t="s">
        <v>17</v>
      </c>
      <c r="H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commande]],$H15)))</f>
        <v>Commande 1</v>
      </c>
      <c r="I16" s="10" t="str">
        <f>IF(AND(Tableau2[[#This Row],[Nbr de commande]]="",Tableau2[[#This Row],[Nbr de commande]]=""),"",INDEX(G:N,MATCH(Tableau2[[#This Row],[Nbr de commande BIS]],[Nbr de commande],0),8))</f>
        <v/>
      </c>
      <c r="J16" s="8" t="str">
        <f>IF(AND(Tableau2[[#This Row],[Nbr de commande]]&lt;&gt;"",Tableau2[[#This Row],[Nbr de commande]]&lt;&gt;G17),Tableau2[[#This Row],[CUMUL QTE]],"")</f>
        <v/>
      </c>
      <c r="K16" s="8" t="str">
        <f>IF(AND(Tableau2[[#This Row],[Nbr de commande]]&lt;&gt;"",Tableau2[[#This Row],[Nbr de commande]]&lt;&gt;G17),Tableau2[[#This Row],[Cumul MONT]],"")</f>
        <v/>
      </c>
      <c r="L16" s="7">
        <f>SUMIFS($C$2:C16,$B$2:B16,"&lt;&gt;999")</f>
        <v>30265</v>
      </c>
      <c r="M16" s="7">
        <f>SUMIFS($E$2:E16,$B$2:B16,"&lt;&gt;999")</f>
        <v>34583.490000000005</v>
      </c>
      <c r="N16" s="5" t="str">
        <f>IF(AND(Tableau2[[#This Row],[CDE QTE]]="",Tableau2[[#This Row],[CDE MONT]]=""),"",Tableau2[[#This Row],[CDE MONT]]/Tableau2[[#This Row],[CDE QTE]])</f>
        <v/>
      </c>
    </row>
    <row r="17" spans="1:14">
      <c r="A17" s="1">
        <v>42787</v>
      </c>
      <c r="B17">
        <v>101</v>
      </c>
      <c r="C17">
        <v>904</v>
      </c>
      <c r="D17" t="s">
        <v>16</v>
      </c>
      <c r="E17">
        <v>904</v>
      </c>
      <c r="F17" t="s">
        <v>5</v>
      </c>
      <c r="G17" t="s">
        <v>17</v>
      </c>
      <c r="H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commande]],$H16)))</f>
        <v>Commande 1</v>
      </c>
      <c r="I17" s="10" t="str">
        <f>IF(AND(Tableau2[[#This Row],[Nbr de commande]]="",Tableau2[[#This Row],[Nbr de commande]]=""),"",INDEX(G:N,MATCH(Tableau2[[#This Row],[Nbr de commande BIS]],[Nbr de commande],0),8))</f>
        <v/>
      </c>
      <c r="J17" s="8" t="str">
        <f>IF(AND(Tableau2[[#This Row],[Nbr de commande]]&lt;&gt;"",Tableau2[[#This Row],[Nbr de commande]]&lt;&gt;G18),Tableau2[[#This Row],[CUMUL QTE]],"")</f>
        <v/>
      </c>
      <c r="K17" s="8" t="str">
        <f>IF(AND(Tableau2[[#This Row],[Nbr de commande]]&lt;&gt;"",Tableau2[[#This Row],[Nbr de commande]]&lt;&gt;G18),Tableau2[[#This Row],[Cumul MONT]],"")</f>
        <v/>
      </c>
      <c r="L17" s="7">
        <f>SUMIFS($C$2:C17,$B$2:B17,"&lt;&gt;999")</f>
        <v>31169</v>
      </c>
      <c r="M17" s="7">
        <f>SUMIFS($E$2:E17,$B$2:B17,"&lt;&gt;999")</f>
        <v>35487.490000000005</v>
      </c>
      <c r="N17" s="5" t="str">
        <f>IF(AND(Tableau2[[#This Row],[CDE QTE]]="",Tableau2[[#This Row],[CDE MONT]]=""),"",Tableau2[[#This Row],[CDE MONT]]/Tableau2[[#This Row],[CDE QTE]])</f>
        <v/>
      </c>
    </row>
    <row r="18" spans="1:14">
      <c r="A18" s="1">
        <v>42787</v>
      </c>
      <c r="B18">
        <v>101</v>
      </c>
      <c r="C18">
        <v>494</v>
      </c>
      <c r="D18" t="s">
        <v>16</v>
      </c>
      <c r="E18">
        <v>999</v>
      </c>
      <c r="F18" t="s">
        <v>5</v>
      </c>
      <c r="G18" t="s">
        <v>17</v>
      </c>
      <c r="H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commande]],$H17)))</f>
        <v>Commande 1</v>
      </c>
      <c r="I18" s="10" t="str">
        <f>IF(AND(Tableau2[[#This Row],[Nbr de commande]]="",Tableau2[[#This Row],[Nbr de commande]]=""),"",INDEX(G:N,MATCH(Tableau2[[#This Row],[Nbr de commande BIS]],[Nbr de commande],0),8))</f>
        <v/>
      </c>
      <c r="J18" s="8" t="str">
        <f>IF(AND(Tableau2[[#This Row],[Nbr de commande]]&lt;&gt;"",Tableau2[[#This Row],[Nbr de commande]]&lt;&gt;G19),Tableau2[[#This Row],[CUMUL QTE]],"")</f>
        <v/>
      </c>
      <c r="K18" s="8" t="str">
        <f>IF(AND(Tableau2[[#This Row],[Nbr de commande]]&lt;&gt;"",Tableau2[[#This Row],[Nbr de commande]]&lt;&gt;G19),Tableau2[[#This Row],[Cumul MONT]],"")</f>
        <v/>
      </c>
      <c r="L18" s="7">
        <f>SUMIFS($C$2:C18,$B$2:B18,"&lt;&gt;999")</f>
        <v>31663</v>
      </c>
      <c r="M18" s="7">
        <f>SUMIFS($E$2:E18,$B$2:B18,"&lt;&gt;999")</f>
        <v>36486.490000000005</v>
      </c>
      <c r="N18" s="5" t="str">
        <f>IF(AND(Tableau2[[#This Row],[CDE QTE]]="",Tableau2[[#This Row],[CDE MONT]]=""),"",Tableau2[[#This Row],[CDE MONT]]/Tableau2[[#This Row],[CDE QTE]])</f>
        <v/>
      </c>
    </row>
    <row r="19" spans="1:14">
      <c r="A19" s="1">
        <v>42787</v>
      </c>
      <c r="B19">
        <v>101</v>
      </c>
      <c r="C19">
        <v>494</v>
      </c>
      <c r="D19" t="s">
        <v>16</v>
      </c>
      <c r="E19">
        <v>999</v>
      </c>
      <c r="F19" t="s">
        <v>5</v>
      </c>
      <c r="G19" t="s">
        <v>17</v>
      </c>
      <c r="H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commande]],$H18)))</f>
        <v>Commande 1</v>
      </c>
      <c r="I19" s="10" t="str">
        <f>IF(AND(Tableau2[[#This Row],[Nbr de commande]]="",Tableau2[[#This Row],[Nbr de commande]]=""),"",INDEX(G:N,MATCH(Tableau2[[#This Row],[Nbr de commande BIS]],[Nbr de commande],0),8))</f>
        <v/>
      </c>
      <c r="J19" s="8" t="str">
        <f>IF(AND(Tableau2[[#This Row],[Nbr de commande]]&lt;&gt;"",Tableau2[[#This Row],[Nbr de commande]]&lt;&gt;G20),Tableau2[[#This Row],[CUMUL QTE]],"")</f>
        <v/>
      </c>
      <c r="K19" s="8" t="str">
        <f>IF(AND(Tableau2[[#This Row],[Nbr de commande]]&lt;&gt;"",Tableau2[[#This Row],[Nbr de commande]]&lt;&gt;G20),Tableau2[[#This Row],[Cumul MONT]],"")</f>
        <v/>
      </c>
      <c r="L19" s="7">
        <f>SUMIFS($C$2:C19,$B$2:B19,"&lt;&gt;999")</f>
        <v>32157</v>
      </c>
      <c r="M19" s="7">
        <f>SUMIFS($E$2:E19,$B$2:B19,"&lt;&gt;999")</f>
        <v>37485.490000000005</v>
      </c>
      <c r="N19" s="5" t="str">
        <f>IF(AND(Tableau2[[#This Row],[CDE QTE]]="",Tableau2[[#This Row],[CDE MONT]]=""),"",Tableau2[[#This Row],[CDE MONT]]/Tableau2[[#This Row],[CDE QTE]])</f>
        <v/>
      </c>
    </row>
    <row r="20" spans="1:14">
      <c r="A20" s="1">
        <v>42787</v>
      </c>
      <c r="B20">
        <v>101</v>
      </c>
      <c r="C20">
        <v>2</v>
      </c>
      <c r="D20" t="s">
        <v>16</v>
      </c>
      <c r="E20">
        <v>2</v>
      </c>
      <c r="F20" t="s">
        <v>5</v>
      </c>
      <c r="G20" t="s">
        <v>17</v>
      </c>
      <c r="H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commande]],$H19)))</f>
        <v>Commande 1</v>
      </c>
      <c r="I20" s="10" t="str">
        <f>IF(AND(Tableau2[[#This Row],[Nbr de commande]]="",Tableau2[[#This Row],[Nbr de commande]]=""),"",INDEX(G:N,MATCH(Tableau2[[#This Row],[Nbr de commande BIS]],[Nbr de commande],0),8))</f>
        <v/>
      </c>
      <c r="J20" s="8">
        <f>IF(AND(Tableau2[[#This Row],[Nbr de commande]]&lt;&gt;"",Tableau2[[#This Row],[Nbr de commande]]&lt;&gt;G21),Tableau2[[#This Row],[CUMUL QTE]],"")</f>
        <v>32159</v>
      </c>
      <c r="K20" s="8">
        <f>IF(AND(Tableau2[[#This Row],[Nbr de commande]]&lt;&gt;"",Tableau2[[#This Row],[Nbr de commande]]&lt;&gt;G21),Tableau2[[#This Row],[Cumul MONT]],"")</f>
        <v>37487.490000000005</v>
      </c>
      <c r="L20" s="7">
        <f>SUMIFS($C$2:C20,$B$2:B20,"&lt;&gt;999")</f>
        <v>32159</v>
      </c>
      <c r="M20" s="7">
        <f>SUMIFS($E$2:E20,$B$2:B20,"&lt;&gt;999")</f>
        <v>37487.490000000005</v>
      </c>
      <c r="N20" s="5">
        <f>IF(AND(Tableau2[[#This Row],[CDE QTE]]="",Tableau2[[#This Row],[CDE MONT]]=""),"",Tableau2[[#This Row],[CDE MONT]]/Tableau2[[#This Row],[CDE QTE]])</f>
        <v>1.1656920302248206</v>
      </c>
    </row>
    <row r="21" spans="1:14">
      <c r="A21" s="1">
        <v>42789</v>
      </c>
      <c r="B21">
        <v>261</v>
      </c>
      <c r="C21">
        <v>-290</v>
      </c>
      <c r="D21" t="s">
        <v>16</v>
      </c>
      <c r="E21">
        <v>-299.39</v>
      </c>
      <c r="F21" t="s">
        <v>5</v>
      </c>
      <c r="H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commande]],$H20)))</f>
        <v>Commande 1</v>
      </c>
      <c r="I21" s="10" t="str">
        <f>IF(AND(Tableau2[[#This Row],[Nbr de commande]]="",Tableau2[[#This Row],[Nbr de commande]]=""),"",INDEX(G:N,MATCH(Tableau2[[#This Row],[Nbr de commande BIS]],[Nbr de commande],0),8))</f>
        <v/>
      </c>
      <c r="J21" s="8" t="str">
        <f>IF(AND(Tableau2[[#This Row],[Nbr de commande]]&lt;&gt;"",Tableau2[[#This Row],[Nbr de commande]]&lt;&gt;G22),Tableau2[[#This Row],[CUMUL QTE]],"")</f>
        <v/>
      </c>
      <c r="K21" s="8" t="str">
        <f>IF(AND(Tableau2[[#This Row],[Nbr de commande]]&lt;&gt;"",Tableau2[[#This Row],[Nbr de commande]]&lt;&gt;G22),Tableau2[[#This Row],[Cumul MONT]],"")</f>
        <v/>
      </c>
      <c r="L21" s="7">
        <f>SUMIFS($C$2:C21,$B$2:B21,"&lt;&gt;999")</f>
        <v>31869</v>
      </c>
      <c r="M21" s="7">
        <f>SUMIFS($E$2:E21,$B$2:B21,"&lt;&gt;999")</f>
        <v>37188.100000000006</v>
      </c>
      <c r="N21" s="5" t="str">
        <f>IF(AND(Tableau2[[#This Row],[CDE QTE]]="",Tableau2[[#This Row],[CDE MONT]]=""),"",Tableau2[[#This Row],[CDE MONT]]/Tableau2[[#This Row],[CDE QTE]])</f>
        <v/>
      </c>
    </row>
    <row r="22" spans="1:14">
      <c r="A22" s="1">
        <v>42789</v>
      </c>
      <c r="B22">
        <v>261</v>
      </c>
      <c r="C22">
        <v>-334</v>
      </c>
      <c r="D22" t="s">
        <v>16</v>
      </c>
      <c r="E22">
        <v>-424.34</v>
      </c>
      <c r="F22" t="s">
        <v>5</v>
      </c>
      <c r="H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commande]],$H21)))</f>
        <v>Commande 1</v>
      </c>
      <c r="I22" s="10" t="str">
        <f>IF(AND(Tableau2[[#This Row],[Nbr de commande]]="",Tableau2[[#This Row],[Nbr de commande]]=""),"",INDEX(G:N,MATCH(Tableau2[[#This Row],[Nbr de commande BIS]],[Nbr de commande],0),8))</f>
        <v/>
      </c>
      <c r="J22" s="8" t="str">
        <f>IF(AND(Tableau2[[#This Row],[Nbr de commande]]&lt;&gt;"",Tableau2[[#This Row],[Nbr de commande]]&lt;&gt;G23),Tableau2[[#This Row],[CUMUL QTE]],"")</f>
        <v/>
      </c>
      <c r="K22" s="8" t="str">
        <f>IF(AND(Tableau2[[#This Row],[Nbr de commande]]&lt;&gt;"",Tableau2[[#This Row],[Nbr de commande]]&lt;&gt;G23),Tableau2[[#This Row],[Cumul MONT]],"")</f>
        <v/>
      </c>
      <c r="L22" s="7">
        <f>SUMIFS($C$2:C22,$B$2:B22,"&lt;&gt;999")</f>
        <v>31535</v>
      </c>
      <c r="M22" s="7">
        <f>SUMIFS($E$2:E22,$B$2:B22,"&lt;&gt;999")</f>
        <v>36763.760000000009</v>
      </c>
      <c r="N22" s="5" t="str">
        <f>IF(AND(Tableau2[[#This Row],[CDE QTE]]="",Tableau2[[#This Row],[CDE MONT]]=""),"",Tableau2[[#This Row],[CDE MONT]]/Tableau2[[#This Row],[CDE QTE]])</f>
        <v/>
      </c>
    </row>
    <row r="23" spans="1:14">
      <c r="A23" s="1">
        <v>42789</v>
      </c>
      <c r="B23">
        <v>261</v>
      </c>
      <c r="C23">
        <v>-94</v>
      </c>
      <c r="D23" t="s">
        <v>16</v>
      </c>
      <c r="E23">
        <v>-923.92</v>
      </c>
      <c r="F23" t="s">
        <v>5</v>
      </c>
      <c r="H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commande]],$H22)))</f>
        <v>Commande 1</v>
      </c>
      <c r="I23" s="10" t="str">
        <f>IF(AND(Tableau2[[#This Row],[Nbr de commande]]="",Tableau2[[#This Row],[Nbr de commande]]=""),"",INDEX(G:N,MATCH(Tableau2[[#This Row],[Nbr de commande BIS]],[Nbr de commande],0),8))</f>
        <v/>
      </c>
      <c r="J23" s="8" t="str">
        <f>IF(AND(Tableau2[[#This Row],[Nbr de commande]]&lt;&gt;"",Tableau2[[#This Row],[Nbr de commande]]&lt;&gt;G24),Tableau2[[#This Row],[CUMUL QTE]],"")</f>
        <v/>
      </c>
      <c r="K23" s="8" t="str">
        <f>IF(AND(Tableau2[[#This Row],[Nbr de commande]]&lt;&gt;"",Tableau2[[#This Row],[Nbr de commande]]&lt;&gt;G24),Tableau2[[#This Row],[Cumul MONT]],"")</f>
        <v/>
      </c>
      <c r="L23" s="7">
        <f>SUMIFS($C$2:C23,$B$2:B23,"&lt;&gt;999")</f>
        <v>31441</v>
      </c>
      <c r="M23" s="7">
        <f>SUMIFS($E$2:E23,$B$2:B23,"&lt;&gt;999")</f>
        <v>35839.840000000011</v>
      </c>
      <c r="N23" s="5" t="str">
        <f>IF(AND(Tableau2[[#This Row],[CDE QTE]]="",Tableau2[[#This Row],[CDE MONT]]=""),"",Tableau2[[#This Row],[CDE MONT]]/Tableau2[[#This Row],[CDE QTE]])</f>
        <v/>
      </c>
    </row>
    <row r="24" spans="1:14">
      <c r="A24" s="1">
        <v>42789</v>
      </c>
      <c r="B24">
        <v>261</v>
      </c>
      <c r="C24">
        <v>-738</v>
      </c>
      <c r="D24" t="s">
        <v>16</v>
      </c>
      <c r="E24">
        <v>-949.45</v>
      </c>
      <c r="F24" t="s">
        <v>5</v>
      </c>
      <c r="H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commande]],$H23)))</f>
        <v>Commande 1</v>
      </c>
      <c r="I24" s="10" t="str">
        <f>IF(AND(Tableau2[[#This Row],[Nbr de commande]]="",Tableau2[[#This Row],[Nbr de commande]]=""),"",INDEX(G:N,MATCH(Tableau2[[#This Row],[Nbr de commande BIS]],[Nbr de commande],0),8))</f>
        <v/>
      </c>
      <c r="J24" s="8" t="str">
        <f>IF(AND(Tableau2[[#This Row],[Nbr de commande]]&lt;&gt;"",Tableau2[[#This Row],[Nbr de commande]]&lt;&gt;G25),Tableau2[[#This Row],[CUMUL QTE]],"")</f>
        <v/>
      </c>
      <c r="K24" s="8" t="str">
        <f>IF(AND(Tableau2[[#This Row],[Nbr de commande]]&lt;&gt;"",Tableau2[[#This Row],[Nbr de commande]]&lt;&gt;G25),Tableau2[[#This Row],[Cumul MONT]],"")</f>
        <v/>
      </c>
      <c r="L24" s="7">
        <f>SUMIFS($C$2:C24,$B$2:B24,"&lt;&gt;999")</f>
        <v>30703</v>
      </c>
      <c r="M24" s="7">
        <f>SUMIFS($E$2:E24,$B$2:B24,"&lt;&gt;999")</f>
        <v>34890.390000000014</v>
      </c>
      <c r="N24" s="5" t="str">
        <f>IF(AND(Tableau2[[#This Row],[CDE QTE]]="",Tableau2[[#This Row],[CDE MONT]]=""),"",Tableau2[[#This Row],[CDE MONT]]/Tableau2[[#This Row],[CDE QTE]])</f>
        <v/>
      </c>
    </row>
    <row r="25" spans="1:14">
      <c r="A25" s="1">
        <v>42789</v>
      </c>
      <c r="B25">
        <v>261</v>
      </c>
      <c r="C25">
        <v>-448</v>
      </c>
      <c r="D25" t="s">
        <v>16</v>
      </c>
      <c r="E25">
        <v>-439.03</v>
      </c>
      <c r="F25" t="s">
        <v>5</v>
      </c>
      <c r="H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commande]],$H24)))</f>
        <v>Commande 1</v>
      </c>
      <c r="I25" s="10" t="str">
        <f>IF(AND(Tableau2[[#This Row],[Nbr de commande]]="",Tableau2[[#This Row],[Nbr de commande]]=""),"",INDEX(G:N,MATCH(Tableau2[[#This Row],[Nbr de commande BIS]],[Nbr de commande],0),8))</f>
        <v/>
      </c>
      <c r="J25" s="8" t="str">
        <f>IF(AND(Tableau2[[#This Row],[Nbr de commande]]&lt;&gt;"",Tableau2[[#This Row],[Nbr de commande]]&lt;&gt;G26),Tableau2[[#This Row],[CUMUL QTE]],"")</f>
        <v/>
      </c>
      <c r="K25" s="8" t="str">
        <f>IF(AND(Tableau2[[#This Row],[Nbr de commande]]&lt;&gt;"",Tableau2[[#This Row],[Nbr de commande]]&lt;&gt;G26),Tableau2[[#This Row],[Cumul MONT]],"")</f>
        <v/>
      </c>
      <c r="L25" s="7">
        <f>SUMIFS($C$2:C25,$B$2:B25,"&lt;&gt;999")</f>
        <v>30255</v>
      </c>
      <c r="M25" s="7">
        <f>SUMIFS($E$2:E25,$B$2:B25,"&lt;&gt;999")</f>
        <v>34451.360000000015</v>
      </c>
      <c r="N25" s="5" t="str">
        <f>IF(AND(Tableau2[[#This Row],[CDE QTE]]="",Tableau2[[#This Row],[CDE MONT]]=""),"",Tableau2[[#This Row],[CDE MONT]]/Tableau2[[#This Row],[CDE QTE]])</f>
        <v/>
      </c>
    </row>
    <row r="26" spans="1:14">
      <c r="A26" s="1">
        <v>42789</v>
      </c>
      <c r="B26">
        <v>262</v>
      </c>
      <c r="C26">
        <v>870</v>
      </c>
      <c r="D26" t="s">
        <v>16</v>
      </c>
      <c r="E26">
        <v>939</v>
      </c>
      <c r="F26" t="s">
        <v>5</v>
      </c>
      <c r="H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commande]],$H25)))</f>
        <v>Commande 1</v>
      </c>
      <c r="I26" s="10" t="str">
        <f>IF(AND(Tableau2[[#This Row],[Nbr de commande]]="",Tableau2[[#This Row],[Nbr de commande]]=""),"",INDEX(G:N,MATCH(Tableau2[[#This Row],[Nbr de commande BIS]],[Nbr de commande],0),8))</f>
        <v/>
      </c>
      <c r="J26" s="8" t="str">
        <f>IF(AND(Tableau2[[#This Row],[Nbr de commande]]&lt;&gt;"",Tableau2[[#This Row],[Nbr de commande]]&lt;&gt;G27),Tableau2[[#This Row],[CUMUL QTE]],"")</f>
        <v/>
      </c>
      <c r="K26" s="8" t="str">
        <f>IF(AND(Tableau2[[#This Row],[Nbr de commande]]&lt;&gt;"",Tableau2[[#This Row],[Nbr de commande]]&lt;&gt;G27),Tableau2[[#This Row],[Cumul MONT]],"")</f>
        <v/>
      </c>
      <c r="L26" s="7">
        <f>SUMIFS($C$2:C26,$B$2:B26,"&lt;&gt;999")</f>
        <v>31125</v>
      </c>
      <c r="M26" s="7">
        <f>SUMIFS($E$2:E26,$B$2:B26,"&lt;&gt;999")</f>
        <v>35390.360000000015</v>
      </c>
      <c r="N26" s="5" t="str">
        <f>IF(AND(Tableau2[[#This Row],[CDE QTE]]="",Tableau2[[#This Row],[CDE MONT]]=""),"",Tableau2[[#This Row],[CDE MONT]]/Tableau2[[#This Row],[CDE QTE]])</f>
        <v/>
      </c>
    </row>
    <row r="27" spans="1:14">
      <c r="A27" s="1">
        <v>42793</v>
      </c>
      <c r="B27">
        <v>261</v>
      </c>
      <c r="C27">
        <v>-848</v>
      </c>
      <c r="D27" t="s">
        <v>16</v>
      </c>
      <c r="E27">
        <v>-994.93</v>
      </c>
      <c r="F27" t="s">
        <v>5</v>
      </c>
      <c r="H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commande]],$H26)))</f>
        <v>Commande 1</v>
      </c>
      <c r="I27" s="10" t="str">
        <f>IF(AND(Tableau2[[#This Row],[Nbr de commande]]="",Tableau2[[#This Row],[Nbr de commande]]=""),"",INDEX(G:N,MATCH(Tableau2[[#This Row],[Nbr de commande BIS]],[Nbr de commande],0),8))</f>
        <v/>
      </c>
      <c r="J27" s="8" t="str">
        <f>IF(AND(Tableau2[[#This Row],[Nbr de commande]]&lt;&gt;"",Tableau2[[#This Row],[Nbr de commande]]&lt;&gt;G28),Tableau2[[#This Row],[CUMUL QTE]],"")</f>
        <v/>
      </c>
      <c r="K27" s="8" t="str">
        <f>IF(AND(Tableau2[[#This Row],[Nbr de commande]]&lt;&gt;"",Tableau2[[#This Row],[Nbr de commande]]&lt;&gt;G28),Tableau2[[#This Row],[Cumul MONT]],"")</f>
        <v/>
      </c>
      <c r="L27" s="7">
        <f>SUMIFS($C$2:C27,$B$2:B27,"&lt;&gt;999")</f>
        <v>30277</v>
      </c>
      <c r="M27" s="7">
        <f>SUMIFS($E$2:E27,$B$2:B27,"&lt;&gt;999")</f>
        <v>34395.430000000015</v>
      </c>
      <c r="N27" s="5" t="str">
        <f>IF(AND(Tableau2[[#This Row],[CDE QTE]]="",Tableau2[[#This Row],[CDE MONT]]=""),"",Tableau2[[#This Row],[CDE MONT]]/Tableau2[[#This Row],[CDE QTE]])</f>
        <v/>
      </c>
    </row>
    <row r="28" spans="1:14">
      <c r="A28" s="1">
        <v>42793</v>
      </c>
      <c r="B28">
        <v>261</v>
      </c>
      <c r="C28">
        <v>-874</v>
      </c>
      <c r="D28" t="s">
        <v>16</v>
      </c>
      <c r="E28">
        <v>-934.99</v>
      </c>
      <c r="F28" t="s">
        <v>5</v>
      </c>
      <c r="H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commande]],$H27)))</f>
        <v>Commande 1</v>
      </c>
      <c r="I28" s="10" t="str">
        <f>IF(AND(Tableau2[[#This Row],[Nbr de commande]]="",Tableau2[[#This Row],[Nbr de commande]]=""),"",INDEX(G:N,MATCH(Tableau2[[#This Row],[Nbr de commande BIS]],[Nbr de commande],0),8))</f>
        <v/>
      </c>
      <c r="J28" s="8" t="str">
        <f>IF(AND(Tableau2[[#This Row],[Nbr de commande]]&lt;&gt;"",Tableau2[[#This Row],[Nbr de commande]]&lt;&gt;G29),Tableau2[[#This Row],[CUMUL QTE]],"")</f>
        <v/>
      </c>
      <c r="K28" s="8" t="str">
        <f>IF(AND(Tableau2[[#This Row],[Nbr de commande]]&lt;&gt;"",Tableau2[[#This Row],[Nbr de commande]]&lt;&gt;G29),Tableau2[[#This Row],[Cumul MONT]],"")</f>
        <v/>
      </c>
      <c r="L28" s="7">
        <f>SUMIFS($C$2:C28,$B$2:B28,"&lt;&gt;999")</f>
        <v>29403</v>
      </c>
      <c r="M28" s="7">
        <f>SUMIFS($E$2:E28,$B$2:B28,"&lt;&gt;999")</f>
        <v>33460.440000000017</v>
      </c>
      <c r="N28" s="5" t="str">
        <f>IF(AND(Tableau2[[#This Row],[CDE QTE]]="",Tableau2[[#This Row],[CDE MONT]]=""),"",Tableau2[[#This Row],[CDE MONT]]/Tableau2[[#This Row],[CDE QTE]])</f>
        <v/>
      </c>
    </row>
    <row r="29" spans="1:14">
      <c r="A29" s="1">
        <v>42793</v>
      </c>
      <c r="B29">
        <v>261</v>
      </c>
      <c r="C29">
        <v>-874</v>
      </c>
      <c r="D29" t="s">
        <v>16</v>
      </c>
      <c r="E29">
        <v>-934.99</v>
      </c>
      <c r="F29" t="s">
        <v>5</v>
      </c>
      <c r="H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commande]],$H28)))</f>
        <v>Commande 1</v>
      </c>
      <c r="I29" s="10" t="str">
        <f>IF(AND(Tableau2[[#This Row],[Nbr de commande]]="",Tableau2[[#This Row],[Nbr de commande]]=""),"",INDEX(G:N,MATCH(Tableau2[[#This Row],[Nbr de commande BIS]],[Nbr de commande],0),8))</f>
        <v/>
      </c>
      <c r="J29" s="8" t="str">
        <f>IF(AND(Tableau2[[#This Row],[Nbr de commande]]&lt;&gt;"",Tableau2[[#This Row],[Nbr de commande]]&lt;&gt;G30),Tableau2[[#This Row],[CUMUL QTE]],"")</f>
        <v/>
      </c>
      <c r="K29" s="8" t="str">
        <f>IF(AND(Tableau2[[#This Row],[Nbr de commande]]&lt;&gt;"",Tableau2[[#This Row],[Nbr de commande]]&lt;&gt;G30),Tableau2[[#This Row],[Cumul MONT]],"")</f>
        <v/>
      </c>
      <c r="L29" s="7">
        <f>SUMIFS($C$2:C29,$B$2:B29,"&lt;&gt;999")</f>
        <v>28529</v>
      </c>
      <c r="M29" s="7">
        <f>SUMIFS($E$2:E29,$B$2:B29,"&lt;&gt;999")</f>
        <v>32525.450000000015</v>
      </c>
      <c r="N29" s="5" t="str">
        <f>IF(AND(Tableau2[[#This Row],[CDE QTE]]="",Tableau2[[#This Row],[CDE MONT]]=""),"",Tableau2[[#This Row],[CDE MONT]]/Tableau2[[#This Row],[CDE QTE]])</f>
        <v/>
      </c>
    </row>
    <row r="30" spans="1:14">
      <c r="A30" s="1">
        <v>42793</v>
      </c>
      <c r="B30">
        <v>261</v>
      </c>
      <c r="C30">
        <v>-2</v>
      </c>
      <c r="D30" t="s">
        <v>16</v>
      </c>
      <c r="E30">
        <v>-2.59</v>
      </c>
      <c r="F30" t="s">
        <v>5</v>
      </c>
      <c r="H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commande]],$H29)))</f>
        <v>Commande 1</v>
      </c>
      <c r="I30" s="10" t="str">
        <f>IF(AND(Tableau2[[#This Row],[Nbr de commande]]="",Tableau2[[#This Row],[Nbr de commande]]=""),"",INDEX(G:N,MATCH(Tableau2[[#This Row],[Nbr de commande BIS]],[Nbr de commande],0),8))</f>
        <v/>
      </c>
      <c r="J30" s="8" t="str">
        <f>IF(AND(Tableau2[[#This Row],[Nbr de commande]]&lt;&gt;"",Tableau2[[#This Row],[Nbr de commande]]&lt;&gt;G31),Tableau2[[#This Row],[CUMUL QTE]],"")</f>
        <v/>
      </c>
      <c r="K30" s="8" t="str">
        <f>IF(AND(Tableau2[[#This Row],[Nbr de commande]]&lt;&gt;"",Tableau2[[#This Row],[Nbr de commande]]&lt;&gt;G31),Tableau2[[#This Row],[Cumul MONT]],"")</f>
        <v/>
      </c>
      <c r="L30" s="7">
        <f>SUMIFS($C$2:C30,$B$2:B30,"&lt;&gt;999")</f>
        <v>28527</v>
      </c>
      <c r="M30" s="7">
        <f>SUMIFS($E$2:E30,$B$2:B30,"&lt;&gt;999")</f>
        <v>32522.860000000015</v>
      </c>
      <c r="N30" s="5" t="str">
        <f>IF(AND(Tableau2[[#This Row],[CDE QTE]]="",Tableau2[[#This Row],[CDE MONT]]=""),"",Tableau2[[#This Row],[CDE MONT]]/Tableau2[[#This Row],[CDE QTE]])</f>
        <v/>
      </c>
    </row>
    <row r="31" spans="1:14">
      <c r="A31" s="1">
        <v>42793</v>
      </c>
      <c r="B31">
        <v>261</v>
      </c>
      <c r="C31">
        <v>-874</v>
      </c>
      <c r="D31" t="s">
        <v>16</v>
      </c>
      <c r="E31">
        <v>-934.99</v>
      </c>
      <c r="F31" t="s">
        <v>5</v>
      </c>
      <c r="H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commande]],$H30)))</f>
        <v>Commande 1</v>
      </c>
      <c r="I31" s="10" t="str">
        <f>IF(AND(Tableau2[[#This Row],[Nbr de commande]]="",Tableau2[[#This Row],[Nbr de commande]]=""),"",INDEX(G:N,MATCH(Tableau2[[#This Row],[Nbr de commande BIS]],[Nbr de commande],0),8))</f>
        <v/>
      </c>
      <c r="J31" s="8" t="str">
        <f>IF(AND(Tableau2[[#This Row],[Nbr de commande]]&lt;&gt;"",Tableau2[[#This Row],[Nbr de commande]]&lt;&gt;G32),Tableau2[[#This Row],[CUMUL QTE]],"")</f>
        <v/>
      </c>
      <c r="K31" s="8" t="str">
        <f>IF(AND(Tableau2[[#This Row],[Nbr de commande]]&lt;&gt;"",Tableau2[[#This Row],[Nbr de commande]]&lt;&gt;G32),Tableau2[[#This Row],[Cumul MONT]],"")</f>
        <v/>
      </c>
      <c r="L31" s="7">
        <f>SUMIFS($C$2:C31,$B$2:B31,"&lt;&gt;999")</f>
        <v>27653</v>
      </c>
      <c r="M31" s="7">
        <f>SUMIFS($E$2:E31,$B$2:B31,"&lt;&gt;999")</f>
        <v>31587.870000000014</v>
      </c>
      <c r="N31" s="5" t="str">
        <f>IF(AND(Tableau2[[#This Row],[CDE QTE]]="",Tableau2[[#This Row],[CDE MONT]]=""),"",Tableau2[[#This Row],[CDE MONT]]/Tableau2[[#This Row],[CDE QTE]])</f>
        <v/>
      </c>
    </row>
    <row r="32" spans="1:14">
      <c r="A32" s="1">
        <v>42793</v>
      </c>
      <c r="B32">
        <v>262</v>
      </c>
      <c r="C32">
        <v>370</v>
      </c>
      <c r="D32" t="s">
        <v>16</v>
      </c>
      <c r="E32">
        <v>494.59</v>
      </c>
      <c r="F32" t="s">
        <v>5</v>
      </c>
      <c r="H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commande]],$H31)))</f>
        <v>Commande 1</v>
      </c>
      <c r="I32" s="10" t="str">
        <f>IF(AND(Tableau2[[#This Row],[Nbr de commande]]="",Tableau2[[#This Row],[Nbr de commande]]=""),"",INDEX(G:N,MATCH(Tableau2[[#This Row],[Nbr de commande BIS]],[Nbr de commande],0),8))</f>
        <v/>
      </c>
      <c r="J32" s="8" t="str">
        <f>IF(AND(Tableau2[[#This Row],[Nbr de commande]]&lt;&gt;"",Tableau2[[#This Row],[Nbr de commande]]&lt;&gt;G33),Tableau2[[#This Row],[CUMUL QTE]],"")</f>
        <v/>
      </c>
      <c r="K32" s="8" t="str">
        <f>IF(AND(Tableau2[[#This Row],[Nbr de commande]]&lt;&gt;"",Tableau2[[#This Row],[Nbr de commande]]&lt;&gt;G33),Tableau2[[#This Row],[Cumul MONT]],"")</f>
        <v/>
      </c>
      <c r="L32" s="7">
        <f>SUMIFS($C$2:C32,$B$2:B32,"&lt;&gt;999")</f>
        <v>28023</v>
      </c>
      <c r="M32" s="7">
        <f>SUMIFS($E$2:E32,$B$2:B32,"&lt;&gt;999")</f>
        <v>32082.460000000014</v>
      </c>
      <c r="N32" s="5" t="str">
        <f>IF(AND(Tableau2[[#This Row],[CDE QTE]]="",Tableau2[[#This Row],[CDE MONT]]=""),"",Tableau2[[#This Row],[CDE MONT]]/Tableau2[[#This Row],[CDE QTE]])</f>
        <v/>
      </c>
    </row>
    <row r="33" spans="1:14">
      <c r="A33" s="1">
        <v>42793</v>
      </c>
      <c r="B33">
        <v>261</v>
      </c>
      <c r="C33">
        <v>-940</v>
      </c>
      <c r="D33" t="s">
        <v>16</v>
      </c>
      <c r="E33">
        <v>-999.54</v>
      </c>
      <c r="F33" t="s">
        <v>5</v>
      </c>
      <c r="H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commande]],$H32)))</f>
        <v>Commande 1</v>
      </c>
      <c r="I33" s="10" t="str">
        <f>IF(AND(Tableau2[[#This Row],[Nbr de commande]]="",Tableau2[[#This Row],[Nbr de commande]]=""),"",INDEX(G:N,MATCH(Tableau2[[#This Row],[Nbr de commande BIS]],[Nbr de commande],0),8))</f>
        <v/>
      </c>
      <c r="J33" s="8" t="str">
        <f>IF(AND(Tableau2[[#This Row],[Nbr de commande]]&lt;&gt;"",Tableau2[[#This Row],[Nbr de commande]]&lt;&gt;G34),Tableau2[[#This Row],[CUMUL QTE]],"")</f>
        <v/>
      </c>
      <c r="K33" s="8" t="str">
        <f>IF(AND(Tableau2[[#This Row],[Nbr de commande]]&lt;&gt;"",Tableau2[[#This Row],[Nbr de commande]]&lt;&gt;G34),Tableau2[[#This Row],[Cumul MONT]],"")</f>
        <v/>
      </c>
      <c r="L33" s="7">
        <f>SUMIFS($C$2:C33,$B$2:B33,"&lt;&gt;999")</f>
        <v>27083</v>
      </c>
      <c r="M33" s="7">
        <f>SUMIFS($E$2:E33,$B$2:B33,"&lt;&gt;999")</f>
        <v>31082.920000000013</v>
      </c>
      <c r="N33" s="5" t="str">
        <f>IF(AND(Tableau2[[#This Row],[CDE QTE]]="",Tableau2[[#This Row],[CDE MONT]]=""),"",Tableau2[[#This Row],[CDE MONT]]/Tableau2[[#This Row],[CDE QTE]])</f>
        <v/>
      </c>
    </row>
    <row r="34" spans="1:14">
      <c r="A34" s="1">
        <v>42795</v>
      </c>
      <c r="B34">
        <v>261</v>
      </c>
      <c r="C34">
        <v>-370</v>
      </c>
      <c r="D34" t="s">
        <v>16</v>
      </c>
      <c r="E34">
        <v>-494.59</v>
      </c>
      <c r="F34" t="s">
        <v>5</v>
      </c>
      <c r="H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commande]],$H33)))</f>
        <v>Commande 1</v>
      </c>
      <c r="I34" s="10" t="str">
        <f>IF(AND(Tableau2[[#This Row],[Nbr de commande]]="",Tableau2[[#This Row],[Nbr de commande]]=""),"",INDEX(G:N,MATCH(Tableau2[[#This Row],[Nbr de commande BIS]],[Nbr de commande],0),8))</f>
        <v/>
      </c>
      <c r="J34" s="8" t="str">
        <f>IF(AND(Tableau2[[#This Row],[Nbr de commande]]&lt;&gt;"",Tableau2[[#This Row],[Nbr de commande]]&lt;&gt;G35),Tableau2[[#This Row],[CUMUL QTE]],"")</f>
        <v/>
      </c>
      <c r="K34" s="8" t="str">
        <f>IF(AND(Tableau2[[#This Row],[Nbr de commande]]&lt;&gt;"",Tableau2[[#This Row],[Nbr de commande]]&lt;&gt;G35),Tableau2[[#This Row],[Cumul MONT]],"")</f>
        <v/>
      </c>
      <c r="L34" s="7">
        <f>SUMIFS($C$2:C34,$B$2:B34,"&lt;&gt;999")</f>
        <v>26713</v>
      </c>
      <c r="M34" s="7">
        <f>SUMIFS($E$2:E34,$B$2:B34,"&lt;&gt;999")</f>
        <v>30588.330000000013</v>
      </c>
      <c r="N34" s="5" t="str">
        <f>IF(AND(Tableau2[[#This Row],[CDE QTE]]="",Tableau2[[#This Row],[CDE MONT]]=""),"",Tableau2[[#This Row],[CDE MONT]]/Tableau2[[#This Row],[CDE QTE]])</f>
        <v/>
      </c>
    </row>
    <row r="35" spans="1:14">
      <c r="A35" s="1">
        <v>42795</v>
      </c>
      <c r="B35">
        <v>261</v>
      </c>
      <c r="C35">
        <v>-874</v>
      </c>
      <c r="D35" t="s">
        <v>16</v>
      </c>
      <c r="E35">
        <v>-934.99</v>
      </c>
      <c r="F35" t="s">
        <v>5</v>
      </c>
      <c r="H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commande]],$H34)))</f>
        <v>Commande 1</v>
      </c>
      <c r="I35" s="10" t="str">
        <f>IF(AND(Tableau2[[#This Row],[Nbr de commande]]="",Tableau2[[#This Row],[Nbr de commande]]=""),"",INDEX(G:N,MATCH(Tableau2[[#This Row],[Nbr de commande BIS]],[Nbr de commande],0),8))</f>
        <v/>
      </c>
      <c r="J35" s="8" t="str">
        <f>IF(AND(Tableau2[[#This Row],[Nbr de commande]]&lt;&gt;"",Tableau2[[#This Row],[Nbr de commande]]&lt;&gt;G36),Tableau2[[#This Row],[CUMUL QTE]],"")</f>
        <v/>
      </c>
      <c r="K35" s="8" t="str">
        <f>IF(AND(Tableau2[[#This Row],[Nbr de commande]]&lt;&gt;"",Tableau2[[#This Row],[Nbr de commande]]&lt;&gt;G36),Tableau2[[#This Row],[Cumul MONT]],"")</f>
        <v/>
      </c>
      <c r="L35" s="7">
        <f>SUMIFS($C$2:C35,$B$2:B35,"&lt;&gt;999")</f>
        <v>25839</v>
      </c>
      <c r="M35" s="7">
        <f>SUMIFS($E$2:E35,$B$2:B35,"&lt;&gt;999")</f>
        <v>29653.340000000011</v>
      </c>
      <c r="N35" s="5" t="str">
        <f>IF(AND(Tableau2[[#This Row],[CDE QTE]]="",Tableau2[[#This Row],[CDE MONT]]=""),"",Tableau2[[#This Row],[CDE MONT]]/Tableau2[[#This Row],[CDE QTE]])</f>
        <v/>
      </c>
    </row>
    <row r="36" spans="1:14">
      <c r="A36" s="1">
        <v>42795</v>
      </c>
      <c r="B36">
        <v>261</v>
      </c>
      <c r="C36">
        <v>-702</v>
      </c>
      <c r="D36" t="s">
        <v>16</v>
      </c>
      <c r="E36">
        <v>-900.24</v>
      </c>
      <c r="F36" t="s">
        <v>5</v>
      </c>
      <c r="H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commande]],$H35)))</f>
        <v>Commande 1</v>
      </c>
      <c r="I36" s="10" t="str">
        <f>IF(AND(Tableau2[[#This Row],[Nbr de commande]]="",Tableau2[[#This Row],[Nbr de commande]]=""),"",INDEX(G:N,MATCH(Tableau2[[#This Row],[Nbr de commande BIS]],[Nbr de commande],0),8))</f>
        <v/>
      </c>
      <c r="J36" s="8" t="str">
        <f>IF(AND(Tableau2[[#This Row],[Nbr de commande]]&lt;&gt;"",Tableau2[[#This Row],[Nbr de commande]]&lt;&gt;G37),Tableau2[[#This Row],[CUMUL QTE]],"")</f>
        <v/>
      </c>
      <c r="K36" s="8" t="str">
        <f>IF(AND(Tableau2[[#This Row],[Nbr de commande]]&lt;&gt;"",Tableau2[[#This Row],[Nbr de commande]]&lt;&gt;G37),Tableau2[[#This Row],[Cumul MONT]],"")</f>
        <v/>
      </c>
      <c r="L36" s="7">
        <f>SUMIFS($C$2:C36,$B$2:B36,"&lt;&gt;999")</f>
        <v>25137</v>
      </c>
      <c r="M36" s="7">
        <f>SUMIFS($E$2:E36,$B$2:B36,"&lt;&gt;999")</f>
        <v>28753.100000000009</v>
      </c>
      <c r="N36" s="5" t="str">
        <f>IF(AND(Tableau2[[#This Row],[CDE QTE]]="",Tableau2[[#This Row],[CDE MONT]]=""),"",Tableau2[[#This Row],[CDE MONT]]/Tableau2[[#This Row],[CDE QTE]])</f>
        <v/>
      </c>
    </row>
    <row r="37" spans="1:14">
      <c r="A37" s="1">
        <v>42795</v>
      </c>
      <c r="B37">
        <v>262</v>
      </c>
      <c r="C37">
        <v>430</v>
      </c>
      <c r="D37" t="s">
        <v>16</v>
      </c>
      <c r="E37">
        <v>559.45000000000005</v>
      </c>
      <c r="F37" t="s">
        <v>5</v>
      </c>
      <c r="H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commande]],$H36)))</f>
        <v>Commande 1</v>
      </c>
      <c r="I37" s="10" t="str">
        <f>IF(AND(Tableau2[[#This Row],[Nbr de commande]]="",Tableau2[[#This Row],[Nbr de commande]]=""),"",INDEX(G:N,MATCH(Tableau2[[#This Row],[Nbr de commande BIS]],[Nbr de commande],0),8))</f>
        <v/>
      </c>
      <c r="J37" s="8" t="str">
        <f>IF(AND(Tableau2[[#This Row],[Nbr de commande]]&lt;&gt;"",Tableau2[[#This Row],[Nbr de commande]]&lt;&gt;G38),Tableau2[[#This Row],[CUMUL QTE]],"")</f>
        <v/>
      </c>
      <c r="K37" s="8" t="str">
        <f>IF(AND(Tableau2[[#This Row],[Nbr de commande]]&lt;&gt;"",Tableau2[[#This Row],[Nbr de commande]]&lt;&gt;G38),Tableau2[[#This Row],[Cumul MONT]],"")</f>
        <v/>
      </c>
      <c r="L37" s="7">
        <f>SUMIFS($C$2:C37,$B$2:B37,"&lt;&gt;999")</f>
        <v>25567</v>
      </c>
      <c r="M37" s="7">
        <f>SUMIFS($E$2:E37,$B$2:B37,"&lt;&gt;999")</f>
        <v>29312.55000000001</v>
      </c>
      <c r="N37" s="5" t="str">
        <f>IF(AND(Tableau2[[#This Row],[CDE QTE]]="",Tableau2[[#This Row],[CDE MONT]]=""),"",Tableau2[[#This Row],[CDE MONT]]/Tableau2[[#This Row],[CDE QTE]])</f>
        <v/>
      </c>
    </row>
    <row r="38" spans="1:14">
      <c r="A38" s="1">
        <v>42795</v>
      </c>
      <c r="B38">
        <v>262</v>
      </c>
      <c r="C38">
        <v>49</v>
      </c>
      <c r="D38" t="s">
        <v>16</v>
      </c>
      <c r="E38">
        <v>94.23</v>
      </c>
      <c r="F38" t="s">
        <v>5</v>
      </c>
      <c r="H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commande]],$H37)))</f>
        <v>Commande 1</v>
      </c>
      <c r="I38" s="10" t="str">
        <f>IF(AND(Tableau2[[#This Row],[Nbr de commande]]="",Tableau2[[#This Row],[Nbr de commande]]=""),"",INDEX(G:N,MATCH(Tableau2[[#This Row],[Nbr de commande BIS]],[Nbr de commande],0),8))</f>
        <v/>
      </c>
      <c r="J38" s="8" t="str">
        <f>IF(AND(Tableau2[[#This Row],[Nbr de commande]]&lt;&gt;"",Tableau2[[#This Row],[Nbr de commande]]&lt;&gt;G39),Tableau2[[#This Row],[CUMUL QTE]],"")</f>
        <v/>
      </c>
      <c r="K38" s="8" t="str">
        <f>IF(AND(Tableau2[[#This Row],[Nbr de commande]]&lt;&gt;"",Tableau2[[#This Row],[Nbr de commande]]&lt;&gt;G39),Tableau2[[#This Row],[Cumul MONT]],"")</f>
        <v/>
      </c>
      <c r="L38" s="7">
        <f>SUMIFS($C$2:C38,$B$2:B38,"&lt;&gt;999")</f>
        <v>25616</v>
      </c>
      <c r="M38" s="7">
        <f>SUMIFS($E$2:E38,$B$2:B38,"&lt;&gt;999")</f>
        <v>29406.78000000001</v>
      </c>
      <c r="N38" s="5" t="str">
        <f>IF(AND(Tableau2[[#This Row],[CDE QTE]]="",Tableau2[[#This Row],[CDE MONT]]=""),"",Tableau2[[#This Row],[CDE MONT]]/Tableau2[[#This Row],[CDE QTE]])</f>
        <v/>
      </c>
    </row>
    <row r="39" spans="1:14">
      <c r="A39" s="1">
        <v>42795</v>
      </c>
      <c r="B39">
        <v>261</v>
      </c>
      <c r="C39">
        <v>-43</v>
      </c>
      <c r="D39" t="s">
        <v>16</v>
      </c>
      <c r="E39">
        <v>-55.95</v>
      </c>
      <c r="F39" t="s">
        <v>5</v>
      </c>
      <c r="H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commande]],$H38)))</f>
        <v>Commande 1</v>
      </c>
      <c r="I39" s="10" t="str">
        <f>IF(AND(Tableau2[[#This Row],[Nbr de commande]]="",Tableau2[[#This Row],[Nbr de commande]]=""),"",INDEX(G:N,MATCH(Tableau2[[#This Row],[Nbr de commande BIS]],[Nbr de commande],0),8))</f>
        <v/>
      </c>
      <c r="J39" s="8" t="str">
        <f>IF(AND(Tableau2[[#This Row],[Nbr de commande]]&lt;&gt;"",Tableau2[[#This Row],[Nbr de commande]]&lt;&gt;G40),Tableau2[[#This Row],[CUMUL QTE]],"")</f>
        <v/>
      </c>
      <c r="K39" s="8" t="str">
        <f>IF(AND(Tableau2[[#This Row],[Nbr de commande]]&lt;&gt;"",Tableau2[[#This Row],[Nbr de commande]]&lt;&gt;G40),Tableau2[[#This Row],[Cumul MONT]],"")</f>
        <v/>
      </c>
      <c r="L39" s="7">
        <f>SUMIFS($C$2:C39,$B$2:B39,"&lt;&gt;999")</f>
        <v>25573</v>
      </c>
      <c r="M39" s="7">
        <f>SUMIFS($E$2:E39,$B$2:B39,"&lt;&gt;999")</f>
        <v>29350.830000000009</v>
      </c>
      <c r="N39" s="5" t="str">
        <f>IF(AND(Tableau2[[#This Row],[CDE QTE]]="",Tableau2[[#This Row],[CDE MONT]]=""),"",Tableau2[[#This Row],[CDE MONT]]/Tableau2[[#This Row],[CDE QTE]])</f>
        <v/>
      </c>
    </row>
    <row r="40" spans="1:14">
      <c r="A40" s="1">
        <v>42795</v>
      </c>
      <c r="B40">
        <v>261</v>
      </c>
      <c r="C40">
        <v>-87</v>
      </c>
      <c r="D40" t="s">
        <v>16</v>
      </c>
      <c r="E40">
        <v>-93.9</v>
      </c>
      <c r="F40" t="s">
        <v>5</v>
      </c>
      <c r="H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commande]],$H39)))</f>
        <v>Commande 1</v>
      </c>
      <c r="I40" s="10" t="str">
        <f>IF(AND(Tableau2[[#This Row],[Nbr de commande]]="",Tableau2[[#This Row],[Nbr de commande]]=""),"",INDEX(G:N,MATCH(Tableau2[[#This Row],[Nbr de commande BIS]],[Nbr de commande],0),8))</f>
        <v/>
      </c>
      <c r="J40" s="8" t="str">
        <f>IF(AND(Tableau2[[#This Row],[Nbr de commande]]&lt;&gt;"",Tableau2[[#This Row],[Nbr de commande]]&lt;&gt;G41),Tableau2[[#This Row],[CUMUL QTE]],"")</f>
        <v/>
      </c>
      <c r="K40" s="8" t="str">
        <f>IF(AND(Tableau2[[#This Row],[Nbr de commande]]&lt;&gt;"",Tableau2[[#This Row],[Nbr de commande]]&lt;&gt;G41),Tableau2[[#This Row],[Cumul MONT]],"")</f>
        <v/>
      </c>
      <c r="L40" s="7">
        <f>SUMIFS($C$2:C40,$B$2:B40,"&lt;&gt;999")</f>
        <v>25486</v>
      </c>
      <c r="M40" s="7">
        <f>SUMIFS($E$2:E40,$B$2:B40,"&lt;&gt;999")</f>
        <v>29256.930000000008</v>
      </c>
      <c r="N40" s="5" t="str">
        <f>IF(AND(Tableau2[[#This Row],[CDE QTE]]="",Tableau2[[#This Row],[CDE MONT]]=""),"",Tableau2[[#This Row],[CDE MONT]]/Tableau2[[#This Row],[CDE QTE]])</f>
        <v/>
      </c>
    </row>
    <row r="41" spans="1:14">
      <c r="A41" s="1">
        <v>42795</v>
      </c>
      <c r="B41">
        <v>262</v>
      </c>
      <c r="C41">
        <v>43</v>
      </c>
      <c r="D41" t="s">
        <v>16</v>
      </c>
      <c r="E41">
        <v>55.95</v>
      </c>
      <c r="F41" t="s">
        <v>5</v>
      </c>
      <c r="H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commande]],$H40)))</f>
        <v>Commande 1</v>
      </c>
      <c r="I41" s="10" t="str">
        <f>IF(AND(Tableau2[[#This Row],[Nbr de commande]]="",Tableau2[[#This Row],[Nbr de commande]]=""),"",INDEX(G:N,MATCH(Tableau2[[#This Row],[Nbr de commande BIS]],[Nbr de commande],0),8))</f>
        <v/>
      </c>
      <c r="J41" s="8" t="str">
        <f>IF(AND(Tableau2[[#This Row],[Nbr de commande]]&lt;&gt;"",Tableau2[[#This Row],[Nbr de commande]]&lt;&gt;G42),Tableau2[[#This Row],[CUMUL QTE]],"")</f>
        <v/>
      </c>
      <c r="K41" s="8" t="str">
        <f>IF(AND(Tableau2[[#This Row],[Nbr de commande]]&lt;&gt;"",Tableau2[[#This Row],[Nbr de commande]]&lt;&gt;G42),Tableau2[[#This Row],[Cumul MONT]],"")</f>
        <v/>
      </c>
      <c r="L41" s="7">
        <f>SUMIFS($C$2:C41,$B$2:B41,"&lt;&gt;999")</f>
        <v>25529</v>
      </c>
      <c r="M41" s="7">
        <f>SUMIFS($E$2:E41,$B$2:B41,"&lt;&gt;999")</f>
        <v>29312.880000000008</v>
      </c>
      <c r="N41" s="5" t="str">
        <f>IF(AND(Tableau2[[#This Row],[CDE QTE]]="",Tableau2[[#This Row],[CDE MONT]]=""),"",Tableau2[[#This Row],[CDE MONT]]/Tableau2[[#This Row],[CDE QTE]])</f>
        <v/>
      </c>
    </row>
    <row r="42" spans="1:14">
      <c r="A42" s="1">
        <v>42795</v>
      </c>
      <c r="B42">
        <v>262</v>
      </c>
      <c r="C42">
        <v>87</v>
      </c>
      <c r="D42" t="s">
        <v>16</v>
      </c>
      <c r="E42">
        <v>93.9</v>
      </c>
      <c r="F42" t="s">
        <v>5</v>
      </c>
      <c r="H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commande]],$H41)))</f>
        <v>Commande 1</v>
      </c>
      <c r="I42" s="10" t="str">
        <f>IF(AND(Tableau2[[#This Row],[Nbr de commande]]="",Tableau2[[#This Row],[Nbr de commande]]=""),"",INDEX(G:N,MATCH(Tableau2[[#This Row],[Nbr de commande BIS]],[Nbr de commande],0),8))</f>
        <v/>
      </c>
      <c r="J42" s="8" t="str">
        <f>IF(AND(Tableau2[[#This Row],[Nbr de commande]]&lt;&gt;"",Tableau2[[#This Row],[Nbr de commande]]&lt;&gt;G43),Tableau2[[#This Row],[CUMUL QTE]],"")</f>
        <v/>
      </c>
      <c r="K42" s="8" t="str">
        <f>IF(AND(Tableau2[[#This Row],[Nbr de commande]]&lt;&gt;"",Tableau2[[#This Row],[Nbr de commande]]&lt;&gt;G43),Tableau2[[#This Row],[Cumul MONT]],"")</f>
        <v/>
      </c>
      <c r="L42" s="7">
        <f>SUMIFS($C$2:C42,$B$2:B42,"&lt;&gt;999")</f>
        <v>25616</v>
      </c>
      <c r="M42" s="7">
        <f>SUMIFS($E$2:E42,$B$2:B42,"&lt;&gt;999")</f>
        <v>29406.78000000001</v>
      </c>
      <c r="N42" s="5" t="str">
        <f>IF(AND(Tableau2[[#This Row],[CDE QTE]]="",Tableau2[[#This Row],[CDE MONT]]=""),"",Tableau2[[#This Row],[CDE MONT]]/Tableau2[[#This Row],[CDE QTE]])</f>
        <v/>
      </c>
    </row>
    <row r="43" spans="1:14">
      <c r="A43" s="1">
        <v>42795</v>
      </c>
      <c r="B43">
        <v>999</v>
      </c>
      <c r="C43">
        <v>0</v>
      </c>
      <c r="D43" t="s">
        <v>16</v>
      </c>
      <c r="E43">
        <v>9029.49</v>
      </c>
      <c r="F43" t="s">
        <v>5</v>
      </c>
      <c r="H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commande]],$H42)))</f>
        <v>Commande 1</v>
      </c>
      <c r="I43" s="10" t="str">
        <f>IF(AND(Tableau2[[#This Row],[Nbr de commande]]="",Tableau2[[#This Row],[Nbr de commande]]=""),"",INDEX(G:N,MATCH(Tableau2[[#This Row],[Nbr de commande BIS]],[Nbr de commande],0),8))</f>
        <v/>
      </c>
      <c r="J43" s="8" t="str">
        <f>IF(AND(Tableau2[[#This Row],[Nbr de commande]]&lt;&gt;"",Tableau2[[#This Row],[Nbr de commande]]&lt;&gt;G44),Tableau2[[#This Row],[CUMUL QTE]],"")</f>
        <v/>
      </c>
      <c r="K43" s="8" t="str">
        <f>IF(AND(Tableau2[[#This Row],[Nbr de commande]]&lt;&gt;"",Tableau2[[#This Row],[Nbr de commande]]&lt;&gt;G44),Tableau2[[#This Row],[Cumul MONT]],"")</f>
        <v/>
      </c>
      <c r="L43" s="7">
        <f>SUMIFS($C$2:C43,$B$2:B43,"&lt;&gt;999")</f>
        <v>25616</v>
      </c>
      <c r="M43" s="7">
        <f>SUMIFS($E$2:E43,$B$2:B43,"&lt;&gt;999")</f>
        <v>29406.78000000001</v>
      </c>
      <c r="N43" s="5" t="str">
        <f>IF(AND(Tableau2[[#This Row],[CDE QTE]]="",Tableau2[[#This Row],[CDE MONT]]=""),"",Tableau2[[#This Row],[CDE MONT]]/Tableau2[[#This Row],[CDE QTE]])</f>
        <v/>
      </c>
    </row>
    <row r="44" spans="1:14">
      <c r="A44" s="1">
        <v>42796</v>
      </c>
      <c r="B44">
        <v>261</v>
      </c>
      <c r="C44">
        <v>-49</v>
      </c>
      <c r="D44" t="s">
        <v>16</v>
      </c>
      <c r="E44">
        <v>-94.23</v>
      </c>
      <c r="F44" t="s">
        <v>5</v>
      </c>
      <c r="H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commande]],$H43)))</f>
        <v>Commande 1</v>
      </c>
      <c r="I44" s="10" t="str">
        <f>IF(AND(Tableau2[[#This Row],[Nbr de commande]]="",Tableau2[[#This Row],[Nbr de commande]]=""),"",INDEX(G:N,MATCH(Tableau2[[#This Row],[Nbr de commande BIS]],[Nbr de commande],0),8))</f>
        <v/>
      </c>
      <c r="J44" s="8" t="str">
        <f>IF(AND(Tableau2[[#This Row],[Nbr de commande]]&lt;&gt;"",Tableau2[[#This Row],[Nbr de commande]]&lt;&gt;G45),Tableau2[[#This Row],[CUMUL QTE]],"")</f>
        <v/>
      </c>
      <c r="K44" s="8" t="str">
        <f>IF(AND(Tableau2[[#This Row],[Nbr de commande]]&lt;&gt;"",Tableau2[[#This Row],[Nbr de commande]]&lt;&gt;G45),Tableau2[[#This Row],[Cumul MONT]],"")</f>
        <v/>
      </c>
      <c r="L44" s="7">
        <f>SUMIFS($C$2:C44,$B$2:B44,"&lt;&gt;999")</f>
        <v>25567</v>
      </c>
      <c r="M44" s="7">
        <f>SUMIFS($E$2:E44,$B$2:B44,"&lt;&gt;999")</f>
        <v>29312.55000000001</v>
      </c>
      <c r="N44" s="5" t="str">
        <f>IF(AND(Tableau2[[#This Row],[CDE QTE]]="",Tableau2[[#This Row],[CDE MONT]]=""),"",Tableau2[[#This Row],[CDE MONT]]/Tableau2[[#This Row],[CDE QTE]])</f>
        <v/>
      </c>
    </row>
    <row r="45" spans="1:14">
      <c r="A45" s="1">
        <v>42800</v>
      </c>
      <c r="B45">
        <v>261</v>
      </c>
      <c r="C45">
        <v>-494</v>
      </c>
      <c r="D45" t="s">
        <v>16</v>
      </c>
      <c r="E45">
        <v>-949.99</v>
      </c>
      <c r="F45" t="s">
        <v>5</v>
      </c>
      <c r="H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commande]],$H44)))</f>
        <v>Commande 1</v>
      </c>
      <c r="I45" s="10" t="str">
        <f>IF(AND(Tableau2[[#This Row],[Nbr de commande]]="",Tableau2[[#This Row],[Nbr de commande]]=""),"",INDEX(G:N,MATCH(Tableau2[[#This Row],[Nbr de commande BIS]],[Nbr de commande],0),8))</f>
        <v/>
      </c>
      <c r="J45" s="8" t="str">
        <f>IF(AND(Tableau2[[#This Row],[Nbr de commande]]&lt;&gt;"",Tableau2[[#This Row],[Nbr de commande]]&lt;&gt;G46),Tableau2[[#This Row],[CUMUL QTE]],"")</f>
        <v/>
      </c>
      <c r="K45" s="8" t="str">
        <f>IF(AND(Tableau2[[#This Row],[Nbr de commande]]&lt;&gt;"",Tableau2[[#This Row],[Nbr de commande]]&lt;&gt;G46),Tableau2[[#This Row],[Cumul MONT]],"")</f>
        <v/>
      </c>
      <c r="L45" s="7">
        <f>SUMIFS($C$2:C45,$B$2:B45,"&lt;&gt;999")</f>
        <v>25073</v>
      </c>
      <c r="M45" s="7">
        <f>SUMIFS($E$2:E45,$B$2:B45,"&lt;&gt;999")</f>
        <v>28362.560000000009</v>
      </c>
      <c r="N45" s="5" t="str">
        <f>IF(AND(Tableau2[[#This Row],[CDE QTE]]="",Tableau2[[#This Row],[CDE MONT]]=""),"",Tableau2[[#This Row],[CDE MONT]]/Tableau2[[#This Row],[CDE QTE]])</f>
        <v/>
      </c>
    </row>
    <row r="46" spans="1:14">
      <c r="A46" s="1">
        <v>42800</v>
      </c>
      <c r="B46">
        <v>261</v>
      </c>
      <c r="C46">
        <v>-494</v>
      </c>
      <c r="D46" t="s">
        <v>16</v>
      </c>
      <c r="E46">
        <v>-949.99</v>
      </c>
      <c r="F46" t="s">
        <v>5</v>
      </c>
      <c r="H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commande]],$H45)))</f>
        <v>Commande 1</v>
      </c>
      <c r="I46" s="10" t="str">
        <f>IF(AND(Tableau2[[#This Row],[Nbr de commande]]="",Tableau2[[#This Row],[Nbr de commande]]=""),"",INDEX(G:N,MATCH(Tableau2[[#This Row],[Nbr de commande BIS]],[Nbr de commande],0),8))</f>
        <v/>
      </c>
      <c r="J46" s="8" t="str">
        <f>IF(AND(Tableau2[[#This Row],[Nbr de commande]]&lt;&gt;"",Tableau2[[#This Row],[Nbr de commande]]&lt;&gt;G47),Tableau2[[#This Row],[CUMUL QTE]],"")</f>
        <v/>
      </c>
      <c r="K46" s="8" t="str">
        <f>IF(AND(Tableau2[[#This Row],[Nbr de commande]]&lt;&gt;"",Tableau2[[#This Row],[Nbr de commande]]&lt;&gt;G47),Tableau2[[#This Row],[Cumul MONT]],"")</f>
        <v/>
      </c>
      <c r="L46" s="7">
        <f>SUMIFS($C$2:C46,$B$2:B46,"&lt;&gt;999")</f>
        <v>24579</v>
      </c>
      <c r="M46" s="7">
        <f>SUMIFS($E$2:E46,$B$2:B46,"&lt;&gt;999")</f>
        <v>27412.570000000007</v>
      </c>
      <c r="N46" s="5" t="str">
        <f>IF(AND(Tableau2[[#This Row],[CDE QTE]]="",Tableau2[[#This Row],[CDE MONT]]=""),"",Tableau2[[#This Row],[CDE MONT]]/Tableau2[[#This Row],[CDE QTE]])</f>
        <v/>
      </c>
    </row>
    <row r="47" spans="1:14">
      <c r="A47" s="1">
        <v>42800</v>
      </c>
      <c r="B47">
        <v>261</v>
      </c>
      <c r="C47">
        <v>-904</v>
      </c>
      <c r="D47" t="s">
        <v>16</v>
      </c>
      <c r="E47">
        <v>-933.39</v>
      </c>
      <c r="F47" t="s">
        <v>5</v>
      </c>
      <c r="H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commande]],$H46)))</f>
        <v>Commande 1</v>
      </c>
      <c r="I47" s="10" t="str">
        <f>IF(AND(Tableau2[[#This Row],[Nbr de commande]]="",Tableau2[[#This Row],[Nbr de commande]]=""),"",INDEX(G:N,MATCH(Tableau2[[#This Row],[Nbr de commande BIS]],[Nbr de commande],0),8))</f>
        <v/>
      </c>
      <c r="J47" s="8" t="str">
        <f>IF(AND(Tableau2[[#This Row],[Nbr de commande]]&lt;&gt;"",Tableau2[[#This Row],[Nbr de commande]]&lt;&gt;G48),Tableau2[[#This Row],[CUMUL QTE]],"")</f>
        <v/>
      </c>
      <c r="K47" s="8" t="str">
        <f>IF(AND(Tableau2[[#This Row],[Nbr de commande]]&lt;&gt;"",Tableau2[[#This Row],[Nbr de commande]]&lt;&gt;G48),Tableau2[[#This Row],[Cumul MONT]],"")</f>
        <v/>
      </c>
      <c r="L47" s="7">
        <f>SUMIFS($C$2:C47,$B$2:B47,"&lt;&gt;999")</f>
        <v>23675</v>
      </c>
      <c r="M47" s="7">
        <f>SUMIFS($E$2:E47,$B$2:B47,"&lt;&gt;999")</f>
        <v>26479.180000000008</v>
      </c>
      <c r="N47" s="5" t="str">
        <f>IF(AND(Tableau2[[#This Row],[CDE QTE]]="",Tableau2[[#This Row],[CDE MONT]]=""),"",Tableau2[[#This Row],[CDE MONT]]/Tableau2[[#This Row],[CDE QTE]])</f>
        <v/>
      </c>
    </row>
    <row r="48" spans="1:14">
      <c r="A48" s="1">
        <v>42800</v>
      </c>
      <c r="B48">
        <v>262</v>
      </c>
      <c r="C48">
        <v>224</v>
      </c>
      <c r="D48" t="s">
        <v>16</v>
      </c>
      <c r="E48">
        <v>249.29</v>
      </c>
      <c r="F48" t="s">
        <v>5</v>
      </c>
      <c r="H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commande]],$H47)))</f>
        <v>Commande 1</v>
      </c>
      <c r="I48" s="10" t="str">
        <f>IF(AND(Tableau2[[#This Row],[Nbr de commande]]="",Tableau2[[#This Row],[Nbr de commande]]=""),"",INDEX(G:N,MATCH(Tableau2[[#This Row],[Nbr de commande BIS]],[Nbr de commande],0),8))</f>
        <v/>
      </c>
      <c r="J48" s="8" t="str">
        <f>IF(AND(Tableau2[[#This Row],[Nbr de commande]]&lt;&gt;"",Tableau2[[#This Row],[Nbr de commande]]&lt;&gt;G49),Tableau2[[#This Row],[CUMUL QTE]],"")</f>
        <v/>
      </c>
      <c r="K48" s="8" t="str">
        <f>IF(AND(Tableau2[[#This Row],[Nbr de commande]]&lt;&gt;"",Tableau2[[#This Row],[Nbr de commande]]&lt;&gt;G49),Tableau2[[#This Row],[Cumul MONT]],"")</f>
        <v/>
      </c>
      <c r="L48" s="7">
        <f>SUMIFS($C$2:C48,$B$2:B48,"&lt;&gt;999")</f>
        <v>23899</v>
      </c>
      <c r="M48" s="7">
        <f>SUMIFS($E$2:E48,$B$2:B48,"&lt;&gt;999")</f>
        <v>26728.470000000008</v>
      </c>
      <c r="N48" s="5" t="str">
        <f>IF(AND(Tableau2[[#This Row],[CDE QTE]]="",Tableau2[[#This Row],[CDE MONT]]=""),"",Tableau2[[#This Row],[CDE MONT]]/Tableau2[[#This Row],[CDE QTE]])</f>
        <v/>
      </c>
    </row>
    <row r="49" spans="1:14">
      <c r="A49" s="1">
        <v>42801</v>
      </c>
      <c r="B49">
        <v>261</v>
      </c>
      <c r="C49">
        <v>-9974</v>
      </c>
      <c r="D49" t="s">
        <v>16</v>
      </c>
      <c r="E49">
        <v>-9504.99</v>
      </c>
      <c r="F49" t="s">
        <v>5</v>
      </c>
      <c r="H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commande]],$H48)))</f>
        <v>Commande 1</v>
      </c>
      <c r="I49" s="10" t="str">
        <f>IF(AND(Tableau2[[#This Row],[Nbr de commande]]="",Tableau2[[#This Row],[Nbr de commande]]=""),"",INDEX(G:N,MATCH(Tableau2[[#This Row],[Nbr de commande BIS]],[Nbr de commande],0),8))</f>
        <v/>
      </c>
      <c r="J49" s="8" t="str">
        <f>IF(AND(Tableau2[[#This Row],[Nbr de commande]]&lt;&gt;"",Tableau2[[#This Row],[Nbr de commande]]&lt;&gt;G50),Tableau2[[#This Row],[CUMUL QTE]],"")</f>
        <v/>
      </c>
      <c r="K49" s="8" t="str">
        <f>IF(AND(Tableau2[[#This Row],[Nbr de commande]]&lt;&gt;"",Tableau2[[#This Row],[Nbr de commande]]&lt;&gt;G50),Tableau2[[#This Row],[Cumul MONT]],"")</f>
        <v/>
      </c>
      <c r="L49" s="7">
        <f>SUMIFS($C$2:C49,$B$2:B49,"&lt;&gt;999")</f>
        <v>13925</v>
      </c>
      <c r="M49" s="7">
        <f>SUMIFS($E$2:E49,$B$2:B49,"&lt;&gt;999")</f>
        <v>17223.48000000001</v>
      </c>
      <c r="N49" s="5" t="str">
        <f>IF(AND(Tableau2[[#This Row],[CDE QTE]]="",Tableau2[[#This Row],[CDE MONT]]=""),"",Tableau2[[#This Row],[CDE MONT]]/Tableau2[[#This Row],[CDE QTE]])</f>
        <v/>
      </c>
    </row>
    <row r="50" spans="1:14">
      <c r="A50" s="1">
        <v>42801</v>
      </c>
      <c r="B50">
        <v>261</v>
      </c>
      <c r="C50">
        <v>-420</v>
      </c>
      <c r="D50" t="s">
        <v>16</v>
      </c>
      <c r="E50">
        <v>-534.92999999999995</v>
      </c>
      <c r="F50" t="s">
        <v>5</v>
      </c>
      <c r="H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commande]],$H49)))</f>
        <v>Commande 1</v>
      </c>
      <c r="I50" s="10" t="str">
        <f>IF(AND(Tableau2[[#This Row],[Nbr de commande]]="",Tableau2[[#This Row],[Nbr de commande]]=""),"",INDEX(G:N,MATCH(Tableau2[[#This Row],[Nbr de commande BIS]],[Nbr de commande],0),8))</f>
        <v/>
      </c>
      <c r="J50" s="8" t="str">
        <f>IF(AND(Tableau2[[#This Row],[Nbr de commande]]&lt;&gt;"",Tableau2[[#This Row],[Nbr de commande]]&lt;&gt;G51),Tableau2[[#This Row],[CUMUL QTE]],"")</f>
        <v/>
      </c>
      <c r="K50" s="8" t="str">
        <f>IF(AND(Tableau2[[#This Row],[Nbr de commande]]&lt;&gt;"",Tableau2[[#This Row],[Nbr de commande]]&lt;&gt;G51),Tableau2[[#This Row],[Cumul MONT]],"")</f>
        <v/>
      </c>
      <c r="L50" s="7">
        <f>SUMIFS($C$2:C50,$B$2:B50,"&lt;&gt;999")</f>
        <v>13505</v>
      </c>
      <c r="M50" s="7">
        <f>SUMIFS($E$2:E50,$B$2:B50,"&lt;&gt;999")</f>
        <v>16688.55000000001</v>
      </c>
      <c r="N50" s="5" t="str">
        <f>IF(AND(Tableau2[[#This Row],[CDE QTE]]="",Tableau2[[#This Row],[CDE MONT]]=""),"",Tableau2[[#This Row],[CDE MONT]]/Tableau2[[#This Row],[CDE QTE]])</f>
        <v/>
      </c>
    </row>
    <row r="51" spans="1:14">
      <c r="A51" s="1">
        <v>42802</v>
      </c>
      <c r="B51">
        <v>261</v>
      </c>
      <c r="C51">
        <v>-224</v>
      </c>
      <c r="D51" t="s">
        <v>16</v>
      </c>
      <c r="E51">
        <v>-249.29</v>
      </c>
      <c r="F51" t="s">
        <v>5</v>
      </c>
      <c r="H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commande]],$H50)))</f>
        <v>Commande 1</v>
      </c>
      <c r="I51" s="10" t="str">
        <f>IF(AND(Tableau2[[#This Row],[Nbr de commande]]="",Tableau2[[#This Row],[Nbr de commande]]=""),"",INDEX(G:N,MATCH(Tableau2[[#This Row],[Nbr de commande BIS]],[Nbr de commande],0),8))</f>
        <v/>
      </c>
      <c r="J51" s="8" t="str">
        <f>IF(AND(Tableau2[[#This Row],[Nbr de commande]]&lt;&gt;"",Tableau2[[#This Row],[Nbr de commande]]&lt;&gt;G52),Tableau2[[#This Row],[CUMUL QTE]],"")</f>
        <v/>
      </c>
      <c r="K51" s="8" t="str">
        <f>IF(AND(Tableau2[[#This Row],[Nbr de commande]]&lt;&gt;"",Tableau2[[#This Row],[Nbr de commande]]&lt;&gt;G52),Tableau2[[#This Row],[Cumul MONT]],"")</f>
        <v/>
      </c>
      <c r="L51" s="7">
        <f>SUMIFS($C$2:C51,$B$2:B51,"&lt;&gt;999")</f>
        <v>13281</v>
      </c>
      <c r="M51" s="7">
        <f>SUMIFS($E$2:E51,$B$2:B51,"&lt;&gt;999")</f>
        <v>16439.260000000009</v>
      </c>
      <c r="N51" s="5" t="str">
        <f>IF(AND(Tableau2[[#This Row],[CDE QTE]]="",Tableau2[[#This Row],[CDE MONT]]=""),"",Tableau2[[#This Row],[CDE MONT]]/Tableau2[[#This Row],[CDE QTE]])</f>
        <v/>
      </c>
    </row>
    <row r="52" spans="1:14">
      <c r="A52" s="1">
        <v>42802</v>
      </c>
      <c r="B52">
        <v>261</v>
      </c>
      <c r="C52">
        <v>-494</v>
      </c>
      <c r="D52" t="s">
        <v>16</v>
      </c>
      <c r="E52">
        <v>-949.99</v>
      </c>
      <c r="F52" t="s">
        <v>5</v>
      </c>
      <c r="H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commande]],$H51)))</f>
        <v>Commande 1</v>
      </c>
      <c r="I52" s="10" t="str">
        <f>IF(AND(Tableau2[[#This Row],[Nbr de commande]]="",Tableau2[[#This Row],[Nbr de commande]]=""),"",INDEX(G:N,MATCH(Tableau2[[#This Row],[Nbr de commande BIS]],[Nbr de commande],0),8))</f>
        <v/>
      </c>
      <c r="J52" s="8" t="str">
        <f>IF(AND(Tableau2[[#This Row],[Nbr de commande]]&lt;&gt;"",Tableau2[[#This Row],[Nbr de commande]]&lt;&gt;G53),Tableau2[[#This Row],[CUMUL QTE]],"")</f>
        <v/>
      </c>
      <c r="K52" s="8" t="str">
        <f>IF(AND(Tableau2[[#This Row],[Nbr de commande]]&lt;&gt;"",Tableau2[[#This Row],[Nbr de commande]]&lt;&gt;G53),Tableau2[[#This Row],[Cumul MONT]],"")</f>
        <v/>
      </c>
      <c r="L52" s="7">
        <f>SUMIFS($C$2:C52,$B$2:B52,"&lt;&gt;999")</f>
        <v>12787</v>
      </c>
      <c r="M52" s="7">
        <f>SUMIFS($E$2:E52,$B$2:B52,"&lt;&gt;999")</f>
        <v>15489.27000000001</v>
      </c>
      <c r="N52" s="5" t="str">
        <f>IF(AND(Tableau2[[#This Row],[CDE QTE]]="",Tableau2[[#This Row],[CDE MONT]]=""),"",Tableau2[[#This Row],[CDE MONT]]/Tableau2[[#This Row],[CDE QTE]])</f>
        <v/>
      </c>
    </row>
    <row r="53" spans="1:14">
      <c r="A53" s="1">
        <v>42802</v>
      </c>
      <c r="B53">
        <v>261</v>
      </c>
      <c r="C53">
        <v>-828</v>
      </c>
      <c r="D53" t="s">
        <v>16</v>
      </c>
      <c r="E53">
        <v>-999.93</v>
      </c>
      <c r="F53" t="s">
        <v>5</v>
      </c>
      <c r="H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commande]],$H52)))</f>
        <v>Commande 1</v>
      </c>
      <c r="I53" s="10" t="str">
        <f>IF(AND(Tableau2[[#This Row],[Nbr de commande]]="",Tableau2[[#This Row],[Nbr de commande]]=""),"",INDEX(G:N,MATCH(Tableau2[[#This Row],[Nbr de commande BIS]],[Nbr de commande],0),8))</f>
        <v/>
      </c>
      <c r="J53" s="8" t="str">
        <f>IF(AND(Tableau2[[#This Row],[Nbr de commande]]&lt;&gt;"",Tableau2[[#This Row],[Nbr de commande]]&lt;&gt;G54),Tableau2[[#This Row],[CUMUL QTE]],"")</f>
        <v/>
      </c>
      <c r="K53" s="8" t="str">
        <f>IF(AND(Tableau2[[#This Row],[Nbr de commande]]&lt;&gt;"",Tableau2[[#This Row],[Nbr de commande]]&lt;&gt;G54),Tableau2[[#This Row],[Cumul MONT]],"")</f>
        <v/>
      </c>
      <c r="L53" s="7">
        <f>SUMIFS($C$2:C53,$B$2:B53,"&lt;&gt;999")</f>
        <v>11959</v>
      </c>
      <c r="M53" s="7">
        <f>SUMIFS($E$2:E53,$B$2:B53,"&lt;&gt;999")</f>
        <v>14489.340000000009</v>
      </c>
      <c r="N53" s="5" t="str">
        <f>IF(AND(Tableau2[[#This Row],[CDE QTE]]="",Tableau2[[#This Row],[CDE MONT]]=""),"",Tableau2[[#This Row],[CDE MONT]]/Tableau2[[#This Row],[CDE QTE]])</f>
        <v/>
      </c>
    </row>
    <row r="54" spans="1:14">
      <c r="A54" s="1">
        <v>42802</v>
      </c>
      <c r="B54">
        <v>261</v>
      </c>
      <c r="C54">
        <v>-494</v>
      </c>
      <c r="D54" t="s">
        <v>16</v>
      </c>
      <c r="E54">
        <v>-949.99</v>
      </c>
      <c r="F54" t="s">
        <v>5</v>
      </c>
      <c r="H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commande]],$H53)))</f>
        <v>Commande 1</v>
      </c>
      <c r="I54" s="10" t="str">
        <f>IF(AND(Tableau2[[#This Row],[Nbr de commande]]="",Tableau2[[#This Row],[Nbr de commande]]=""),"",INDEX(G:N,MATCH(Tableau2[[#This Row],[Nbr de commande BIS]],[Nbr de commande],0),8))</f>
        <v/>
      </c>
      <c r="J54" s="8" t="str">
        <f>IF(AND(Tableau2[[#This Row],[Nbr de commande]]&lt;&gt;"",Tableau2[[#This Row],[Nbr de commande]]&lt;&gt;G55),Tableau2[[#This Row],[CUMUL QTE]],"")</f>
        <v/>
      </c>
      <c r="K54" s="8" t="str">
        <f>IF(AND(Tableau2[[#This Row],[Nbr de commande]]&lt;&gt;"",Tableau2[[#This Row],[Nbr de commande]]&lt;&gt;G55),Tableau2[[#This Row],[Cumul MONT]],"")</f>
        <v/>
      </c>
      <c r="L54" s="7">
        <f>SUMIFS($C$2:C54,$B$2:B54,"&lt;&gt;999")</f>
        <v>11465</v>
      </c>
      <c r="M54" s="7">
        <f>SUMIFS($E$2:E54,$B$2:B54,"&lt;&gt;999")</f>
        <v>13539.350000000009</v>
      </c>
      <c r="N54" s="5" t="str">
        <f>IF(AND(Tableau2[[#This Row],[CDE QTE]]="",Tableau2[[#This Row],[CDE MONT]]=""),"",Tableau2[[#This Row],[CDE MONT]]/Tableau2[[#This Row],[CDE QTE]])</f>
        <v/>
      </c>
    </row>
    <row r="55" spans="1:14">
      <c r="A55" s="1">
        <v>42802</v>
      </c>
      <c r="B55">
        <v>262</v>
      </c>
      <c r="C55">
        <v>80</v>
      </c>
      <c r="D55" t="s">
        <v>16</v>
      </c>
      <c r="E55">
        <v>902.9</v>
      </c>
      <c r="F55" t="s">
        <v>5</v>
      </c>
      <c r="H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commande]],$H54)))</f>
        <v>Commande 1</v>
      </c>
      <c r="I55" s="10" t="str">
        <f>IF(AND(Tableau2[[#This Row],[Nbr de commande]]="",Tableau2[[#This Row],[Nbr de commande]]=""),"",INDEX(G:N,MATCH(Tableau2[[#This Row],[Nbr de commande BIS]],[Nbr de commande],0),8))</f>
        <v/>
      </c>
      <c r="J55" s="8" t="str">
        <f>IF(AND(Tableau2[[#This Row],[Nbr de commande]]&lt;&gt;"",Tableau2[[#This Row],[Nbr de commande]]&lt;&gt;G56),Tableau2[[#This Row],[CUMUL QTE]],"")</f>
        <v/>
      </c>
      <c r="K55" s="8" t="str">
        <f>IF(AND(Tableau2[[#This Row],[Nbr de commande]]&lt;&gt;"",Tableau2[[#This Row],[Nbr de commande]]&lt;&gt;G56),Tableau2[[#This Row],[Cumul MONT]],"")</f>
        <v/>
      </c>
      <c r="L55" s="7">
        <f>SUMIFS($C$2:C55,$B$2:B55,"&lt;&gt;999")</f>
        <v>11545</v>
      </c>
      <c r="M55" s="7">
        <f>SUMIFS($E$2:E55,$B$2:B55,"&lt;&gt;999")</f>
        <v>14442.250000000009</v>
      </c>
      <c r="N55" s="5" t="str">
        <f>IF(AND(Tableau2[[#This Row],[CDE QTE]]="",Tableau2[[#This Row],[CDE MONT]]=""),"",Tableau2[[#This Row],[CDE MONT]]/Tableau2[[#This Row],[CDE QTE]])</f>
        <v/>
      </c>
    </row>
    <row r="56" spans="1:14">
      <c r="A56" s="1">
        <v>42803</v>
      </c>
      <c r="B56">
        <v>261</v>
      </c>
      <c r="C56">
        <v>-494</v>
      </c>
      <c r="D56" t="s">
        <v>16</v>
      </c>
      <c r="E56">
        <v>-949.99</v>
      </c>
      <c r="F56" t="s">
        <v>5</v>
      </c>
      <c r="H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commande]],$H55)))</f>
        <v>Commande 1</v>
      </c>
      <c r="I56" s="10" t="str">
        <f>IF(AND(Tableau2[[#This Row],[Nbr de commande]]="",Tableau2[[#This Row],[Nbr de commande]]=""),"",INDEX(G:N,MATCH(Tableau2[[#This Row],[Nbr de commande BIS]],[Nbr de commande],0),8))</f>
        <v/>
      </c>
      <c r="J56" s="8" t="str">
        <f>IF(AND(Tableau2[[#This Row],[Nbr de commande]]&lt;&gt;"",Tableau2[[#This Row],[Nbr de commande]]&lt;&gt;G57),Tableau2[[#This Row],[CUMUL QTE]],"")</f>
        <v/>
      </c>
      <c r="K56" s="8" t="str">
        <f>IF(AND(Tableau2[[#This Row],[Nbr de commande]]&lt;&gt;"",Tableau2[[#This Row],[Nbr de commande]]&lt;&gt;G57),Tableau2[[#This Row],[Cumul MONT]],"")</f>
        <v/>
      </c>
      <c r="L56" s="7">
        <f>SUMIFS($C$2:C56,$B$2:B56,"&lt;&gt;999")</f>
        <v>11051</v>
      </c>
      <c r="M56" s="7">
        <f>SUMIFS($E$2:E56,$B$2:B56,"&lt;&gt;999")</f>
        <v>13492.260000000009</v>
      </c>
      <c r="N56" s="5" t="str">
        <f>IF(AND(Tableau2[[#This Row],[CDE QTE]]="",Tableau2[[#This Row],[CDE MONT]]=""),"",Tableau2[[#This Row],[CDE MONT]]/Tableau2[[#This Row],[CDE QTE]])</f>
        <v/>
      </c>
    </row>
    <row r="57" spans="1:14">
      <c r="A57" s="1">
        <v>42807</v>
      </c>
      <c r="B57">
        <v>261</v>
      </c>
      <c r="C57">
        <v>-80</v>
      </c>
      <c r="D57" t="s">
        <v>16</v>
      </c>
      <c r="E57">
        <v>-902.9</v>
      </c>
      <c r="F57" t="s">
        <v>5</v>
      </c>
      <c r="H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commande]],$H56)))</f>
        <v>Commande 1</v>
      </c>
      <c r="I57" s="10" t="str">
        <f>IF(AND(Tableau2[[#This Row],[Nbr de commande]]="",Tableau2[[#This Row],[Nbr de commande]]=""),"",INDEX(G:N,MATCH(Tableau2[[#This Row],[Nbr de commande BIS]],[Nbr de commande],0),8))</f>
        <v/>
      </c>
      <c r="J57" s="8" t="str">
        <f>IF(AND(Tableau2[[#This Row],[Nbr de commande]]&lt;&gt;"",Tableau2[[#This Row],[Nbr de commande]]&lt;&gt;G58),Tableau2[[#This Row],[CUMUL QTE]],"")</f>
        <v/>
      </c>
      <c r="K57" s="8" t="str">
        <f>IF(AND(Tableau2[[#This Row],[Nbr de commande]]&lt;&gt;"",Tableau2[[#This Row],[Nbr de commande]]&lt;&gt;G58),Tableau2[[#This Row],[Cumul MONT]],"")</f>
        <v/>
      </c>
      <c r="L57" s="7">
        <f>SUMIFS($C$2:C57,$B$2:B57,"&lt;&gt;999")</f>
        <v>10971</v>
      </c>
      <c r="M57" s="7">
        <f>SUMIFS($E$2:E57,$B$2:B57,"&lt;&gt;999")</f>
        <v>12589.36000000001</v>
      </c>
      <c r="N57" s="5" t="str">
        <f>IF(AND(Tableau2[[#This Row],[CDE QTE]]="",Tableau2[[#This Row],[CDE MONT]]=""),"",Tableau2[[#This Row],[CDE MONT]]/Tableau2[[#This Row],[CDE QTE]])</f>
        <v/>
      </c>
    </row>
    <row r="58" spans="1:14">
      <c r="A58" s="1">
        <v>42807</v>
      </c>
      <c r="B58">
        <v>261</v>
      </c>
      <c r="C58">
        <v>-792</v>
      </c>
      <c r="D58" t="s">
        <v>16</v>
      </c>
      <c r="E58">
        <v>-993.9</v>
      </c>
      <c r="F58" t="s">
        <v>5</v>
      </c>
      <c r="H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commande]],$H57)))</f>
        <v>Commande 1</v>
      </c>
      <c r="I58" s="10" t="str">
        <f>IF(AND(Tableau2[[#This Row],[Nbr de commande]]="",Tableau2[[#This Row],[Nbr de commande]]=""),"",INDEX(G:N,MATCH(Tableau2[[#This Row],[Nbr de commande BIS]],[Nbr de commande],0),8))</f>
        <v/>
      </c>
      <c r="J58" s="8" t="str">
        <f>IF(AND(Tableau2[[#This Row],[Nbr de commande]]&lt;&gt;"",Tableau2[[#This Row],[Nbr de commande]]&lt;&gt;G59),Tableau2[[#This Row],[CUMUL QTE]],"")</f>
        <v/>
      </c>
      <c r="K58" s="8" t="str">
        <f>IF(AND(Tableau2[[#This Row],[Nbr de commande]]&lt;&gt;"",Tableau2[[#This Row],[Nbr de commande]]&lt;&gt;G59),Tableau2[[#This Row],[Cumul MONT]],"")</f>
        <v/>
      </c>
      <c r="L58" s="7">
        <f>SUMIFS($C$2:C58,$B$2:B58,"&lt;&gt;999")</f>
        <v>10179</v>
      </c>
      <c r="M58" s="7">
        <f>SUMIFS($E$2:E58,$B$2:B58,"&lt;&gt;999")</f>
        <v>11595.46000000001</v>
      </c>
      <c r="N58" s="5" t="str">
        <f>IF(AND(Tableau2[[#This Row],[CDE QTE]]="",Tableau2[[#This Row],[CDE MONT]]=""),"",Tableau2[[#This Row],[CDE MONT]]/Tableau2[[#This Row],[CDE QTE]])</f>
        <v/>
      </c>
    </row>
    <row r="59" spans="1:14">
      <c r="A59" s="1">
        <v>42807</v>
      </c>
      <c r="B59">
        <v>261</v>
      </c>
      <c r="C59">
        <v>-494</v>
      </c>
      <c r="D59" t="s">
        <v>16</v>
      </c>
      <c r="E59">
        <v>-949.99</v>
      </c>
      <c r="F59" t="s">
        <v>5</v>
      </c>
      <c r="H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commande]],$H58)))</f>
        <v>Commande 1</v>
      </c>
      <c r="I59" s="10" t="str">
        <f>IF(AND(Tableau2[[#This Row],[Nbr de commande]]="",Tableau2[[#This Row],[Nbr de commande]]=""),"",INDEX(G:N,MATCH(Tableau2[[#This Row],[Nbr de commande BIS]],[Nbr de commande],0),8))</f>
        <v/>
      </c>
      <c r="J59" s="8" t="str">
        <f>IF(AND(Tableau2[[#This Row],[Nbr de commande]]&lt;&gt;"",Tableau2[[#This Row],[Nbr de commande]]&lt;&gt;G60),Tableau2[[#This Row],[CUMUL QTE]],"")</f>
        <v/>
      </c>
      <c r="K59" s="8" t="str">
        <f>IF(AND(Tableau2[[#This Row],[Nbr de commande]]&lt;&gt;"",Tableau2[[#This Row],[Nbr de commande]]&lt;&gt;G60),Tableau2[[#This Row],[Cumul MONT]],"")</f>
        <v/>
      </c>
      <c r="L59" s="7">
        <f>SUMIFS($C$2:C59,$B$2:B59,"&lt;&gt;999")</f>
        <v>9685</v>
      </c>
      <c r="M59" s="7">
        <f>SUMIFS($E$2:E59,$B$2:B59,"&lt;&gt;999")</f>
        <v>10645.47000000001</v>
      </c>
      <c r="N59" s="5" t="str">
        <f>IF(AND(Tableau2[[#This Row],[CDE QTE]]="",Tableau2[[#This Row],[CDE MONT]]=""),"",Tableau2[[#This Row],[CDE MONT]]/Tableau2[[#This Row],[CDE QTE]])</f>
        <v/>
      </c>
    </row>
    <row r="60" spans="1:14">
      <c r="A60" s="1">
        <v>42807</v>
      </c>
      <c r="B60">
        <v>101</v>
      </c>
      <c r="C60">
        <v>348</v>
      </c>
      <c r="D60" t="s">
        <v>16</v>
      </c>
      <c r="E60">
        <v>522</v>
      </c>
      <c r="F60" t="s">
        <v>5</v>
      </c>
      <c r="G60" t="s">
        <v>18</v>
      </c>
      <c r="H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commande]],$H59)))</f>
        <v>Commande 10</v>
      </c>
      <c r="I60" s="10" t="str">
        <f>IF(AND(Tableau2[[#This Row],[Nbr de commande]]="",Tableau2[[#This Row],[Nbr de commande]]=""),"",INDEX(G:N,MATCH(Tableau2[[#This Row],[Nbr de commande BIS]],[Nbr de commande],0),8))</f>
        <v/>
      </c>
      <c r="J60" s="8" t="str">
        <f>IF(AND(Tableau2[[#This Row],[Nbr de commande]]&lt;&gt;"",Tableau2[[#This Row],[Nbr de commande]]&lt;&gt;G61),Tableau2[[#This Row],[CUMUL QTE]],"")</f>
        <v/>
      </c>
      <c r="K60" s="8" t="str">
        <f>IF(AND(Tableau2[[#This Row],[Nbr de commande]]&lt;&gt;"",Tableau2[[#This Row],[Nbr de commande]]&lt;&gt;G61),Tableau2[[#This Row],[Cumul MONT]],"")</f>
        <v/>
      </c>
      <c r="L60" s="7">
        <f>SUMIFS($C$2:C60,$B$2:B60,"&lt;&gt;999")</f>
        <v>10033</v>
      </c>
      <c r="M60" s="7">
        <f>SUMIFS($E$2:E60,$B$2:B60,"&lt;&gt;999")</f>
        <v>11167.47000000001</v>
      </c>
      <c r="N60" s="5" t="str">
        <f>IF(AND(Tableau2[[#This Row],[CDE QTE]]="",Tableau2[[#This Row],[CDE MONT]]=""),"",Tableau2[[#This Row],[CDE MONT]]/Tableau2[[#This Row],[CDE QTE]])</f>
        <v/>
      </c>
    </row>
    <row r="61" spans="1:14">
      <c r="A61" s="1">
        <v>42807</v>
      </c>
      <c r="B61">
        <v>101</v>
      </c>
      <c r="C61">
        <v>874</v>
      </c>
      <c r="D61" t="s">
        <v>16</v>
      </c>
      <c r="E61">
        <v>494</v>
      </c>
      <c r="F61" t="s">
        <v>5</v>
      </c>
      <c r="G61" t="s">
        <v>18</v>
      </c>
      <c r="H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commande]],$H60)))</f>
        <v>Commande 10</v>
      </c>
      <c r="I61" s="10" t="str">
        <f>IF(AND(Tableau2[[#This Row],[Nbr de commande]]="",Tableau2[[#This Row],[Nbr de commande]]=""),"",INDEX(G:N,MATCH(Tableau2[[#This Row],[Nbr de commande BIS]],[Nbr de commande],0),8))</f>
        <v/>
      </c>
      <c r="J61" s="8" t="str">
        <f>IF(AND(Tableau2[[#This Row],[Nbr de commande]]&lt;&gt;"",Tableau2[[#This Row],[Nbr de commande]]&lt;&gt;G62),Tableau2[[#This Row],[CUMUL QTE]],"")</f>
        <v/>
      </c>
      <c r="K61" s="8" t="str">
        <f>IF(AND(Tableau2[[#This Row],[Nbr de commande]]&lt;&gt;"",Tableau2[[#This Row],[Nbr de commande]]&lt;&gt;G62),Tableau2[[#This Row],[Cumul MONT]],"")</f>
        <v/>
      </c>
      <c r="L61" s="7">
        <f>SUMIFS($C$2:C61,$B$2:B61,"&lt;&gt;999")</f>
        <v>10907</v>
      </c>
      <c r="M61" s="7">
        <f>SUMIFS($E$2:E61,$B$2:B61,"&lt;&gt;999")</f>
        <v>11661.47000000001</v>
      </c>
      <c r="N61" s="5" t="str">
        <f>IF(AND(Tableau2[[#This Row],[CDE QTE]]="",Tableau2[[#This Row],[CDE MONT]]=""),"",Tableau2[[#This Row],[CDE MONT]]/Tableau2[[#This Row],[CDE QTE]])</f>
        <v/>
      </c>
    </row>
    <row r="62" spans="1:14">
      <c r="A62" s="1">
        <v>42807</v>
      </c>
      <c r="B62">
        <v>101</v>
      </c>
      <c r="C62">
        <v>702</v>
      </c>
      <c r="D62" t="s">
        <v>16</v>
      </c>
      <c r="E62">
        <v>9053</v>
      </c>
      <c r="F62" t="s">
        <v>5</v>
      </c>
      <c r="G62" t="s">
        <v>18</v>
      </c>
      <c r="H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commande]],$H61)))</f>
        <v>Commande 10</v>
      </c>
      <c r="I62" s="10" t="str">
        <f>IF(AND(Tableau2[[#This Row],[Nbr de commande]]="",Tableau2[[#This Row],[Nbr de commande]]=""),"",INDEX(G:N,MATCH(Tableau2[[#This Row],[Nbr de commande BIS]],[Nbr de commande],0),8))</f>
        <v/>
      </c>
      <c r="J62" s="8" t="str">
        <f>IF(AND(Tableau2[[#This Row],[Nbr de commande]]&lt;&gt;"",Tableau2[[#This Row],[Nbr de commande]]&lt;&gt;G63),Tableau2[[#This Row],[CUMUL QTE]],"")</f>
        <v/>
      </c>
      <c r="K62" s="8" t="str">
        <f>IF(AND(Tableau2[[#This Row],[Nbr de commande]]&lt;&gt;"",Tableau2[[#This Row],[Nbr de commande]]&lt;&gt;G63),Tableau2[[#This Row],[Cumul MONT]],"")</f>
        <v/>
      </c>
      <c r="L62" s="7">
        <f>SUMIFS($C$2:C62,$B$2:B62,"&lt;&gt;999")</f>
        <v>11609</v>
      </c>
      <c r="M62" s="7">
        <f>SUMIFS($E$2:E62,$B$2:B62,"&lt;&gt;999")</f>
        <v>20714.470000000008</v>
      </c>
      <c r="N62" s="5" t="str">
        <f>IF(AND(Tableau2[[#This Row],[CDE QTE]]="",Tableau2[[#This Row],[CDE MONT]]=""),"",Tableau2[[#This Row],[CDE MONT]]/Tableau2[[#This Row],[CDE QTE]])</f>
        <v/>
      </c>
    </row>
    <row r="63" spans="1:14">
      <c r="A63" s="1">
        <v>42807</v>
      </c>
      <c r="B63">
        <v>101</v>
      </c>
      <c r="C63">
        <v>702</v>
      </c>
      <c r="D63" t="s">
        <v>16</v>
      </c>
      <c r="E63">
        <v>9053</v>
      </c>
      <c r="F63" t="s">
        <v>5</v>
      </c>
      <c r="G63" t="s">
        <v>18</v>
      </c>
      <c r="H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commande]],$H62)))</f>
        <v>Commande 10</v>
      </c>
      <c r="I63" s="10" t="str">
        <f>IF(AND(Tableau2[[#This Row],[Nbr de commande]]="",Tableau2[[#This Row],[Nbr de commande]]=""),"",INDEX(G:N,MATCH(Tableau2[[#This Row],[Nbr de commande BIS]],[Nbr de commande],0),8))</f>
        <v/>
      </c>
      <c r="J63" s="8" t="str">
        <f>IF(AND(Tableau2[[#This Row],[Nbr de commande]]&lt;&gt;"",Tableau2[[#This Row],[Nbr de commande]]&lt;&gt;G64),Tableau2[[#This Row],[CUMUL QTE]],"")</f>
        <v/>
      </c>
      <c r="K63" s="8" t="str">
        <f>IF(AND(Tableau2[[#This Row],[Nbr de commande]]&lt;&gt;"",Tableau2[[#This Row],[Nbr de commande]]&lt;&gt;G64),Tableau2[[#This Row],[Cumul MONT]],"")</f>
        <v/>
      </c>
      <c r="L63" s="7">
        <f>SUMIFS($C$2:C63,$B$2:B63,"&lt;&gt;999")</f>
        <v>12311</v>
      </c>
      <c r="M63" s="7">
        <f>SUMIFS($E$2:E63,$B$2:B63,"&lt;&gt;999")</f>
        <v>29767.470000000008</v>
      </c>
      <c r="N63" s="5" t="str">
        <f>IF(AND(Tableau2[[#This Row],[CDE QTE]]="",Tableau2[[#This Row],[CDE MONT]]=""),"",Tableau2[[#This Row],[CDE MONT]]/Tableau2[[#This Row],[CDE QTE]])</f>
        <v/>
      </c>
    </row>
    <row r="64" spans="1:14">
      <c r="A64" s="1">
        <v>42807</v>
      </c>
      <c r="B64">
        <v>101</v>
      </c>
      <c r="C64">
        <v>874</v>
      </c>
      <c r="D64" t="s">
        <v>16</v>
      </c>
      <c r="E64">
        <v>494</v>
      </c>
      <c r="F64" t="s">
        <v>5</v>
      </c>
      <c r="G64" t="s">
        <v>18</v>
      </c>
      <c r="H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commande]],$H63)))</f>
        <v>Commande 10</v>
      </c>
      <c r="I64" s="10" t="str">
        <f>IF(AND(Tableau2[[#This Row],[Nbr de commande]]="",Tableau2[[#This Row],[Nbr de commande]]=""),"",INDEX(G:N,MATCH(Tableau2[[#This Row],[Nbr de commande BIS]],[Nbr de commande],0),8))</f>
        <v/>
      </c>
      <c r="J64" s="8" t="str">
        <f>IF(AND(Tableau2[[#This Row],[Nbr de commande]]&lt;&gt;"",Tableau2[[#This Row],[Nbr de commande]]&lt;&gt;G65),Tableau2[[#This Row],[CUMUL QTE]],"")</f>
        <v/>
      </c>
      <c r="K64" s="8" t="str">
        <f>IF(AND(Tableau2[[#This Row],[Nbr de commande]]&lt;&gt;"",Tableau2[[#This Row],[Nbr de commande]]&lt;&gt;G65),Tableau2[[#This Row],[Cumul MONT]],"")</f>
        <v/>
      </c>
      <c r="L64" s="7">
        <f>SUMIFS($C$2:C64,$B$2:B64,"&lt;&gt;999")</f>
        <v>13185</v>
      </c>
      <c r="M64" s="7">
        <f>SUMIFS($E$2:E64,$B$2:B64,"&lt;&gt;999")</f>
        <v>30261.470000000008</v>
      </c>
      <c r="N64" s="5" t="str">
        <f>IF(AND(Tableau2[[#This Row],[CDE QTE]]="",Tableau2[[#This Row],[CDE MONT]]=""),"",Tableau2[[#This Row],[CDE MONT]]/Tableau2[[#This Row],[CDE QTE]])</f>
        <v/>
      </c>
    </row>
    <row r="65" spans="1:14">
      <c r="A65" s="1">
        <v>42807</v>
      </c>
      <c r="B65">
        <v>101</v>
      </c>
      <c r="C65">
        <v>874</v>
      </c>
      <c r="D65" t="s">
        <v>16</v>
      </c>
      <c r="E65">
        <v>494</v>
      </c>
      <c r="F65" t="s">
        <v>5</v>
      </c>
      <c r="G65" t="s">
        <v>18</v>
      </c>
      <c r="H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commande]],$H64)))</f>
        <v>Commande 10</v>
      </c>
      <c r="I65" s="10" t="str">
        <f>IF(AND(Tableau2[[#This Row],[Nbr de commande]]="",Tableau2[[#This Row],[Nbr de commande]]=""),"",INDEX(G:N,MATCH(Tableau2[[#This Row],[Nbr de commande BIS]],[Nbr de commande],0),8))</f>
        <v/>
      </c>
      <c r="J65" s="8" t="str">
        <f>IF(AND(Tableau2[[#This Row],[Nbr de commande]]&lt;&gt;"",Tableau2[[#This Row],[Nbr de commande]]&lt;&gt;G66),Tableau2[[#This Row],[CUMUL QTE]],"")</f>
        <v/>
      </c>
      <c r="K65" s="8" t="str">
        <f>IF(AND(Tableau2[[#This Row],[Nbr de commande]]&lt;&gt;"",Tableau2[[#This Row],[Nbr de commande]]&lt;&gt;G66),Tableau2[[#This Row],[Cumul MONT]],"")</f>
        <v/>
      </c>
      <c r="L65" s="7">
        <f>SUMIFS($C$2:C65,$B$2:B65,"&lt;&gt;999")</f>
        <v>14059</v>
      </c>
      <c r="M65" s="7">
        <f>SUMIFS($E$2:E65,$B$2:B65,"&lt;&gt;999")</f>
        <v>30755.470000000008</v>
      </c>
      <c r="N65" s="5" t="str">
        <f>IF(AND(Tableau2[[#This Row],[CDE QTE]]="",Tableau2[[#This Row],[CDE MONT]]=""),"",Tableau2[[#This Row],[CDE MONT]]/Tableau2[[#This Row],[CDE QTE]])</f>
        <v/>
      </c>
    </row>
    <row r="66" spans="1:14">
      <c r="A66" s="1">
        <v>42807</v>
      </c>
      <c r="B66">
        <v>101</v>
      </c>
      <c r="C66">
        <v>472.8</v>
      </c>
      <c r="D66" t="s">
        <v>16</v>
      </c>
      <c r="E66">
        <v>904.95</v>
      </c>
      <c r="F66" t="s">
        <v>5</v>
      </c>
      <c r="G66" t="s">
        <v>18</v>
      </c>
      <c r="H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commande]],$H65)))</f>
        <v>Commande 10</v>
      </c>
      <c r="I66" s="10" t="str">
        <f>IF(AND(Tableau2[[#This Row],[Nbr de commande]]="",Tableau2[[#This Row],[Nbr de commande]]=""),"",INDEX(G:N,MATCH(Tableau2[[#This Row],[Nbr de commande BIS]],[Nbr de commande],0),8))</f>
        <v/>
      </c>
      <c r="J66" s="8" t="str">
        <f>IF(AND(Tableau2[[#This Row],[Nbr de commande]]&lt;&gt;"",Tableau2[[#This Row],[Nbr de commande]]&lt;&gt;G67),Tableau2[[#This Row],[CUMUL QTE]],"")</f>
        <v/>
      </c>
      <c r="K66" s="8" t="str">
        <f>IF(AND(Tableau2[[#This Row],[Nbr de commande]]&lt;&gt;"",Tableau2[[#This Row],[Nbr de commande]]&lt;&gt;G67),Tableau2[[#This Row],[Cumul MONT]],"")</f>
        <v/>
      </c>
      <c r="L66" s="7">
        <f>SUMIFS($C$2:C66,$B$2:B66,"&lt;&gt;999")</f>
        <v>14531.8</v>
      </c>
      <c r="M66" s="7">
        <f>SUMIFS($E$2:E66,$B$2:B66,"&lt;&gt;999")</f>
        <v>31660.420000000009</v>
      </c>
      <c r="N66" s="5" t="str">
        <f>IF(AND(Tableau2[[#This Row],[CDE QTE]]="",Tableau2[[#This Row],[CDE MONT]]=""),"",Tableau2[[#This Row],[CDE MONT]]/Tableau2[[#This Row],[CDE QTE]])</f>
        <v/>
      </c>
    </row>
    <row r="67" spans="1:14">
      <c r="A67" s="1">
        <v>42807</v>
      </c>
      <c r="B67">
        <v>101</v>
      </c>
      <c r="C67">
        <v>702</v>
      </c>
      <c r="D67" t="s">
        <v>16</v>
      </c>
      <c r="E67">
        <v>9053</v>
      </c>
      <c r="F67" t="s">
        <v>5</v>
      </c>
      <c r="G67" t="s">
        <v>18</v>
      </c>
      <c r="H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commande]],$H66)))</f>
        <v>Commande 10</v>
      </c>
      <c r="I67" s="10" t="str">
        <f>IF(AND(Tableau2[[#This Row],[Nbr de commande]]="",Tableau2[[#This Row],[Nbr de commande]]=""),"",INDEX(G:N,MATCH(Tableau2[[#This Row],[Nbr de commande BIS]],[Nbr de commande],0),8))</f>
        <v/>
      </c>
      <c r="J67" s="8" t="str">
        <f>IF(AND(Tableau2[[#This Row],[Nbr de commande]]&lt;&gt;"",Tableau2[[#This Row],[Nbr de commande]]&lt;&gt;G68),Tableau2[[#This Row],[CUMUL QTE]],"")</f>
        <v/>
      </c>
      <c r="K67" s="8" t="str">
        <f>IF(AND(Tableau2[[#This Row],[Nbr de commande]]&lt;&gt;"",Tableau2[[#This Row],[Nbr de commande]]&lt;&gt;G68),Tableau2[[#This Row],[Cumul MONT]],"")</f>
        <v/>
      </c>
      <c r="L67" s="7">
        <f>SUMIFS($C$2:C67,$B$2:B67,"&lt;&gt;999")</f>
        <v>15233.8</v>
      </c>
      <c r="M67" s="7">
        <f>SUMIFS($E$2:E67,$B$2:B67,"&lt;&gt;999")</f>
        <v>40713.420000000013</v>
      </c>
      <c r="N67" s="5" t="str">
        <f>IF(AND(Tableau2[[#This Row],[CDE QTE]]="",Tableau2[[#This Row],[CDE MONT]]=""),"",Tableau2[[#This Row],[CDE MONT]]/Tableau2[[#This Row],[CDE QTE]])</f>
        <v/>
      </c>
    </row>
    <row r="68" spans="1:14">
      <c r="A68" s="1">
        <v>42807</v>
      </c>
      <c r="B68">
        <v>101</v>
      </c>
      <c r="C68">
        <v>874</v>
      </c>
      <c r="D68" t="s">
        <v>16</v>
      </c>
      <c r="E68">
        <v>494</v>
      </c>
      <c r="F68" t="s">
        <v>5</v>
      </c>
      <c r="G68" t="s">
        <v>18</v>
      </c>
      <c r="H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commande]],$H67)))</f>
        <v>Commande 10</v>
      </c>
      <c r="I68" s="10" t="str">
        <f>IF(AND(Tableau2[[#This Row],[Nbr de commande]]="",Tableau2[[#This Row],[Nbr de commande]]=""),"",INDEX(G:N,MATCH(Tableau2[[#This Row],[Nbr de commande BIS]],[Nbr de commande],0),8))</f>
        <v/>
      </c>
      <c r="J68" s="8" t="str">
        <f>IF(AND(Tableau2[[#This Row],[Nbr de commande]]&lt;&gt;"",Tableau2[[#This Row],[Nbr de commande]]&lt;&gt;G69),Tableau2[[#This Row],[CUMUL QTE]],"")</f>
        <v/>
      </c>
      <c r="K68" s="8" t="str">
        <f>IF(AND(Tableau2[[#This Row],[Nbr de commande]]&lt;&gt;"",Tableau2[[#This Row],[Nbr de commande]]&lt;&gt;G69),Tableau2[[#This Row],[Cumul MONT]],"")</f>
        <v/>
      </c>
      <c r="L68" s="7">
        <f>SUMIFS($C$2:C68,$B$2:B68,"&lt;&gt;999")</f>
        <v>16107.8</v>
      </c>
      <c r="M68" s="7">
        <f>SUMIFS($E$2:E68,$B$2:B68,"&lt;&gt;999")</f>
        <v>41207.420000000013</v>
      </c>
      <c r="N68" s="5" t="str">
        <f>IF(AND(Tableau2[[#This Row],[CDE QTE]]="",Tableau2[[#This Row],[CDE MONT]]=""),"",Tableau2[[#This Row],[CDE MONT]]/Tableau2[[#This Row],[CDE QTE]])</f>
        <v/>
      </c>
    </row>
    <row r="69" spans="1:14">
      <c r="A69" s="1">
        <v>42807</v>
      </c>
      <c r="B69">
        <v>101</v>
      </c>
      <c r="C69">
        <v>874</v>
      </c>
      <c r="D69" t="s">
        <v>16</v>
      </c>
      <c r="E69">
        <v>494</v>
      </c>
      <c r="F69" t="s">
        <v>5</v>
      </c>
      <c r="G69" t="s">
        <v>18</v>
      </c>
      <c r="H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commande]],$H68)))</f>
        <v>Commande 10</v>
      </c>
      <c r="I69" s="10" t="str">
        <f>IF(AND(Tableau2[[#This Row],[Nbr de commande]]="",Tableau2[[#This Row],[Nbr de commande]]=""),"",INDEX(G:N,MATCH(Tableau2[[#This Row],[Nbr de commande BIS]],[Nbr de commande],0),8))</f>
        <v/>
      </c>
      <c r="J69" s="8" t="str">
        <f>IF(AND(Tableau2[[#This Row],[Nbr de commande]]&lt;&gt;"",Tableau2[[#This Row],[Nbr de commande]]&lt;&gt;G70),Tableau2[[#This Row],[CUMUL QTE]],"")</f>
        <v/>
      </c>
      <c r="K69" s="8" t="str">
        <f>IF(AND(Tableau2[[#This Row],[Nbr de commande]]&lt;&gt;"",Tableau2[[#This Row],[Nbr de commande]]&lt;&gt;G70),Tableau2[[#This Row],[Cumul MONT]],"")</f>
        <v/>
      </c>
      <c r="L69" s="7">
        <f>SUMIFS($C$2:C69,$B$2:B69,"&lt;&gt;999")</f>
        <v>16981.8</v>
      </c>
      <c r="M69" s="7">
        <f>SUMIFS($E$2:E69,$B$2:B69,"&lt;&gt;999")</f>
        <v>41701.420000000013</v>
      </c>
      <c r="N69" s="5" t="str">
        <f>IF(AND(Tableau2[[#This Row],[CDE QTE]]="",Tableau2[[#This Row],[CDE MONT]]=""),"",Tableau2[[#This Row],[CDE MONT]]/Tableau2[[#This Row],[CDE QTE]])</f>
        <v/>
      </c>
    </row>
    <row r="70" spans="1:14">
      <c r="A70" s="1">
        <v>42807</v>
      </c>
      <c r="B70">
        <v>101</v>
      </c>
      <c r="C70">
        <v>702</v>
      </c>
      <c r="D70" t="s">
        <v>16</v>
      </c>
      <c r="E70">
        <v>9053</v>
      </c>
      <c r="F70" t="s">
        <v>5</v>
      </c>
      <c r="G70" t="s">
        <v>18</v>
      </c>
      <c r="H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commande]],$H69)))</f>
        <v>Commande 10</v>
      </c>
      <c r="I70" s="10" t="str">
        <f>IF(AND(Tableau2[[#This Row],[Nbr de commande]]="",Tableau2[[#This Row],[Nbr de commande]]=""),"",INDEX(G:N,MATCH(Tableau2[[#This Row],[Nbr de commande BIS]],[Nbr de commande],0),8))</f>
        <v/>
      </c>
      <c r="J70" s="8" t="str">
        <f>IF(AND(Tableau2[[#This Row],[Nbr de commande]]&lt;&gt;"",Tableau2[[#This Row],[Nbr de commande]]&lt;&gt;G71),Tableau2[[#This Row],[CUMUL QTE]],"")</f>
        <v/>
      </c>
      <c r="K70" s="8" t="str">
        <f>IF(AND(Tableau2[[#This Row],[Nbr de commande]]&lt;&gt;"",Tableau2[[#This Row],[Nbr de commande]]&lt;&gt;G71),Tableau2[[#This Row],[Cumul MONT]],"")</f>
        <v/>
      </c>
      <c r="L70" s="7">
        <f>SUMIFS($C$2:C70,$B$2:B70,"&lt;&gt;999")</f>
        <v>17683.8</v>
      </c>
      <c r="M70" s="7">
        <f>SUMIFS($E$2:E70,$B$2:B70,"&lt;&gt;999")</f>
        <v>50754.420000000013</v>
      </c>
      <c r="N70" s="5" t="str">
        <f>IF(AND(Tableau2[[#This Row],[CDE QTE]]="",Tableau2[[#This Row],[CDE MONT]]=""),"",Tableau2[[#This Row],[CDE MONT]]/Tableau2[[#This Row],[CDE QTE]])</f>
        <v/>
      </c>
    </row>
    <row r="71" spans="1:14">
      <c r="A71" s="1">
        <v>42807</v>
      </c>
      <c r="B71">
        <v>101</v>
      </c>
      <c r="C71">
        <v>874</v>
      </c>
      <c r="D71" t="s">
        <v>16</v>
      </c>
      <c r="E71">
        <v>494</v>
      </c>
      <c r="F71" t="s">
        <v>5</v>
      </c>
      <c r="G71" t="s">
        <v>18</v>
      </c>
      <c r="H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commande]],$H70)))</f>
        <v>Commande 10</v>
      </c>
      <c r="I71" s="10" t="str">
        <f>IF(AND(Tableau2[[#This Row],[Nbr de commande]]="",Tableau2[[#This Row],[Nbr de commande]]=""),"",INDEX(G:N,MATCH(Tableau2[[#This Row],[Nbr de commande BIS]],[Nbr de commande],0),8))</f>
        <v/>
      </c>
      <c r="J71" s="8" t="str">
        <f>IF(AND(Tableau2[[#This Row],[Nbr de commande]]&lt;&gt;"",Tableau2[[#This Row],[Nbr de commande]]&lt;&gt;G72),Tableau2[[#This Row],[CUMUL QTE]],"")</f>
        <v/>
      </c>
      <c r="K71" s="8" t="str">
        <f>IF(AND(Tableau2[[#This Row],[Nbr de commande]]&lt;&gt;"",Tableau2[[#This Row],[Nbr de commande]]&lt;&gt;G72),Tableau2[[#This Row],[Cumul MONT]],"")</f>
        <v/>
      </c>
      <c r="L71" s="7">
        <f>SUMIFS($C$2:C71,$B$2:B71,"&lt;&gt;999")</f>
        <v>18557.8</v>
      </c>
      <c r="M71" s="7">
        <f>SUMIFS($E$2:E71,$B$2:B71,"&lt;&gt;999")</f>
        <v>51248.420000000013</v>
      </c>
      <c r="N71" s="5" t="str">
        <f>IF(AND(Tableau2[[#This Row],[CDE QTE]]="",Tableau2[[#This Row],[CDE MONT]]=""),"",Tableau2[[#This Row],[CDE MONT]]/Tableau2[[#This Row],[CDE QTE]])</f>
        <v/>
      </c>
    </row>
    <row r="72" spans="1:14">
      <c r="A72" s="1">
        <v>42807</v>
      </c>
      <c r="B72">
        <v>101</v>
      </c>
      <c r="C72">
        <v>444</v>
      </c>
      <c r="D72" t="s">
        <v>16</v>
      </c>
      <c r="E72">
        <v>999</v>
      </c>
      <c r="F72" t="s">
        <v>5</v>
      </c>
      <c r="G72" t="s">
        <v>18</v>
      </c>
      <c r="H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commande]],$H71)))</f>
        <v>Commande 10</v>
      </c>
      <c r="I72" s="10" t="str">
        <f>IF(AND(Tableau2[[#This Row],[Nbr de commande]]="",Tableau2[[#This Row],[Nbr de commande]]=""),"",INDEX(G:N,MATCH(Tableau2[[#This Row],[Nbr de commande BIS]],[Nbr de commande],0),8))</f>
        <v/>
      </c>
      <c r="J72" s="8" t="str">
        <f>IF(AND(Tableau2[[#This Row],[Nbr de commande]]&lt;&gt;"",Tableau2[[#This Row],[Nbr de commande]]&lt;&gt;G73),Tableau2[[#This Row],[CUMUL QTE]],"")</f>
        <v/>
      </c>
      <c r="K72" s="8" t="str">
        <f>IF(AND(Tableau2[[#This Row],[Nbr de commande]]&lt;&gt;"",Tableau2[[#This Row],[Nbr de commande]]&lt;&gt;G73),Tableau2[[#This Row],[Cumul MONT]],"")</f>
        <v/>
      </c>
      <c r="L72" s="7">
        <f>SUMIFS($C$2:C72,$B$2:B72,"&lt;&gt;999")</f>
        <v>19001.8</v>
      </c>
      <c r="M72" s="7">
        <f>SUMIFS($E$2:E72,$B$2:B72,"&lt;&gt;999")</f>
        <v>52247.420000000013</v>
      </c>
      <c r="N72" s="5" t="str">
        <f>IF(AND(Tableau2[[#This Row],[CDE QTE]]="",Tableau2[[#This Row],[CDE MONT]]=""),"",Tableau2[[#This Row],[CDE MONT]]/Tableau2[[#This Row],[CDE QTE]])</f>
        <v/>
      </c>
    </row>
    <row r="73" spans="1:14">
      <c r="A73" s="1">
        <v>42807</v>
      </c>
      <c r="B73">
        <v>101</v>
      </c>
      <c r="C73">
        <v>702</v>
      </c>
      <c r="D73" t="s">
        <v>16</v>
      </c>
      <c r="E73">
        <v>9053</v>
      </c>
      <c r="F73" t="s">
        <v>5</v>
      </c>
      <c r="G73" t="s">
        <v>18</v>
      </c>
      <c r="H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commande]],$H72)))</f>
        <v>Commande 10</v>
      </c>
      <c r="I73" s="10" t="str">
        <f>IF(AND(Tableau2[[#This Row],[Nbr de commande]]="",Tableau2[[#This Row],[Nbr de commande]]=""),"",INDEX(G:N,MATCH(Tableau2[[#This Row],[Nbr de commande BIS]],[Nbr de commande],0),8))</f>
        <v/>
      </c>
      <c r="J73" s="8" t="str">
        <f>IF(AND(Tableau2[[#This Row],[Nbr de commande]]&lt;&gt;"",Tableau2[[#This Row],[Nbr de commande]]&lt;&gt;G74),Tableau2[[#This Row],[CUMUL QTE]],"")</f>
        <v/>
      </c>
      <c r="K73" s="8" t="str">
        <f>IF(AND(Tableau2[[#This Row],[Nbr de commande]]&lt;&gt;"",Tableau2[[#This Row],[Nbr de commande]]&lt;&gt;G74),Tableau2[[#This Row],[Cumul MONT]],"")</f>
        <v/>
      </c>
      <c r="L73" s="7">
        <f>SUMIFS($C$2:C73,$B$2:B73,"&lt;&gt;999")</f>
        <v>19703.8</v>
      </c>
      <c r="M73" s="7">
        <f>SUMIFS($E$2:E73,$B$2:B73,"&lt;&gt;999")</f>
        <v>61300.420000000013</v>
      </c>
      <c r="N73" s="5" t="str">
        <f>IF(AND(Tableau2[[#This Row],[CDE QTE]]="",Tableau2[[#This Row],[CDE MONT]]=""),"",Tableau2[[#This Row],[CDE MONT]]/Tableau2[[#This Row],[CDE QTE]])</f>
        <v/>
      </c>
    </row>
    <row r="74" spans="1:14">
      <c r="A74" s="1">
        <v>42807</v>
      </c>
      <c r="B74">
        <v>101</v>
      </c>
      <c r="C74">
        <v>702</v>
      </c>
      <c r="D74" t="s">
        <v>16</v>
      </c>
      <c r="E74">
        <v>9053</v>
      </c>
      <c r="F74" t="s">
        <v>5</v>
      </c>
      <c r="G74" t="s">
        <v>18</v>
      </c>
      <c r="H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commande]],$H73)))</f>
        <v>Commande 10</v>
      </c>
      <c r="I74" s="10" t="str">
        <f>IF(AND(Tableau2[[#This Row],[Nbr de commande]]="",Tableau2[[#This Row],[Nbr de commande]]=""),"",INDEX(G:N,MATCH(Tableau2[[#This Row],[Nbr de commande BIS]],[Nbr de commande],0),8))</f>
        <v/>
      </c>
      <c r="J74" s="8" t="str">
        <f>IF(AND(Tableau2[[#This Row],[Nbr de commande]]&lt;&gt;"",Tableau2[[#This Row],[Nbr de commande]]&lt;&gt;G75),Tableau2[[#This Row],[CUMUL QTE]],"")</f>
        <v/>
      </c>
      <c r="K74" s="8" t="str">
        <f>IF(AND(Tableau2[[#This Row],[Nbr de commande]]&lt;&gt;"",Tableau2[[#This Row],[Nbr de commande]]&lt;&gt;G75),Tableau2[[#This Row],[Cumul MONT]],"")</f>
        <v/>
      </c>
      <c r="L74" s="7">
        <f>SUMIFS($C$2:C74,$B$2:B74,"&lt;&gt;999")</f>
        <v>20405.8</v>
      </c>
      <c r="M74" s="7">
        <f>SUMIFS($E$2:E74,$B$2:B74,"&lt;&gt;999")</f>
        <v>70353.420000000013</v>
      </c>
      <c r="N74" s="5" t="str">
        <f>IF(AND(Tableau2[[#This Row],[CDE QTE]]="",Tableau2[[#This Row],[CDE MONT]]=""),"",Tableau2[[#This Row],[CDE MONT]]/Tableau2[[#This Row],[CDE QTE]])</f>
        <v/>
      </c>
    </row>
    <row r="75" spans="1:14">
      <c r="A75" s="1">
        <v>42807</v>
      </c>
      <c r="B75">
        <v>101</v>
      </c>
      <c r="C75">
        <v>874</v>
      </c>
      <c r="D75" t="s">
        <v>16</v>
      </c>
      <c r="E75">
        <v>494</v>
      </c>
      <c r="F75" t="s">
        <v>5</v>
      </c>
      <c r="G75" t="s">
        <v>18</v>
      </c>
      <c r="H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commande]],$H74)))</f>
        <v>Commande 10</v>
      </c>
      <c r="I75" s="10" t="str">
        <f>IF(AND(Tableau2[[#This Row],[Nbr de commande]]="",Tableau2[[#This Row],[Nbr de commande]]=""),"",INDEX(G:N,MATCH(Tableau2[[#This Row],[Nbr de commande BIS]],[Nbr de commande],0),8))</f>
        <v/>
      </c>
      <c r="J75" s="8">
        <f>IF(AND(Tableau2[[#This Row],[Nbr de commande]]&lt;&gt;"",Tableau2[[#This Row],[Nbr de commande]]&lt;&gt;G76),Tableau2[[#This Row],[CUMUL QTE]],"")</f>
        <v>21279.8</v>
      </c>
      <c r="K75" s="8">
        <f>IF(AND(Tableau2[[#This Row],[Nbr de commande]]&lt;&gt;"",Tableau2[[#This Row],[Nbr de commande]]&lt;&gt;G76),Tableau2[[#This Row],[Cumul MONT]],"")</f>
        <v>70847.420000000013</v>
      </c>
      <c r="L75" s="7">
        <f>SUMIFS($C$2:C75,$B$2:B75,"&lt;&gt;999")</f>
        <v>21279.8</v>
      </c>
      <c r="M75" s="7">
        <f>SUMIFS($E$2:E75,$B$2:B75,"&lt;&gt;999")</f>
        <v>70847.420000000013</v>
      </c>
      <c r="N75" s="5">
        <f>IF(AND(Tableau2[[#This Row],[CDE QTE]]="",Tableau2[[#This Row],[CDE MONT]]=""),"",Tableau2[[#This Row],[CDE MONT]]/Tableau2[[#This Row],[CDE QTE]])</f>
        <v>3.3293273433020993</v>
      </c>
    </row>
    <row r="76" spans="1:14">
      <c r="A76" s="1">
        <v>42807</v>
      </c>
      <c r="B76">
        <v>261</v>
      </c>
      <c r="C76">
        <v>-834</v>
      </c>
      <c r="D76" t="s">
        <v>16</v>
      </c>
      <c r="E76">
        <v>-935.09</v>
      </c>
      <c r="F76" t="s">
        <v>5</v>
      </c>
      <c r="H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commande]],$H75)))</f>
        <v>Commande 10</v>
      </c>
      <c r="I76" s="10" t="str">
        <f>IF(AND(Tableau2[[#This Row],[Nbr de commande]]="",Tableau2[[#This Row],[Nbr de commande]]=""),"",INDEX(G:N,MATCH(Tableau2[[#This Row],[Nbr de commande BIS]],[Nbr de commande],0),8))</f>
        <v/>
      </c>
      <c r="J76" s="8" t="str">
        <f>IF(AND(Tableau2[[#This Row],[Nbr de commande]]&lt;&gt;"",Tableau2[[#This Row],[Nbr de commande]]&lt;&gt;G77),Tableau2[[#This Row],[CUMUL QTE]],"")</f>
        <v/>
      </c>
      <c r="K76" s="8" t="str">
        <f>IF(AND(Tableau2[[#This Row],[Nbr de commande]]&lt;&gt;"",Tableau2[[#This Row],[Nbr de commande]]&lt;&gt;G77),Tableau2[[#This Row],[Cumul MONT]],"")</f>
        <v/>
      </c>
      <c r="L76" s="7">
        <f>SUMIFS($C$2:C76,$B$2:B76,"&lt;&gt;999")</f>
        <v>20445.8</v>
      </c>
      <c r="M76" s="7">
        <f>SUMIFS($E$2:E76,$B$2:B76,"&lt;&gt;999")</f>
        <v>69912.330000000016</v>
      </c>
      <c r="N76" s="5" t="str">
        <f>IF(AND(Tableau2[[#This Row],[CDE QTE]]="",Tableau2[[#This Row],[CDE MONT]]=""),"",Tableau2[[#This Row],[CDE MONT]]/Tableau2[[#This Row],[CDE QTE]])</f>
        <v/>
      </c>
    </row>
    <row r="77" spans="1:14">
      <c r="A77" s="1">
        <v>42807</v>
      </c>
      <c r="B77">
        <v>262</v>
      </c>
      <c r="C77">
        <v>48</v>
      </c>
      <c r="D77" t="s">
        <v>16</v>
      </c>
      <c r="E77">
        <v>49.94</v>
      </c>
      <c r="F77" t="s">
        <v>5</v>
      </c>
      <c r="H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commande]],$H76)))</f>
        <v>Commande 10</v>
      </c>
      <c r="I77" s="10" t="str">
        <f>IF(AND(Tableau2[[#This Row],[Nbr de commande]]="",Tableau2[[#This Row],[Nbr de commande]]=""),"",INDEX(G:N,MATCH(Tableau2[[#This Row],[Nbr de commande BIS]],[Nbr de commande],0),8))</f>
        <v/>
      </c>
      <c r="J77" s="8" t="str">
        <f>IF(AND(Tableau2[[#This Row],[Nbr de commande]]&lt;&gt;"",Tableau2[[#This Row],[Nbr de commande]]&lt;&gt;G78),Tableau2[[#This Row],[CUMUL QTE]],"")</f>
        <v/>
      </c>
      <c r="K77" s="8" t="str">
        <f>IF(AND(Tableau2[[#This Row],[Nbr de commande]]&lt;&gt;"",Tableau2[[#This Row],[Nbr de commande]]&lt;&gt;G78),Tableau2[[#This Row],[Cumul MONT]],"")</f>
        <v/>
      </c>
      <c r="L77" s="7">
        <f>SUMIFS($C$2:C77,$B$2:B77,"&lt;&gt;999")</f>
        <v>20493.8</v>
      </c>
      <c r="M77" s="7">
        <f>SUMIFS($E$2:E77,$B$2:B77,"&lt;&gt;999")</f>
        <v>69962.270000000019</v>
      </c>
      <c r="N77" s="5" t="str">
        <f>IF(AND(Tableau2[[#This Row],[CDE QTE]]="",Tableau2[[#This Row],[CDE MONT]]=""),"",Tableau2[[#This Row],[CDE MONT]]/Tableau2[[#This Row],[CDE QTE]])</f>
        <v/>
      </c>
    </row>
    <row r="78" spans="1:14">
      <c r="A78" s="1">
        <v>42807</v>
      </c>
      <c r="B78">
        <v>261</v>
      </c>
      <c r="C78">
        <v>-244</v>
      </c>
      <c r="D78" t="s">
        <v>16</v>
      </c>
      <c r="E78">
        <v>-392.09</v>
      </c>
      <c r="F78" t="s">
        <v>5</v>
      </c>
      <c r="H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commande]],$H77)))</f>
        <v>Commande 10</v>
      </c>
      <c r="I78" s="10" t="str">
        <f>IF(AND(Tableau2[[#This Row],[Nbr de commande]]="",Tableau2[[#This Row],[Nbr de commande]]=""),"",INDEX(G:N,MATCH(Tableau2[[#This Row],[Nbr de commande BIS]],[Nbr de commande],0),8))</f>
        <v/>
      </c>
      <c r="J78" s="8" t="str">
        <f>IF(AND(Tableau2[[#This Row],[Nbr de commande]]&lt;&gt;"",Tableau2[[#This Row],[Nbr de commande]]&lt;&gt;G79),Tableau2[[#This Row],[CUMUL QTE]],"")</f>
        <v/>
      </c>
      <c r="K78" s="8" t="str">
        <f>IF(AND(Tableau2[[#This Row],[Nbr de commande]]&lt;&gt;"",Tableau2[[#This Row],[Nbr de commande]]&lt;&gt;G79),Tableau2[[#This Row],[Cumul MONT]],"")</f>
        <v/>
      </c>
      <c r="L78" s="7">
        <f>SUMIFS($C$2:C78,$B$2:B78,"&lt;&gt;999")</f>
        <v>20249.8</v>
      </c>
      <c r="M78" s="7">
        <f>SUMIFS($E$2:E78,$B$2:B78,"&lt;&gt;999")</f>
        <v>69570.180000000022</v>
      </c>
      <c r="N78" s="5" t="str">
        <f>IF(AND(Tableau2[[#This Row],[CDE QTE]]="",Tableau2[[#This Row],[CDE MONT]]=""),"",Tableau2[[#This Row],[CDE MONT]]/Tableau2[[#This Row],[CDE QTE]])</f>
        <v/>
      </c>
    </row>
    <row r="79" spans="1:14">
      <c r="A79" s="1">
        <v>42807</v>
      </c>
      <c r="B79">
        <v>262</v>
      </c>
      <c r="C79">
        <v>244</v>
      </c>
      <c r="D79" t="s">
        <v>16</v>
      </c>
      <c r="E79">
        <v>392.09</v>
      </c>
      <c r="F79" t="s">
        <v>5</v>
      </c>
      <c r="H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commande]],$H78)))</f>
        <v>Commande 10</v>
      </c>
      <c r="I79" s="10" t="str">
        <f>IF(AND(Tableau2[[#This Row],[Nbr de commande]]="",Tableau2[[#This Row],[Nbr de commande]]=""),"",INDEX(G:N,MATCH(Tableau2[[#This Row],[Nbr de commande BIS]],[Nbr de commande],0),8))</f>
        <v/>
      </c>
      <c r="J79" s="8" t="str">
        <f>IF(AND(Tableau2[[#This Row],[Nbr de commande]]&lt;&gt;"",Tableau2[[#This Row],[Nbr de commande]]&lt;&gt;G80),Tableau2[[#This Row],[CUMUL QTE]],"")</f>
        <v/>
      </c>
      <c r="K79" s="8" t="str">
        <f>IF(AND(Tableau2[[#This Row],[Nbr de commande]]&lt;&gt;"",Tableau2[[#This Row],[Nbr de commande]]&lt;&gt;G80),Tableau2[[#This Row],[Cumul MONT]],"")</f>
        <v/>
      </c>
      <c r="L79" s="7">
        <f>SUMIFS($C$2:C79,$B$2:B79,"&lt;&gt;999")</f>
        <v>20493.8</v>
      </c>
      <c r="M79" s="7">
        <f>SUMIFS($E$2:E79,$B$2:B79,"&lt;&gt;999")</f>
        <v>69962.270000000019</v>
      </c>
      <c r="N79" s="5" t="str">
        <f>IF(AND(Tableau2[[#This Row],[CDE QTE]]="",Tableau2[[#This Row],[CDE MONT]]=""),"",Tableau2[[#This Row],[CDE MONT]]/Tableau2[[#This Row],[CDE QTE]])</f>
        <v/>
      </c>
    </row>
    <row r="80" spans="1:14">
      <c r="A80" s="1">
        <v>42807</v>
      </c>
      <c r="B80">
        <v>261</v>
      </c>
      <c r="C80">
        <v>-244</v>
      </c>
      <c r="D80" t="s">
        <v>16</v>
      </c>
      <c r="E80">
        <v>-392.09</v>
      </c>
      <c r="F80" t="s">
        <v>5</v>
      </c>
      <c r="H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commande]],$H79)))</f>
        <v>Commande 10</v>
      </c>
      <c r="I80" s="10" t="str">
        <f>IF(AND(Tableau2[[#This Row],[Nbr de commande]]="",Tableau2[[#This Row],[Nbr de commande]]=""),"",INDEX(G:N,MATCH(Tableau2[[#This Row],[Nbr de commande BIS]],[Nbr de commande],0),8))</f>
        <v/>
      </c>
      <c r="J80" s="8" t="str">
        <f>IF(AND(Tableau2[[#This Row],[Nbr de commande]]&lt;&gt;"",Tableau2[[#This Row],[Nbr de commande]]&lt;&gt;G81),Tableau2[[#This Row],[CUMUL QTE]],"")</f>
        <v/>
      </c>
      <c r="K80" s="8" t="str">
        <f>IF(AND(Tableau2[[#This Row],[Nbr de commande]]&lt;&gt;"",Tableau2[[#This Row],[Nbr de commande]]&lt;&gt;G81),Tableau2[[#This Row],[Cumul MONT]],"")</f>
        <v/>
      </c>
      <c r="L80" s="7">
        <f>SUMIFS($C$2:C80,$B$2:B80,"&lt;&gt;999")</f>
        <v>20249.8</v>
      </c>
      <c r="M80" s="7">
        <f>SUMIFS($E$2:E80,$B$2:B80,"&lt;&gt;999")</f>
        <v>69570.180000000022</v>
      </c>
      <c r="N80" s="5" t="str">
        <f>IF(AND(Tableau2[[#This Row],[CDE QTE]]="",Tableau2[[#This Row],[CDE MONT]]=""),"",Tableau2[[#This Row],[CDE MONT]]/Tableau2[[#This Row],[CDE QTE]])</f>
        <v/>
      </c>
    </row>
    <row r="81" spans="1:14">
      <c r="A81" s="1">
        <v>42808</v>
      </c>
      <c r="B81">
        <v>261</v>
      </c>
      <c r="C81">
        <v>-244</v>
      </c>
      <c r="D81" t="s">
        <v>16</v>
      </c>
      <c r="E81">
        <v>-392.09</v>
      </c>
      <c r="F81" t="s">
        <v>5</v>
      </c>
      <c r="H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commande]],$H80)))</f>
        <v>Commande 10</v>
      </c>
      <c r="I81" s="10" t="str">
        <f>IF(AND(Tableau2[[#This Row],[Nbr de commande]]="",Tableau2[[#This Row],[Nbr de commande]]=""),"",INDEX(G:N,MATCH(Tableau2[[#This Row],[Nbr de commande BIS]],[Nbr de commande],0),8))</f>
        <v/>
      </c>
      <c r="J81" s="8" t="str">
        <f>IF(AND(Tableau2[[#This Row],[Nbr de commande]]&lt;&gt;"",Tableau2[[#This Row],[Nbr de commande]]&lt;&gt;G82),Tableau2[[#This Row],[CUMUL QTE]],"")</f>
        <v/>
      </c>
      <c r="K81" s="8" t="str">
        <f>IF(AND(Tableau2[[#This Row],[Nbr de commande]]&lt;&gt;"",Tableau2[[#This Row],[Nbr de commande]]&lt;&gt;G82),Tableau2[[#This Row],[Cumul MONT]],"")</f>
        <v/>
      </c>
      <c r="L81" s="7">
        <f>SUMIFS($C$2:C81,$B$2:B81,"&lt;&gt;999")</f>
        <v>20005.8</v>
      </c>
      <c r="M81" s="7">
        <f>SUMIFS($E$2:E81,$B$2:B81,"&lt;&gt;999")</f>
        <v>69178.090000000026</v>
      </c>
      <c r="N81" s="5" t="str">
        <f>IF(AND(Tableau2[[#This Row],[CDE QTE]]="",Tableau2[[#This Row],[CDE MONT]]=""),"",Tableau2[[#This Row],[CDE MONT]]/Tableau2[[#This Row],[CDE QTE]])</f>
        <v/>
      </c>
    </row>
    <row r="82" spans="1:14">
      <c r="A82" s="1">
        <v>42808</v>
      </c>
      <c r="B82">
        <v>261</v>
      </c>
      <c r="C82">
        <v>-48</v>
      </c>
      <c r="D82" t="s">
        <v>16</v>
      </c>
      <c r="E82">
        <v>-49.94</v>
      </c>
      <c r="F82" t="s">
        <v>5</v>
      </c>
      <c r="H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commande]],$H81)))</f>
        <v>Commande 10</v>
      </c>
      <c r="I82" s="10" t="str">
        <f>IF(AND(Tableau2[[#This Row],[Nbr de commande]]="",Tableau2[[#This Row],[Nbr de commande]]=""),"",INDEX(G:N,MATCH(Tableau2[[#This Row],[Nbr de commande BIS]],[Nbr de commande],0),8))</f>
        <v/>
      </c>
      <c r="J82" s="8" t="str">
        <f>IF(AND(Tableau2[[#This Row],[Nbr de commande]]&lt;&gt;"",Tableau2[[#This Row],[Nbr de commande]]&lt;&gt;G83),Tableau2[[#This Row],[CUMUL QTE]],"")</f>
        <v/>
      </c>
      <c r="K82" s="8" t="str">
        <f>IF(AND(Tableau2[[#This Row],[Nbr de commande]]&lt;&gt;"",Tableau2[[#This Row],[Nbr de commande]]&lt;&gt;G83),Tableau2[[#This Row],[Cumul MONT]],"")</f>
        <v/>
      </c>
      <c r="L82" s="7">
        <f>SUMIFS($C$2:C82,$B$2:B82,"&lt;&gt;999")</f>
        <v>19957.8</v>
      </c>
      <c r="M82" s="7">
        <f>SUMIFS($E$2:E82,$B$2:B82,"&lt;&gt;999")</f>
        <v>69128.150000000023</v>
      </c>
      <c r="N82" s="5" t="str">
        <f>IF(AND(Tableau2[[#This Row],[CDE QTE]]="",Tableau2[[#This Row],[CDE MONT]]=""),"",Tableau2[[#This Row],[CDE MONT]]/Tableau2[[#This Row],[CDE QTE]])</f>
        <v/>
      </c>
    </row>
    <row r="83" spans="1:14">
      <c r="A83" s="1">
        <v>42808</v>
      </c>
      <c r="B83">
        <v>261</v>
      </c>
      <c r="C83">
        <v>-828</v>
      </c>
      <c r="D83" t="s">
        <v>16</v>
      </c>
      <c r="E83">
        <v>-924.92</v>
      </c>
      <c r="F83" t="s">
        <v>5</v>
      </c>
      <c r="H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commande]],$H82)))</f>
        <v>Commande 10</v>
      </c>
      <c r="I83" s="10" t="str">
        <f>IF(AND(Tableau2[[#This Row],[Nbr de commande]]="",Tableau2[[#This Row],[Nbr de commande]]=""),"",INDEX(G:N,MATCH(Tableau2[[#This Row],[Nbr de commande BIS]],[Nbr de commande],0),8))</f>
        <v/>
      </c>
      <c r="J83" s="8" t="str">
        <f>IF(AND(Tableau2[[#This Row],[Nbr de commande]]&lt;&gt;"",Tableau2[[#This Row],[Nbr de commande]]&lt;&gt;G84),Tableau2[[#This Row],[CUMUL QTE]],"")</f>
        <v/>
      </c>
      <c r="K83" s="8" t="str">
        <f>IF(AND(Tableau2[[#This Row],[Nbr de commande]]&lt;&gt;"",Tableau2[[#This Row],[Nbr de commande]]&lt;&gt;G84),Tableau2[[#This Row],[Cumul MONT]],"")</f>
        <v/>
      </c>
      <c r="L83" s="7">
        <f>SUMIFS($C$2:C83,$B$2:B83,"&lt;&gt;999")</f>
        <v>19129.8</v>
      </c>
      <c r="M83" s="7">
        <f>SUMIFS($E$2:E83,$B$2:B83,"&lt;&gt;999")</f>
        <v>68203.230000000025</v>
      </c>
      <c r="N83" s="5" t="str">
        <f>IF(AND(Tableau2[[#This Row],[CDE QTE]]="",Tableau2[[#This Row],[CDE MONT]]=""),"",Tableau2[[#This Row],[CDE MONT]]/Tableau2[[#This Row],[CDE QTE]])</f>
        <v/>
      </c>
    </row>
    <row r="84" spans="1:14">
      <c r="A84" s="1">
        <v>42808</v>
      </c>
      <c r="B84">
        <v>261</v>
      </c>
      <c r="C84">
        <v>-494</v>
      </c>
      <c r="D84" t="s">
        <v>16</v>
      </c>
      <c r="E84">
        <v>-444.4</v>
      </c>
      <c r="F84" t="s">
        <v>5</v>
      </c>
      <c r="H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commande]],$H83)))</f>
        <v>Commande 10</v>
      </c>
      <c r="I84" s="10" t="str">
        <f>IF(AND(Tableau2[[#This Row],[Nbr de commande]]="",Tableau2[[#This Row],[Nbr de commande]]=""),"",INDEX(G:N,MATCH(Tableau2[[#This Row],[Nbr de commande BIS]],[Nbr de commande],0),8))</f>
        <v/>
      </c>
      <c r="J84" s="8" t="str">
        <f>IF(AND(Tableau2[[#This Row],[Nbr de commande]]&lt;&gt;"",Tableau2[[#This Row],[Nbr de commande]]&lt;&gt;G85),Tableau2[[#This Row],[CUMUL QTE]],"")</f>
        <v/>
      </c>
      <c r="K84" s="8" t="str">
        <f>IF(AND(Tableau2[[#This Row],[Nbr de commande]]&lt;&gt;"",Tableau2[[#This Row],[Nbr de commande]]&lt;&gt;G85),Tableau2[[#This Row],[Cumul MONT]],"")</f>
        <v/>
      </c>
      <c r="L84" s="7">
        <f>SUMIFS($C$2:C84,$B$2:B84,"&lt;&gt;999")</f>
        <v>18635.8</v>
      </c>
      <c r="M84" s="7">
        <f>SUMIFS($E$2:E84,$B$2:B84,"&lt;&gt;999")</f>
        <v>67758.830000000031</v>
      </c>
      <c r="N84" s="5" t="str">
        <f>IF(AND(Tableau2[[#This Row],[CDE QTE]]="",Tableau2[[#This Row],[CDE MONT]]=""),"",Tableau2[[#This Row],[CDE MONT]]/Tableau2[[#This Row],[CDE QTE]])</f>
        <v/>
      </c>
    </row>
    <row r="85" spans="1:14">
      <c r="A85" s="1">
        <v>42808</v>
      </c>
      <c r="B85">
        <v>261</v>
      </c>
      <c r="C85">
        <v>-494</v>
      </c>
      <c r="D85" t="s">
        <v>16</v>
      </c>
      <c r="E85">
        <v>-444.49</v>
      </c>
      <c r="F85" t="s">
        <v>5</v>
      </c>
      <c r="H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commande]],$H84)))</f>
        <v>Commande 10</v>
      </c>
      <c r="I85" s="10" t="str">
        <f>IF(AND(Tableau2[[#This Row],[Nbr de commande]]="",Tableau2[[#This Row],[Nbr de commande]]=""),"",INDEX(G:N,MATCH(Tableau2[[#This Row],[Nbr de commande BIS]],[Nbr de commande],0),8))</f>
        <v/>
      </c>
      <c r="J85" s="8" t="str">
        <f>IF(AND(Tableau2[[#This Row],[Nbr de commande]]&lt;&gt;"",Tableau2[[#This Row],[Nbr de commande]]&lt;&gt;G86),Tableau2[[#This Row],[CUMUL QTE]],"")</f>
        <v/>
      </c>
      <c r="K85" s="8" t="str">
        <f>IF(AND(Tableau2[[#This Row],[Nbr de commande]]&lt;&gt;"",Tableau2[[#This Row],[Nbr de commande]]&lt;&gt;G86),Tableau2[[#This Row],[Cumul MONT]],"")</f>
        <v/>
      </c>
      <c r="L85" s="7">
        <f>SUMIFS($C$2:C85,$B$2:B85,"&lt;&gt;999")</f>
        <v>18141.8</v>
      </c>
      <c r="M85" s="7">
        <f>SUMIFS($E$2:E85,$B$2:B85,"&lt;&gt;999")</f>
        <v>67314.340000000026</v>
      </c>
      <c r="N85" s="5" t="str">
        <f>IF(AND(Tableau2[[#This Row],[CDE QTE]]="",Tableau2[[#This Row],[CDE MONT]]=""),"",Tableau2[[#This Row],[CDE MONT]]/Tableau2[[#This Row],[CDE QTE]])</f>
        <v/>
      </c>
    </row>
    <row r="86" spans="1:14">
      <c r="A86" s="1">
        <v>42808</v>
      </c>
      <c r="B86">
        <v>262</v>
      </c>
      <c r="C86">
        <v>308</v>
      </c>
      <c r="D86" t="s">
        <v>16</v>
      </c>
      <c r="E86">
        <v>422.4</v>
      </c>
      <c r="F86" t="s">
        <v>5</v>
      </c>
      <c r="H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commande]],$H85)))</f>
        <v>Commande 10</v>
      </c>
      <c r="I86" s="10" t="str">
        <f>IF(AND(Tableau2[[#This Row],[Nbr de commande]]="",Tableau2[[#This Row],[Nbr de commande]]=""),"",INDEX(G:N,MATCH(Tableau2[[#This Row],[Nbr de commande BIS]],[Nbr de commande],0),8))</f>
        <v/>
      </c>
      <c r="J86" s="8" t="str">
        <f>IF(AND(Tableau2[[#This Row],[Nbr de commande]]&lt;&gt;"",Tableau2[[#This Row],[Nbr de commande]]&lt;&gt;G87),Tableau2[[#This Row],[CUMUL QTE]],"")</f>
        <v/>
      </c>
      <c r="K86" s="8" t="str">
        <f>IF(AND(Tableau2[[#This Row],[Nbr de commande]]&lt;&gt;"",Tableau2[[#This Row],[Nbr de commande]]&lt;&gt;G87),Tableau2[[#This Row],[Cumul MONT]],"")</f>
        <v/>
      </c>
      <c r="L86" s="7">
        <f>SUMIFS($C$2:C86,$B$2:B86,"&lt;&gt;999")</f>
        <v>18449.8</v>
      </c>
      <c r="M86" s="7">
        <f>SUMIFS($E$2:E86,$B$2:B86,"&lt;&gt;999")</f>
        <v>67736.74000000002</v>
      </c>
      <c r="N86" s="5" t="str">
        <f>IF(AND(Tableau2[[#This Row],[CDE QTE]]="",Tableau2[[#This Row],[CDE MONT]]=""),"",Tableau2[[#This Row],[CDE MONT]]/Tableau2[[#This Row],[CDE QTE]])</f>
        <v/>
      </c>
    </row>
    <row r="87" spans="1:14">
      <c r="A87" s="1">
        <v>42814</v>
      </c>
      <c r="B87">
        <v>261</v>
      </c>
      <c r="C87">
        <v>-980</v>
      </c>
      <c r="D87" t="s">
        <v>16</v>
      </c>
      <c r="E87">
        <v>-205.92</v>
      </c>
      <c r="F87" t="s">
        <v>5</v>
      </c>
      <c r="H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commande]],$H86)))</f>
        <v>Commande 10</v>
      </c>
      <c r="I87" s="10" t="str">
        <f>IF(AND(Tableau2[[#This Row],[Nbr de commande]]="",Tableau2[[#This Row],[Nbr de commande]]=""),"",INDEX(G:N,MATCH(Tableau2[[#This Row],[Nbr de commande BIS]],[Nbr de commande],0),8))</f>
        <v/>
      </c>
      <c r="J87" s="8" t="str">
        <f>IF(AND(Tableau2[[#This Row],[Nbr de commande]]&lt;&gt;"",Tableau2[[#This Row],[Nbr de commande]]&lt;&gt;G88),Tableau2[[#This Row],[CUMUL QTE]],"")</f>
        <v/>
      </c>
      <c r="K87" s="8" t="str">
        <f>IF(AND(Tableau2[[#This Row],[Nbr de commande]]&lt;&gt;"",Tableau2[[#This Row],[Nbr de commande]]&lt;&gt;G88),Tableau2[[#This Row],[Cumul MONT]],"")</f>
        <v/>
      </c>
      <c r="L87" s="7">
        <f>SUMIFS($C$2:C87,$B$2:B87,"&lt;&gt;999")</f>
        <v>17469.8</v>
      </c>
      <c r="M87" s="7">
        <f>SUMIFS($E$2:E87,$B$2:B87,"&lt;&gt;999")</f>
        <v>67530.820000000022</v>
      </c>
      <c r="N87" s="5" t="str">
        <f>IF(AND(Tableau2[[#This Row],[CDE QTE]]="",Tableau2[[#This Row],[CDE MONT]]=""),"",Tableau2[[#This Row],[CDE MONT]]/Tableau2[[#This Row],[CDE QTE]])</f>
        <v/>
      </c>
    </row>
    <row r="88" spans="1:14">
      <c r="A88" s="1">
        <v>42814</v>
      </c>
      <c r="B88">
        <v>261</v>
      </c>
      <c r="C88">
        <v>-448</v>
      </c>
      <c r="D88" t="s">
        <v>16</v>
      </c>
      <c r="E88">
        <v>-444.99</v>
      </c>
      <c r="F88" t="s">
        <v>5</v>
      </c>
      <c r="H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commande]],$H87)))</f>
        <v>Commande 10</v>
      </c>
      <c r="I88" s="10" t="str">
        <f>IF(AND(Tableau2[[#This Row],[Nbr de commande]]="",Tableau2[[#This Row],[Nbr de commande]]=""),"",INDEX(G:N,MATCH(Tableau2[[#This Row],[Nbr de commande BIS]],[Nbr de commande],0),8))</f>
        <v/>
      </c>
      <c r="J88" s="8" t="str">
        <f>IF(AND(Tableau2[[#This Row],[Nbr de commande]]&lt;&gt;"",Tableau2[[#This Row],[Nbr de commande]]&lt;&gt;G89),Tableau2[[#This Row],[CUMUL QTE]],"")</f>
        <v/>
      </c>
      <c r="K88" s="8" t="str">
        <f>IF(AND(Tableau2[[#This Row],[Nbr de commande]]&lt;&gt;"",Tableau2[[#This Row],[Nbr de commande]]&lt;&gt;G89),Tableau2[[#This Row],[Cumul MONT]],"")</f>
        <v/>
      </c>
      <c r="L88" s="7">
        <f>SUMIFS($C$2:C88,$B$2:B88,"&lt;&gt;999")</f>
        <v>17021.8</v>
      </c>
      <c r="M88" s="7">
        <f>SUMIFS($E$2:E88,$B$2:B88,"&lt;&gt;999")</f>
        <v>67085.830000000016</v>
      </c>
      <c r="N88" s="5" t="str">
        <f>IF(AND(Tableau2[[#This Row],[CDE QTE]]="",Tableau2[[#This Row],[CDE MONT]]=""),"",Tableau2[[#This Row],[CDE MONT]]/Tableau2[[#This Row],[CDE QTE]])</f>
        <v/>
      </c>
    </row>
    <row r="89" spans="1:14">
      <c r="A89" s="1">
        <v>42814</v>
      </c>
      <c r="B89">
        <v>261</v>
      </c>
      <c r="C89">
        <v>-448</v>
      </c>
      <c r="D89" t="s">
        <v>16</v>
      </c>
      <c r="E89">
        <v>-444.99</v>
      </c>
      <c r="F89" t="s">
        <v>5</v>
      </c>
      <c r="H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commande]],$H88)))</f>
        <v>Commande 10</v>
      </c>
      <c r="I89" s="10" t="str">
        <f>IF(AND(Tableau2[[#This Row],[Nbr de commande]]="",Tableau2[[#This Row],[Nbr de commande]]=""),"",INDEX(G:N,MATCH(Tableau2[[#This Row],[Nbr de commande BIS]],[Nbr de commande],0),8))</f>
        <v/>
      </c>
      <c r="J89" s="8" t="str">
        <f>IF(AND(Tableau2[[#This Row],[Nbr de commande]]&lt;&gt;"",Tableau2[[#This Row],[Nbr de commande]]&lt;&gt;G90),Tableau2[[#This Row],[CUMUL QTE]],"")</f>
        <v/>
      </c>
      <c r="K89" s="8" t="str">
        <f>IF(AND(Tableau2[[#This Row],[Nbr de commande]]&lt;&gt;"",Tableau2[[#This Row],[Nbr de commande]]&lt;&gt;G90),Tableau2[[#This Row],[Cumul MONT]],"")</f>
        <v/>
      </c>
      <c r="L89" s="7">
        <f>SUMIFS($C$2:C89,$B$2:B89,"&lt;&gt;999")</f>
        <v>16573.8</v>
      </c>
      <c r="M89" s="7">
        <f>SUMIFS($E$2:E89,$B$2:B89,"&lt;&gt;999")</f>
        <v>66640.840000000011</v>
      </c>
      <c r="N89" s="5" t="str">
        <f>IF(AND(Tableau2[[#This Row],[CDE QTE]]="",Tableau2[[#This Row],[CDE MONT]]=""),"",Tableau2[[#This Row],[CDE MONT]]/Tableau2[[#This Row],[CDE QTE]])</f>
        <v/>
      </c>
    </row>
    <row r="90" spans="1:14">
      <c r="A90" s="1">
        <v>42814</v>
      </c>
      <c r="B90">
        <v>261</v>
      </c>
      <c r="C90">
        <v>-448</v>
      </c>
      <c r="D90" t="s">
        <v>16</v>
      </c>
      <c r="E90">
        <v>-444.99</v>
      </c>
      <c r="F90" t="s">
        <v>5</v>
      </c>
      <c r="H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commande]],$H89)))</f>
        <v>Commande 10</v>
      </c>
      <c r="I90" s="10" t="str">
        <f>IF(AND(Tableau2[[#This Row],[Nbr de commande]]="",Tableau2[[#This Row],[Nbr de commande]]=""),"",INDEX(G:N,MATCH(Tableau2[[#This Row],[Nbr de commande BIS]],[Nbr de commande],0),8))</f>
        <v/>
      </c>
      <c r="J90" s="8" t="str">
        <f>IF(AND(Tableau2[[#This Row],[Nbr de commande]]&lt;&gt;"",Tableau2[[#This Row],[Nbr de commande]]&lt;&gt;G91),Tableau2[[#This Row],[CUMUL QTE]],"")</f>
        <v/>
      </c>
      <c r="K90" s="8" t="str">
        <f>IF(AND(Tableau2[[#This Row],[Nbr de commande]]&lt;&gt;"",Tableau2[[#This Row],[Nbr de commande]]&lt;&gt;G91),Tableau2[[#This Row],[Cumul MONT]],"")</f>
        <v/>
      </c>
      <c r="L90" s="7">
        <f>SUMIFS($C$2:C90,$B$2:B90,"&lt;&gt;999")</f>
        <v>16125.8</v>
      </c>
      <c r="M90" s="7">
        <f>SUMIFS($E$2:E90,$B$2:B90,"&lt;&gt;999")</f>
        <v>66195.850000000006</v>
      </c>
      <c r="N90" s="5" t="str">
        <f>IF(AND(Tableau2[[#This Row],[CDE QTE]]="",Tableau2[[#This Row],[CDE MONT]]=""),"",Tableau2[[#This Row],[CDE MONT]]/Tableau2[[#This Row],[CDE QTE]])</f>
        <v/>
      </c>
    </row>
    <row r="91" spans="1:14">
      <c r="A91" s="1">
        <v>42814</v>
      </c>
      <c r="B91">
        <v>262</v>
      </c>
      <c r="C91">
        <v>428</v>
      </c>
      <c r="D91" t="s">
        <v>16</v>
      </c>
      <c r="E91">
        <v>459.95</v>
      </c>
      <c r="F91" t="s">
        <v>5</v>
      </c>
      <c r="H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commande]],$H90)))</f>
        <v>Commande 10</v>
      </c>
      <c r="I91" s="10" t="str">
        <f>IF(AND(Tableau2[[#This Row],[Nbr de commande]]="",Tableau2[[#This Row],[Nbr de commande]]=""),"",INDEX(G:N,MATCH(Tableau2[[#This Row],[Nbr de commande BIS]],[Nbr de commande],0),8))</f>
        <v/>
      </c>
      <c r="J91" s="8" t="str">
        <f>IF(AND(Tableau2[[#This Row],[Nbr de commande]]&lt;&gt;"",Tableau2[[#This Row],[Nbr de commande]]&lt;&gt;G92),Tableau2[[#This Row],[CUMUL QTE]],"")</f>
        <v/>
      </c>
      <c r="K91" s="8" t="str">
        <f>IF(AND(Tableau2[[#This Row],[Nbr de commande]]&lt;&gt;"",Tableau2[[#This Row],[Nbr de commande]]&lt;&gt;G92),Tableau2[[#This Row],[Cumul MONT]],"")</f>
        <v/>
      </c>
      <c r="L91" s="7">
        <f>SUMIFS($C$2:C91,$B$2:B91,"&lt;&gt;999")</f>
        <v>16553.8</v>
      </c>
      <c r="M91" s="7">
        <f>SUMIFS($E$2:E91,$B$2:B91,"&lt;&gt;999")</f>
        <v>66655.8</v>
      </c>
      <c r="N91" s="5" t="str">
        <f>IF(AND(Tableau2[[#This Row],[CDE QTE]]="",Tableau2[[#This Row],[CDE MONT]]=""),"",Tableau2[[#This Row],[CDE MONT]]/Tableau2[[#This Row],[CDE QTE]])</f>
        <v/>
      </c>
    </row>
    <row r="92" spans="1:14">
      <c r="A92" s="1">
        <v>42816</v>
      </c>
      <c r="B92">
        <v>261</v>
      </c>
      <c r="C92">
        <v>-428</v>
      </c>
      <c r="D92" t="s">
        <v>16</v>
      </c>
      <c r="E92">
        <v>-459.95</v>
      </c>
      <c r="F92" t="s">
        <v>5</v>
      </c>
      <c r="H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commande]],$H91)))</f>
        <v>Commande 10</v>
      </c>
      <c r="I92" s="10" t="str">
        <f>IF(AND(Tableau2[[#This Row],[Nbr de commande]]="",Tableau2[[#This Row],[Nbr de commande]]=""),"",INDEX(G:N,MATCH(Tableau2[[#This Row],[Nbr de commande BIS]],[Nbr de commande],0),8))</f>
        <v/>
      </c>
      <c r="J92" s="8" t="str">
        <f>IF(AND(Tableau2[[#This Row],[Nbr de commande]]&lt;&gt;"",Tableau2[[#This Row],[Nbr de commande]]&lt;&gt;G93),Tableau2[[#This Row],[CUMUL QTE]],"")</f>
        <v/>
      </c>
      <c r="K92" s="8" t="str">
        <f>IF(AND(Tableau2[[#This Row],[Nbr de commande]]&lt;&gt;"",Tableau2[[#This Row],[Nbr de commande]]&lt;&gt;G93),Tableau2[[#This Row],[Cumul MONT]],"")</f>
        <v/>
      </c>
      <c r="L92" s="7">
        <f>SUMIFS($C$2:C92,$B$2:B92,"&lt;&gt;999")</f>
        <v>16125.8</v>
      </c>
      <c r="M92" s="7">
        <f>SUMIFS($E$2:E92,$B$2:B92,"&lt;&gt;999")</f>
        <v>66195.850000000006</v>
      </c>
      <c r="N92" s="5" t="str">
        <f>IF(AND(Tableau2[[#This Row],[CDE QTE]]="",Tableau2[[#This Row],[CDE MONT]]=""),"",Tableau2[[#This Row],[CDE MONT]]/Tableau2[[#This Row],[CDE QTE]])</f>
        <v/>
      </c>
    </row>
    <row r="93" spans="1:14">
      <c r="A93" s="1">
        <v>42816</v>
      </c>
      <c r="B93">
        <v>261</v>
      </c>
      <c r="C93">
        <v>-448</v>
      </c>
      <c r="D93" t="s">
        <v>16</v>
      </c>
      <c r="E93">
        <v>-444.99</v>
      </c>
      <c r="F93" t="s">
        <v>5</v>
      </c>
      <c r="H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commande]],$H92)))</f>
        <v>Commande 10</v>
      </c>
      <c r="I93" s="10" t="str">
        <f>IF(AND(Tableau2[[#This Row],[Nbr de commande]]="",Tableau2[[#This Row],[Nbr de commande]]=""),"",INDEX(G:N,MATCH(Tableau2[[#This Row],[Nbr de commande BIS]],[Nbr de commande],0),8))</f>
        <v/>
      </c>
      <c r="J93" s="8" t="str">
        <f>IF(AND(Tableau2[[#This Row],[Nbr de commande]]&lt;&gt;"",Tableau2[[#This Row],[Nbr de commande]]&lt;&gt;G94),Tableau2[[#This Row],[CUMUL QTE]],"")</f>
        <v/>
      </c>
      <c r="K93" s="8" t="str">
        <f>IF(AND(Tableau2[[#This Row],[Nbr de commande]]&lt;&gt;"",Tableau2[[#This Row],[Nbr de commande]]&lt;&gt;G94),Tableau2[[#This Row],[Cumul MONT]],"")</f>
        <v/>
      </c>
      <c r="L93" s="7">
        <f>SUMIFS($C$2:C93,$B$2:B93,"&lt;&gt;999")</f>
        <v>15677.8</v>
      </c>
      <c r="M93" s="7">
        <f>SUMIFS($E$2:E93,$B$2:B93,"&lt;&gt;999")</f>
        <v>65750.86</v>
      </c>
      <c r="N93" s="5" t="str">
        <f>IF(AND(Tableau2[[#This Row],[CDE QTE]]="",Tableau2[[#This Row],[CDE MONT]]=""),"",Tableau2[[#This Row],[CDE MONT]]/Tableau2[[#This Row],[CDE QTE]])</f>
        <v/>
      </c>
    </row>
    <row r="94" spans="1:14">
      <c r="A94" s="1">
        <v>42816</v>
      </c>
      <c r="B94">
        <v>261</v>
      </c>
      <c r="C94">
        <v>-448</v>
      </c>
      <c r="D94" t="s">
        <v>16</v>
      </c>
      <c r="E94">
        <v>-444.99</v>
      </c>
      <c r="F94" t="s">
        <v>5</v>
      </c>
      <c r="H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commande]],$H93)))</f>
        <v>Commande 10</v>
      </c>
      <c r="I94" s="10" t="str">
        <f>IF(AND(Tableau2[[#This Row],[Nbr de commande]]="",Tableau2[[#This Row],[Nbr de commande]]=""),"",INDEX(G:N,MATCH(Tableau2[[#This Row],[Nbr de commande BIS]],[Nbr de commande],0),8))</f>
        <v/>
      </c>
      <c r="J94" s="8" t="str">
        <f>IF(AND(Tableau2[[#This Row],[Nbr de commande]]&lt;&gt;"",Tableau2[[#This Row],[Nbr de commande]]&lt;&gt;G95),Tableau2[[#This Row],[CUMUL QTE]],"")</f>
        <v/>
      </c>
      <c r="K94" s="8" t="str">
        <f>IF(AND(Tableau2[[#This Row],[Nbr de commande]]&lt;&gt;"",Tableau2[[#This Row],[Nbr de commande]]&lt;&gt;G95),Tableau2[[#This Row],[Cumul MONT]],"")</f>
        <v/>
      </c>
      <c r="L94" s="7">
        <f>SUMIFS($C$2:C94,$B$2:B94,"&lt;&gt;999")</f>
        <v>15229.8</v>
      </c>
      <c r="M94" s="7">
        <f>SUMIFS($E$2:E94,$B$2:B94,"&lt;&gt;999")</f>
        <v>65305.87</v>
      </c>
      <c r="N94" s="5" t="str">
        <f>IF(AND(Tableau2[[#This Row],[CDE QTE]]="",Tableau2[[#This Row],[CDE MONT]]=""),"",Tableau2[[#This Row],[CDE MONT]]/Tableau2[[#This Row],[CDE QTE]])</f>
        <v/>
      </c>
    </row>
    <row r="95" spans="1:14">
      <c r="A95" s="1">
        <v>42816</v>
      </c>
      <c r="B95">
        <v>262</v>
      </c>
      <c r="C95">
        <v>980</v>
      </c>
      <c r="D95" t="s">
        <v>16</v>
      </c>
      <c r="E95">
        <v>205.92</v>
      </c>
      <c r="F95" t="s">
        <v>5</v>
      </c>
      <c r="H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commande]],$H94)))</f>
        <v>Commande 10</v>
      </c>
      <c r="I95" s="10" t="str">
        <f>IF(AND(Tableau2[[#This Row],[Nbr de commande]]="",Tableau2[[#This Row],[Nbr de commande]]=""),"",INDEX(G:N,MATCH(Tableau2[[#This Row],[Nbr de commande BIS]],[Nbr de commande],0),8))</f>
        <v/>
      </c>
      <c r="J95" s="8" t="str">
        <f>IF(AND(Tableau2[[#This Row],[Nbr de commande]]&lt;&gt;"",Tableau2[[#This Row],[Nbr de commande]]&lt;&gt;G96),Tableau2[[#This Row],[CUMUL QTE]],"")</f>
        <v/>
      </c>
      <c r="K95" s="8" t="str">
        <f>IF(AND(Tableau2[[#This Row],[Nbr de commande]]&lt;&gt;"",Tableau2[[#This Row],[Nbr de commande]]&lt;&gt;G96),Tableau2[[#This Row],[Cumul MONT]],"")</f>
        <v/>
      </c>
      <c r="L95" s="7">
        <f>SUMIFS($C$2:C95,$B$2:B95,"&lt;&gt;999")</f>
        <v>16209.8</v>
      </c>
      <c r="M95" s="7">
        <f>SUMIFS($E$2:E95,$B$2:B95,"&lt;&gt;999")</f>
        <v>65511.79</v>
      </c>
      <c r="N95" s="5" t="str">
        <f>IF(AND(Tableau2[[#This Row],[CDE QTE]]="",Tableau2[[#This Row],[CDE MONT]]=""),"",Tableau2[[#This Row],[CDE MONT]]/Tableau2[[#This Row],[CDE QTE]])</f>
        <v/>
      </c>
    </row>
    <row r="96" spans="1:14">
      <c r="A96" s="1">
        <v>42821</v>
      </c>
      <c r="B96">
        <v>261</v>
      </c>
      <c r="C96">
        <v>-308</v>
      </c>
      <c r="D96" t="s">
        <v>16</v>
      </c>
      <c r="E96">
        <v>-422.4</v>
      </c>
      <c r="F96" t="s">
        <v>5</v>
      </c>
      <c r="H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commande]],$H95)))</f>
        <v>Commande 10</v>
      </c>
      <c r="I96" s="10" t="str">
        <f>IF(AND(Tableau2[[#This Row],[Nbr de commande]]="",Tableau2[[#This Row],[Nbr de commande]]=""),"",INDEX(G:N,MATCH(Tableau2[[#This Row],[Nbr de commande BIS]],[Nbr de commande],0),8))</f>
        <v/>
      </c>
      <c r="J96" s="8" t="str">
        <f>IF(AND(Tableau2[[#This Row],[Nbr de commande]]&lt;&gt;"",Tableau2[[#This Row],[Nbr de commande]]&lt;&gt;G97),Tableau2[[#This Row],[CUMUL QTE]],"")</f>
        <v/>
      </c>
      <c r="K96" s="8" t="str">
        <f>IF(AND(Tableau2[[#This Row],[Nbr de commande]]&lt;&gt;"",Tableau2[[#This Row],[Nbr de commande]]&lt;&gt;G97),Tableau2[[#This Row],[Cumul MONT]],"")</f>
        <v/>
      </c>
      <c r="L96" s="7">
        <f>SUMIFS($C$2:C96,$B$2:B96,"&lt;&gt;999")</f>
        <v>15901.8</v>
      </c>
      <c r="M96" s="7">
        <f>SUMIFS($E$2:E96,$B$2:B96,"&lt;&gt;999")</f>
        <v>65089.39</v>
      </c>
      <c r="N96" s="5" t="str">
        <f>IF(AND(Tableau2[[#This Row],[CDE QTE]]="",Tableau2[[#This Row],[CDE MONT]]=""),"",Tableau2[[#This Row],[CDE MONT]]/Tableau2[[#This Row],[CDE QTE]])</f>
        <v/>
      </c>
    </row>
    <row r="97" spans="1:14">
      <c r="A97" s="1">
        <v>42821</v>
      </c>
      <c r="B97">
        <v>261</v>
      </c>
      <c r="C97">
        <v>-494</v>
      </c>
      <c r="D97" t="s">
        <v>16</v>
      </c>
      <c r="E97">
        <v>-444.49</v>
      </c>
      <c r="F97" t="s">
        <v>5</v>
      </c>
      <c r="H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commande]],$H96)))</f>
        <v>Commande 10</v>
      </c>
      <c r="I97" s="10" t="str">
        <f>IF(AND(Tableau2[[#This Row],[Nbr de commande]]="",Tableau2[[#This Row],[Nbr de commande]]=""),"",INDEX(G:N,MATCH(Tableau2[[#This Row],[Nbr de commande BIS]],[Nbr de commande],0),8))</f>
        <v/>
      </c>
      <c r="J97" s="8" t="str">
        <f>IF(AND(Tableau2[[#This Row],[Nbr de commande]]&lt;&gt;"",Tableau2[[#This Row],[Nbr de commande]]&lt;&gt;G98),Tableau2[[#This Row],[CUMUL QTE]],"")</f>
        <v/>
      </c>
      <c r="K97" s="8" t="str">
        <f>IF(AND(Tableau2[[#This Row],[Nbr de commande]]&lt;&gt;"",Tableau2[[#This Row],[Nbr de commande]]&lt;&gt;G98),Tableau2[[#This Row],[Cumul MONT]],"")</f>
        <v/>
      </c>
      <c r="L97" s="7">
        <f>SUMIFS($C$2:C97,$B$2:B97,"&lt;&gt;999")</f>
        <v>15407.8</v>
      </c>
      <c r="M97" s="7">
        <f>SUMIFS($E$2:E97,$B$2:B97,"&lt;&gt;999")</f>
        <v>64644.9</v>
      </c>
      <c r="N97" s="5" t="str">
        <f>IF(AND(Tableau2[[#This Row],[CDE QTE]]="",Tableau2[[#This Row],[CDE MONT]]=""),"",Tableau2[[#This Row],[CDE MONT]]/Tableau2[[#This Row],[CDE QTE]])</f>
        <v/>
      </c>
    </row>
    <row r="98" spans="1:14">
      <c r="A98" s="1">
        <v>42821</v>
      </c>
      <c r="B98">
        <v>262</v>
      </c>
      <c r="C98">
        <v>848</v>
      </c>
      <c r="D98" t="s">
        <v>16</v>
      </c>
      <c r="E98">
        <v>949.43</v>
      </c>
      <c r="F98" t="s">
        <v>5</v>
      </c>
      <c r="H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commande]],$H97)))</f>
        <v>Commande 10</v>
      </c>
      <c r="I98" s="10" t="str">
        <f>IF(AND(Tableau2[[#This Row],[Nbr de commande]]="",Tableau2[[#This Row],[Nbr de commande]]=""),"",INDEX(G:N,MATCH(Tableau2[[#This Row],[Nbr de commande BIS]],[Nbr de commande],0),8))</f>
        <v/>
      </c>
      <c r="J98" s="8" t="str">
        <f>IF(AND(Tableau2[[#This Row],[Nbr de commande]]&lt;&gt;"",Tableau2[[#This Row],[Nbr de commande]]&lt;&gt;G99),Tableau2[[#This Row],[CUMUL QTE]],"")</f>
        <v/>
      </c>
      <c r="K98" s="8" t="str">
        <f>IF(AND(Tableau2[[#This Row],[Nbr de commande]]&lt;&gt;"",Tableau2[[#This Row],[Nbr de commande]]&lt;&gt;G99),Tableau2[[#This Row],[Cumul MONT]],"")</f>
        <v/>
      </c>
      <c r="L98" s="7">
        <f>SUMIFS($C$2:C98,$B$2:B98,"&lt;&gt;999")</f>
        <v>16255.8</v>
      </c>
      <c r="M98" s="7">
        <f>SUMIFS($E$2:E98,$B$2:B98,"&lt;&gt;999")</f>
        <v>65594.33</v>
      </c>
      <c r="N98" s="5" t="str">
        <f>IF(AND(Tableau2[[#This Row],[CDE QTE]]="",Tableau2[[#This Row],[CDE MONT]]=""),"",Tableau2[[#This Row],[CDE MONT]]/Tableau2[[#This Row],[CDE QTE]])</f>
        <v/>
      </c>
    </row>
    <row r="99" spans="1:14">
      <c r="A99" s="1">
        <v>42822</v>
      </c>
      <c r="B99">
        <v>261</v>
      </c>
      <c r="C99">
        <v>-448</v>
      </c>
      <c r="D99" t="s">
        <v>16</v>
      </c>
      <c r="E99">
        <v>-444.99</v>
      </c>
      <c r="F99" t="s">
        <v>5</v>
      </c>
      <c r="H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commande]],$H98)))</f>
        <v>Commande 10</v>
      </c>
      <c r="I99" s="10" t="str">
        <f>IF(AND(Tableau2[[#This Row],[Nbr de commande]]="",Tableau2[[#This Row],[Nbr de commande]]=""),"",INDEX(G:N,MATCH(Tableau2[[#This Row],[Nbr de commande BIS]],[Nbr de commande],0),8))</f>
        <v/>
      </c>
      <c r="J99" s="8" t="str">
        <f>IF(AND(Tableau2[[#This Row],[Nbr de commande]]&lt;&gt;"",Tableau2[[#This Row],[Nbr de commande]]&lt;&gt;G100),Tableau2[[#This Row],[CUMUL QTE]],"")</f>
        <v/>
      </c>
      <c r="K99" s="8" t="str">
        <f>IF(AND(Tableau2[[#This Row],[Nbr de commande]]&lt;&gt;"",Tableau2[[#This Row],[Nbr de commande]]&lt;&gt;G100),Tableau2[[#This Row],[Cumul MONT]],"")</f>
        <v/>
      </c>
      <c r="L99" s="7">
        <f>SUMIFS($C$2:C99,$B$2:B99,"&lt;&gt;999")</f>
        <v>15807.8</v>
      </c>
      <c r="M99" s="7">
        <f>SUMIFS($E$2:E99,$B$2:B99,"&lt;&gt;999")</f>
        <v>65149.340000000004</v>
      </c>
      <c r="N99" s="5" t="str">
        <f>IF(AND(Tableau2[[#This Row],[CDE QTE]]="",Tableau2[[#This Row],[CDE MONT]]=""),"",Tableau2[[#This Row],[CDE MONT]]/Tableau2[[#This Row],[CDE QTE]])</f>
        <v/>
      </c>
    </row>
    <row r="100" spans="1:14">
      <c r="A100" s="1">
        <v>42822</v>
      </c>
      <c r="B100">
        <v>261</v>
      </c>
      <c r="C100">
        <v>-448</v>
      </c>
      <c r="D100" t="s">
        <v>16</v>
      </c>
      <c r="E100">
        <v>-444.99</v>
      </c>
      <c r="F100" t="s">
        <v>5</v>
      </c>
      <c r="H1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commande]],$H99)))</f>
        <v>Commande 10</v>
      </c>
      <c r="I100" s="10" t="str">
        <f>IF(AND(Tableau2[[#This Row],[Nbr de commande]]="",Tableau2[[#This Row],[Nbr de commande]]=""),"",INDEX(G:N,MATCH(Tableau2[[#This Row],[Nbr de commande BIS]],[Nbr de commande],0),8))</f>
        <v/>
      </c>
      <c r="J100" s="8" t="str">
        <f>IF(AND(Tableau2[[#This Row],[Nbr de commande]]&lt;&gt;"",Tableau2[[#This Row],[Nbr de commande]]&lt;&gt;G101),Tableau2[[#This Row],[CUMUL QTE]],"")</f>
        <v/>
      </c>
      <c r="K100" s="8" t="str">
        <f>IF(AND(Tableau2[[#This Row],[Nbr de commande]]&lt;&gt;"",Tableau2[[#This Row],[Nbr de commande]]&lt;&gt;G101),Tableau2[[#This Row],[Cumul MONT]],"")</f>
        <v/>
      </c>
      <c r="L100" s="7">
        <f>SUMIFS($C$2:C100,$B$2:B100,"&lt;&gt;999")</f>
        <v>15359.8</v>
      </c>
      <c r="M100" s="7">
        <f>SUMIFS($E$2:E100,$B$2:B100,"&lt;&gt;999")</f>
        <v>64704.350000000006</v>
      </c>
      <c r="N100" s="5" t="str">
        <f>IF(AND(Tableau2[[#This Row],[CDE QTE]]="",Tableau2[[#This Row],[CDE MONT]]=""),"",Tableau2[[#This Row],[CDE MONT]]/Tableau2[[#This Row],[CDE QTE]])</f>
        <v/>
      </c>
    </row>
    <row r="101" spans="1:14">
      <c r="A101" s="1">
        <v>42822</v>
      </c>
      <c r="B101">
        <v>999</v>
      </c>
      <c r="C101">
        <v>0</v>
      </c>
      <c r="D101" t="s">
        <v>16</v>
      </c>
      <c r="E101">
        <v>-9029.49</v>
      </c>
      <c r="F101" t="s">
        <v>5</v>
      </c>
      <c r="H1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commande]],$H100)))</f>
        <v>Commande 10</v>
      </c>
      <c r="I101" s="10" t="str">
        <f>IF(AND(Tableau2[[#This Row],[Nbr de commande]]="",Tableau2[[#This Row],[Nbr de commande]]=""),"",INDEX(G:N,MATCH(Tableau2[[#This Row],[Nbr de commande BIS]],[Nbr de commande],0),8))</f>
        <v/>
      </c>
      <c r="J101" s="8" t="str">
        <f>IF(AND(Tableau2[[#This Row],[Nbr de commande]]&lt;&gt;"",Tableau2[[#This Row],[Nbr de commande]]&lt;&gt;G102),Tableau2[[#This Row],[CUMUL QTE]],"")</f>
        <v/>
      </c>
      <c r="K101" s="8" t="str">
        <f>IF(AND(Tableau2[[#This Row],[Nbr de commande]]&lt;&gt;"",Tableau2[[#This Row],[Nbr de commande]]&lt;&gt;G102),Tableau2[[#This Row],[Cumul MONT]],"")</f>
        <v/>
      </c>
      <c r="L101" s="7">
        <f>SUMIFS($C$2:C101,$B$2:B101,"&lt;&gt;999")</f>
        <v>15359.8</v>
      </c>
      <c r="M101" s="7">
        <f>SUMIFS($E$2:E101,$B$2:B101,"&lt;&gt;999")</f>
        <v>64704.350000000006</v>
      </c>
      <c r="N101" s="5" t="str">
        <f>IF(AND(Tableau2[[#This Row],[CDE QTE]]="",Tableau2[[#This Row],[CDE MONT]]=""),"",Tableau2[[#This Row],[CDE MONT]]/Tableau2[[#This Row],[CDE QTE]])</f>
        <v/>
      </c>
    </row>
    <row r="102" spans="1:14">
      <c r="A102" s="1">
        <v>42822</v>
      </c>
      <c r="B102">
        <v>261</v>
      </c>
      <c r="C102">
        <v>-980</v>
      </c>
      <c r="D102" t="s">
        <v>16</v>
      </c>
      <c r="E102">
        <v>-205.92</v>
      </c>
      <c r="F102" t="s">
        <v>5</v>
      </c>
      <c r="H1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commande]],$H101)))</f>
        <v>Commande 10</v>
      </c>
      <c r="I102" s="10" t="str">
        <f>IF(AND(Tableau2[[#This Row],[Nbr de commande]]="",Tableau2[[#This Row],[Nbr de commande]]=""),"",INDEX(G:N,MATCH(Tableau2[[#This Row],[Nbr de commande BIS]],[Nbr de commande],0),8))</f>
        <v/>
      </c>
      <c r="J102" s="8" t="str">
        <f>IF(AND(Tableau2[[#This Row],[Nbr de commande]]&lt;&gt;"",Tableau2[[#This Row],[Nbr de commande]]&lt;&gt;G103),Tableau2[[#This Row],[CUMUL QTE]],"")</f>
        <v/>
      </c>
      <c r="K102" s="8" t="str">
        <f>IF(AND(Tableau2[[#This Row],[Nbr de commande]]&lt;&gt;"",Tableau2[[#This Row],[Nbr de commande]]&lt;&gt;G103),Tableau2[[#This Row],[Cumul MONT]],"")</f>
        <v/>
      </c>
      <c r="L102" s="7">
        <f>SUMIFS($C$2:C102,$B$2:B102,"&lt;&gt;999")</f>
        <v>14379.8</v>
      </c>
      <c r="M102" s="7">
        <f>SUMIFS($E$2:E102,$B$2:B102,"&lt;&gt;999")</f>
        <v>64498.430000000008</v>
      </c>
      <c r="N102" s="5" t="str">
        <f>IF(AND(Tableau2[[#This Row],[CDE QTE]]="",Tableau2[[#This Row],[CDE MONT]]=""),"",Tableau2[[#This Row],[CDE MONT]]/Tableau2[[#This Row],[CDE QTE]])</f>
        <v/>
      </c>
    </row>
    <row r="103" spans="1:14">
      <c r="A103" s="1">
        <v>42822</v>
      </c>
      <c r="B103">
        <v>262</v>
      </c>
      <c r="C103">
        <v>980</v>
      </c>
      <c r="D103" t="s">
        <v>16</v>
      </c>
      <c r="E103">
        <v>205.92</v>
      </c>
      <c r="F103" t="s">
        <v>5</v>
      </c>
      <c r="H1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commande]],$H102)))</f>
        <v>Commande 10</v>
      </c>
      <c r="I103" s="10" t="str">
        <f>IF(AND(Tableau2[[#This Row],[Nbr de commande]]="",Tableau2[[#This Row],[Nbr de commande]]=""),"",INDEX(G:N,MATCH(Tableau2[[#This Row],[Nbr de commande BIS]],[Nbr de commande],0),8))</f>
        <v/>
      </c>
      <c r="J103" s="8" t="str">
        <f>IF(AND(Tableau2[[#This Row],[Nbr de commande]]&lt;&gt;"",Tableau2[[#This Row],[Nbr de commande]]&lt;&gt;G104),Tableau2[[#This Row],[CUMUL QTE]],"")</f>
        <v/>
      </c>
      <c r="K103" s="8" t="str">
        <f>IF(AND(Tableau2[[#This Row],[Nbr de commande]]&lt;&gt;"",Tableau2[[#This Row],[Nbr de commande]]&lt;&gt;G104),Tableau2[[#This Row],[Cumul MONT]],"")</f>
        <v/>
      </c>
      <c r="L103" s="7">
        <f>SUMIFS($C$2:C103,$B$2:B103,"&lt;&gt;999")</f>
        <v>15359.8</v>
      </c>
      <c r="M103" s="7">
        <f>SUMIFS($E$2:E103,$B$2:B103,"&lt;&gt;999")</f>
        <v>64704.350000000006</v>
      </c>
      <c r="N103" s="5" t="str">
        <f>IF(AND(Tableau2[[#This Row],[CDE QTE]]="",Tableau2[[#This Row],[CDE MONT]]=""),"",Tableau2[[#This Row],[CDE MONT]]/Tableau2[[#This Row],[CDE QTE]])</f>
        <v/>
      </c>
    </row>
    <row r="104" spans="1:14">
      <c r="A104" s="1">
        <v>42822</v>
      </c>
      <c r="B104">
        <v>262</v>
      </c>
      <c r="C104">
        <v>40</v>
      </c>
      <c r="D104" t="s">
        <v>16</v>
      </c>
      <c r="E104">
        <v>54.49</v>
      </c>
      <c r="F104" t="s">
        <v>5</v>
      </c>
      <c r="H1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commande]],$H103)))</f>
        <v>Commande 10</v>
      </c>
      <c r="I104" s="10" t="str">
        <f>IF(AND(Tableau2[[#This Row],[Nbr de commande]]="",Tableau2[[#This Row],[Nbr de commande]]=""),"",INDEX(G:N,MATCH(Tableau2[[#This Row],[Nbr de commande BIS]],[Nbr de commande],0),8))</f>
        <v/>
      </c>
      <c r="J104" s="8" t="str">
        <f>IF(AND(Tableau2[[#This Row],[Nbr de commande]]&lt;&gt;"",Tableau2[[#This Row],[Nbr de commande]]&lt;&gt;G105),Tableau2[[#This Row],[CUMUL QTE]],"")</f>
        <v/>
      </c>
      <c r="K104" s="8" t="str">
        <f>IF(AND(Tableau2[[#This Row],[Nbr de commande]]&lt;&gt;"",Tableau2[[#This Row],[Nbr de commande]]&lt;&gt;G105),Tableau2[[#This Row],[Cumul MONT]],"")</f>
        <v/>
      </c>
      <c r="L104" s="7">
        <f>SUMIFS($C$2:C104,$B$2:B104,"&lt;&gt;999")</f>
        <v>15399.8</v>
      </c>
      <c r="M104" s="7">
        <f>SUMIFS($E$2:E104,$B$2:B104,"&lt;&gt;999")</f>
        <v>64758.840000000004</v>
      </c>
      <c r="N104" s="5" t="str">
        <f>IF(AND(Tableau2[[#This Row],[CDE QTE]]="",Tableau2[[#This Row],[CDE MONT]]=""),"",Tableau2[[#This Row],[CDE MONT]]/Tableau2[[#This Row],[CDE QTE]])</f>
        <v/>
      </c>
    </row>
    <row r="105" spans="1:14">
      <c r="A105" s="1">
        <v>42823</v>
      </c>
      <c r="B105">
        <v>261</v>
      </c>
      <c r="C105">
        <v>-848</v>
      </c>
      <c r="D105" t="s">
        <v>16</v>
      </c>
      <c r="E105">
        <v>-949.43</v>
      </c>
      <c r="F105" t="s">
        <v>5</v>
      </c>
      <c r="H1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commande]],$H104)))</f>
        <v>Commande 10</v>
      </c>
      <c r="I105" s="10" t="str">
        <f>IF(AND(Tableau2[[#This Row],[Nbr de commande]]="",Tableau2[[#This Row],[Nbr de commande]]=""),"",INDEX(G:N,MATCH(Tableau2[[#This Row],[Nbr de commande BIS]],[Nbr de commande],0),8))</f>
        <v/>
      </c>
      <c r="J105" s="8" t="str">
        <f>IF(AND(Tableau2[[#This Row],[Nbr de commande]]&lt;&gt;"",Tableau2[[#This Row],[Nbr de commande]]&lt;&gt;G106),Tableau2[[#This Row],[CUMUL QTE]],"")</f>
        <v/>
      </c>
      <c r="K105" s="8" t="str">
        <f>IF(AND(Tableau2[[#This Row],[Nbr de commande]]&lt;&gt;"",Tableau2[[#This Row],[Nbr de commande]]&lt;&gt;G106),Tableau2[[#This Row],[Cumul MONT]],"")</f>
        <v/>
      </c>
      <c r="L105" s="7">
        <f>SUMIFS($C$2:C105,$B$2:B105,"&lt;&gt;999")</f>
        <v>14551.8</v>
      </c>
      <c r="M105" s="7">
        <f>SUMIFS($E$2:E105,$B$2:B105,"&lt;&gt;999")</f>
        <v>63809.41</v>
      </c>
      <c r="N105" s="5" t="str">
        <f>IF(AND(Tableau2[[#This Row],[CDE QTE]]="",Tableau2[[#This Row],[CDE MONT]]=""),"",Tableau2[[#This Row],[CDE MONT]]/Tableau2[[#This Row],[CDE QTE]])</f>
        <v/>
      </c>
    </row>
    <row r="106" spans="1:14">
      <c r="A106" s="1">
        <v>42823</v>
      </c>
      <c r="B106">
        <v>261</v>
      </c>
      <c r="C106">
        <v>-494</v>
      </c>
      <c r="D106" t="s">
        <v>16</v>
      </c>
      <c r="E106">
        <v>-442.09</v>
      </c>
      <c r="F106" t="s">
        <v>5</v>
      </c>
      <c r="H1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commande]],$H105)))</f>
        <v>Commande 10</v>
      </c>
      <c r="I106" s="10" t="str">
        <f>IF(AND(Tableau2[[#This Row],[Nbr de commande]]="",Tableau2[[#This Row],[Nbr de commande]]=""),"",INDEX(G:N,MATCH(Tableau2[[#This Row],[Nbr de commande BIS]],[Nbr de commande],0),8))</f>
        <v/>
      </c>
      <c r="J106" s="8" t="str">
        <f>IF(AND(Tableau2[[#This Row],[Nbr de commande]]&lt;&gt;"",Tableau2[[#This Row],[Nbr de commande]]&lt;&gt;G107),Tableau2[[#This Row],[CUMUL QTE]],"")</f>
        <v/>
      </c>
      <c r="K106" s="8" t="str">
        <f>IF(AND(Tableau2[[#This Row],[Nbr de commande]]&lt;&gt;"",Tableau2[[#This Row],[Nbr de commande]]&lt;&gt;G107),Tableau2[[#This Row],[Cumul MONT]],"")</f>
        <v/>
      </c>
      <c r="L106" s="7">
        <f>SUMIFS($C$2:C106,$B$2:B106,"&lt;&gt;999")</f>
        <v>14057.8</v>
      </c>
      <c r="M106" s="7">
        <f>SUMIFS($E$2:E106,$B$2:B106,"&lt;&gt;999")</f>
        <v>63367.320000000007</v>
      </c>
      <c r="N106" s="5" t="str">
        <f>IF(AND(Tableau2[[#This Row],[CDE QTE]]="",Tableau2[[#This Row],[CDE MONT]]=""),"",Tableau2[[#This Row],[CDE MONT]]/Tableau2[[#This Row],[CDE QTE]])</f>
        <v/>
      </c>
    </row>
    <row r="107" spans="1:14">
      <c r="A107" s="1">
        <v>42823</v>
      </c>
      <c r="B107">
        <v>261</v>
      </c>
      <c r="C107">
        <v>-494</v>
      </c>
      <c r="D107" t="s">
        <v>16</v>
      </c>
      <c r="E107">
        <v>-444.49</v>
      </c>
      <c r="F107" t="s">
        <v>5</v>
      </c>
      <c r="H1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commande]],$H106)))</f>
        <v>Commande 10</v>
      </c>
      <c r="I107" s="10" t="str">
        <f>IF(AND(Tableau2[[#This Row],[Nbr de commande]]="",Tableau2[[#This Row],[Nbr de commande]]=""),"",INDEX(G:N,MATCH(Tableau2[[#This Row],[Nbr de commande BIS]],[Nbr de commande],0),8))</f>
        <v/>
      </c>
      <c r="J107" s="8" t="str">
        <f>IF(AND(Tableau2[[#This Row],[Nbr de commande]]&lt;&gt;"",Tableau2[[#This Row],[Nbr de commande]]&lt;&gt;G108),Tableau2[[#This Row],[CUMUL QTE]],"")</f>
        <v/>
      </c>
      <c r="K107" s="8" t="str">
        <f>IF(AND(Tableau2[[#This Row],[Nbr de commande]]&lt;&gt;"",Tableau2[[#This Row],[Nbr de commande]]&lt;&gt;G108),Tableau2[[#This Row],[Cumul MONT]],"")</f>
        <v/>
      </c>
      <c r="L107" s="7">
        <f>SUMIFS($C$2:C107,$B$2:B107,"&lt;&gt;999")</f>
        <v>13563.8</v>
      </c>
      <c r="M107" s="7">
        <f>SUMIFS($E$2:E107,$B$2:B107,"&lt;&gt;999")</f>
        <v>62922.830000000009</v>
      </c>
      <c r="N107" s="5" t="str">
        <f>IF(AND(Tableau2[[#This Row],[CDE QTE]]="",Tableau2[[#This Row],[CDE MONT]]=""),"",Tableau2[[#This Row],[CDE MONT]]/Tableau2[[#This Row],[CDE QTE]])</f>
        <v/>
      </c>
    </row>
    <row r="108" spans="1:14">
      <c r="A108" s="1">
        <v>42823</v>
      </c>
      <c r="B108">
        <v>262</v>
      </c>
      <c r="C108">
        <v>480</v>
      </c>
      <c r="D108" t="s">
        <v>16</v>
      </c>
      <c r="E108">
        <v>999.95</v>
      </c>
      <c r="F108" t="s">
        <v>5</v>
      </c>
      <c r="H1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commande]],$H107)))</f>
        <v>Commande 10</v>
      </c>
      <c r="I108" s="10" t="str">
        <f>IF(AND(Tableau2[[#This Row],[Nbr de commande]]="",Tableau2[[#This Row],[Nbr de commande]]=""),"",INDEX(G:N,MATCH(Tableau2[[#This Row],[Nbr de commande BIS]],[Nbr de commande],0),8))</f>
        <v/>
      </c>
      <c r="J108" s="8" t="str">
        <f>IF(AND(Tableau2[[#This Row],[Nbr de commande]]&lt;&gt;"",Tableau2[[#This Row],[Nbr de commande]]&lt;&gt;G109),Tableau2[[#This Row],[CUMUL QTE]],"")</f>
        <v/>
      </c>
      <c r="K108" s="8" t="str">
        <f>IF(AND(Tableau2[[#This Row],[Nbr de commande]]&lt;&gt;"",Tableau2[[#This Row],[Nbr de commande]]&lt;&gt;G109),Tableau2[[#This Row],[Cumul MONT]],"")</f>
        <v/>
      </c>
      <c r="L108" s="7">
        <f>SUMIFS($C$2:C108,$B$2:B108,"&lt;&gt;999")</f>
        <v>14043.8</v>
      </c>
      <c r="M108" s="7">
        <f>SUMIFS($E$2:E108,$B$2:B108,"&lt;&gt;999")</f>
        <v>63922.780000000006</v>
      </c>
      <c r="N108" s="5" t="str">
        <f>IF(AND(Tableau2[[#This Row],[CDE QTE]]="",Tableau2[[#This Row],[CDE MONT]]=""),"",Tableau2[[#This Row],[CDE MONT]]/Tableau2[[#This Row],[CDE QTE]])</f>
        <v/>
      </c>
    </row>
    <row r="109" spans="1:14">
      <c r="A109" s="1">
        <v>42828</v>
      </c>
      <c r="B109">
        <v>261</v>
      </c>
      <c r="C109">
        <v>-874</v>
      </c>
      <c r="D109" t="s">
        <v>16</v>
      </c>
      <c r="E109">
        <v>-949.95</v>
      </c>
      <c r="F109" t="s">
        <v>5</v>
      </c>
      <c r="H1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commande]],$H108)))</f>
        <v>Commande 10</v>
      </c>
      <c r="I109" s="10" t="str">
        <f>IF(AND(Tableau2[[#This Row],[Nbr de commande]]="",Tableau2[[#This Row],[Nbr de commande]]=""),"",INDEX(G:N,MATCH(Tableau2[[#This Row],[Nbr de commande BIS]],[Nbr de commande],0),8))</f>
        <v/>
      </c>
      <c r="J109" s="8" t="str">
        <f>IF(AND(Tableau2[[#This Row],[Nbr de commande]]&lt;&gt;"",Tableau2[[#This Row],[Nbr de commande]]&lt;&gt;G110),Tableau2[[#This Row],[CUMUL QTE]],"")</f>
        <v/>
      </c>
      <c r="K109" s="8" t="str">
        <f>IF(AND(Tableau2[[#This Row],[Nbr de commande]]&lt;&gt;"",Tableau2[[#This Row],[Nbr de commande]]&lt;&gt;G110),Tableau2[[#This Row],[Cumul MONT]],"")</f>
        <v/>
      </c>
      <c r="L109" s="7">
        <f>SUMIFS($C$2:C109,$B$2:B109,"&lt;&gt;999")</f>
        <v>13169.8</v>
      </c>
      <c r="M109" s="7">
        <f>SUMIFS($E$2:E109,$B$2:B109,"&lt;&gt;999")</f>
        <v>62972.830000000009</v>
      </c>
      <c r="N109" s="5" t="str">
        <f>IF(AND(Tableau2[[#This Row],[CDE QTE]]="",Tableau2[[#This Row],[CDE MONT]]=""),"",Tableau2[[#This Row],[CDE MONT]]/Tableau2[[#This Row],[CDE QTE]])</f>
        <v/>
      </c>
    </row>
    <row r="110" spans="1:14">
      <c r="A110" s="1">
        <v>42828</v>
      </c>
      <c r="B110">
        <v>261</v>
      </c>
      <c r="C110">
        <v>-480</v>
      </c>
      <c r="D110" t="s">
        <v>16</v>
      </c>
      <c r="E110">
        <v>-999.95</v>
      </c>
      <c r="F110" t="s">
        <v>5</v>
      </c>
      <c r="H1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commande]],$H109)))</f>
        <v>Commande 10</v>
      </c>
      <c r="I110" s="10" t="str">
        <f>IF(AND(Tableau2[[#This Row],[Nbr de commande]]="",Tableau2[[#This Row],[Nbr de commande]]=""),"",INDEX(G:N,MATCH(Tableau2[[#This Row],[Nbr de commande BIS]],[Nbr de commande],0),8))</f>
        <v/>
      </c>
      <c r="J110" s="8" t="str">
        <f>IF(AND(Tableau2[[#This Row],[Nbr de commande]]&lt;&gt;"",Tableau2[[#This Row],[Nbr de commande]]&lt;&gt;G111),Tableau2[[#This Row],[CUMUL QTE]],"")</f>
        <v/>
      </c>
      <c r="K110" s="8" t="str">
        <f>IF(AND(Tableau2[[#This Row],[Nbr de commande]]&lt;&gt;"",Tableau2[[#This Row],[Nbr de commande]]&lt;&gt;G111),Tableau2[[#This Row],[Cumul MONT]],"")</f>
        <v/>
      </c>
      <c r="L110" s="7">
        <f>SUMIFS($C$2:C110,$B$2:B110,"&lt;&gt;999")</f>
        <v>12689.8</v>
      </c>
      <c r="M110" s="7">
        <f>SUMIFS($E$2:E110,$B$2:B110,"&lt;&gt;999")</f>
        <v>61972.880000000012</v>
      </c>
      <c r="N110" s="5" t="str">
        <f>IF(AND(Tableau2[[#This Row],[CDE QTE]]="",Tableau2[[#This Row],[CDE MONT]]=""),"",Tableau2[[#This Row],[CDE MONT]]/Tableau2[[#This Row],[CDE QTE]])</f>
        <v/>
      </c>
    </row>
    <row r="111" spans="1:14">
      <c r="A111" s="1">
        <v>42828</v>
      </c>
      <c r="B111">
        <v>261</v>
      </c>
      <c r="C111">
        <v>-348</v>
      </c>
      <c r="D111" t="s">
        <v>16</v>
      </c>
      <c r="E111">
        <v>-499.29</v>
      </c>
      <c r="F111" t="s">
        <v>5</v>
      </c>
      <c r="H1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commande]],$H110)))</f>
        <v>Commande 10</v>
      </c>
      <c r="I111" s="10" t="str">
        <f>IF(AND(Tableau2[[#This Row],[Nbr de commande]]="",Tableau2[[#This Row],[Nbr de commande]]=""),"",INDEX(G:N,MATCH(Tableau2[[#This Row],[Nbr de commande BIS]],[Nbr de commande],0),8))</f>
        <v/>
      </c>
      <c r="J111" s="8" t="str">
        <f>IF(AND(Tableau2[[#This Row],[Nbr de commande]]&lt;&gt;"",Tableau2[[#This Row],[Nbr de commande]]&lt;&gt;G112),Tableau2[[#This Row],[CUMUL QTE]],"")</f>
        <v/>
      </c>
      <c r="K111" s="8" t="str">
        <f>IF(AND(Tableau2[[#This Row],[Nbr de commande]]&lt;&gt;"",Tableau2[[#This Row],[Nbr de commande]]&lt;&gt;G112),Tableau2[[#This Row],[Cumul MONT]],"")</f>
        <v/>
      </c>
      <c r="L111" s="7">
        <f>SUMIFS($C$2:C111,$B$2:B111,"&lt;&gt;999")</f>
        <v>12341.8</v>
      </c>
      <c r="M111" s="7">
        <f>SUMIFS($E$2:E111,$B$2:B111,"&lt;&gt;999")</f>
        <v>61473.590000000011</v>
      </c>
      <c r="N111" s="5" t="str">
        <f>IF(AND(Tableau2[[#This Row],[CDE QTE]]="",Tableau2[[#This Row],[CDE MONT]]=""),"",Tableau2[[#This Row],[CDE MONT]]/Tableau2[[#This Row],[CDE QTE]])</f>
        <v/>
      </c>
    </row>
    <row r="112" spans="1:14">
      <c r="A112" s="1">
        <v>42828</v>
      </c>
      <c r="B112">
        <v>262</v>
      </c>
      <c r="C112">
        <v>80</v>
      </c>
      <c r="D112" t="s">
        <v>16</v>
      </c>
      <c r="E112">
        <v>94.59</v>
      </c>
      <c r="F112" t="s">
        <v>5</v>
      </c>
      <c r="H1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commande]],$H111)))</f>
        <v>Commande 10</v>
      </c>
      <c r="I112" s="10" t="str">
        <f>IF(AND(Tableau2[[#This Row],[Nbr de commande]]="",Tableau2[[#This Row],[Nbr de commande]]=""),"",INDEX(G:N,MATCH(Tableau2[[#This Row],[Nbr de commande BIS]],[Nbr de commande],0),8))</f>
        <v/>
      </c>
      <c r="J112" s="8" t="str">
        <f>IF(AND(Tableau2[[#This Row],[Nbr de commande]]&lt;&gt;"",Tableau2[[#This Row],[Nbr de commande]]&lt;&gt;G113),Tableau2[[#This Row],[CUMUL QTE]],"")</f>
        <v/>
      </c>
      <c r="K112" s="8" t="str">
        <f>IF(AND(Tableau2[[#This Row],[Nbr de commande]]&lt;&gt;"",Tableau2[[#This Row],[Nbr de commande]]&lt;&gt;G113),Tableau2[[#This Row],[Cumul MONT]],"")</f>
        <v/>
      </c>
      <c r="L112" s="7">
        <f>SUMIFS($C$2:C112,$B$2:B112,"&lt;&gt;999")</f>
        <v>12421.8</v>
      </c>
      <c r="M112" s="7">
        <f>SUMIFS($E$2:E112,$B$2:B112,"&lt;&gt;999")</f>
        <v>61568.180000000008</v>
      </c>
      <c r="N112" s="5" t="str">
        <f>IF(AND(Tableau2[[#This Row],[CDE QTE]]="",Tableau2[[#This Row],[CDE MONT]]=""),"",Tableau2[[#This Row],[CDE MONT]]/Tableau2[[#This Row],[CDE QTE]])</f>
        <v/>
      </c>
    </row>
    <row r="113" spans="1:14">
      <c r="A113" s="1">
        <v>42829</v>
      </c>
      <c r="B113">
        <v>261</v>
      </c>
      <c r="C113">
        <v>-220</v>
      </c>
      <c r="D113" t="s">
        <v>16</v>
      </c>
      <c r="E113">
        <v>-309.92</v>
      </c>
      <c r="F113" t="s">
        <v>5</v>
      </c>
      <c r="H1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commande]],$H112)))</f>
        <v>Commande 10</v>
      </c>
      <c r="I113" s="10" t="str">
        <f>IF(AND(Tableau2[[#This Row],[Nbr de commande]]="",Tableau2[[#This Row],[Nbr de commande]]=""),"",INDEX(G:N,MATCH(Tableau2[[#This Row],[Nbr de commande BIS]],[Nbr de commande],0),8))</f>
        <v/>
      </c>
      <c r="J113" s="8" t="str">
        <f>IF(AND(Tableau2[[#This Row],[Nbr de commande]]&lt;&gt;"",Tableau2[[#This Row],[Nbr de commande]]&lt;&gt;G114),Tableau2[[#This Row],[CUMUL QTE]],"")</f>
        <v/>
      </c>
      <c r="K113" s="8" t="str">
        <f>IF(AND(Tableau2[[#This Row],[Nbr de commande]]&lt;&gt;"",Tableau2[[#This Row],[Nbr de commande]]&lt;&gt;G114),Tableau2[[#This Row],[Cumul MONT]],"")</f>
        <v/>
      </c>
      <c r="L113" s="7">
        <f>SUMIFS($C$2:C113,$B$2:B113,"&lt;&gt;999")</f>
        <v>12201.8</v>
      </c>
      <c r="M113" s="7">
        <f>SUMIFS($E$2:E113,$B$2:B113,"&lt;&gt;999")</f>
        <v>61258.260000000009</v>
      </c>
      <c r="N113" s="5" t="str">
        <f>IF(AND(Tableau2[[#This Row],[CDE QTE]]="",Tableau2[[#This Row],[CDE MONT]]=""),"",Tableau2[[#This Row],[CDE MONT]]/Tableau2[[#This Row],[CDE QTE]])</f>
        <v/>
      </c>
    </row>
    <row r="114" spans="1:14">
      <c r="A114" s="1">
        <v>42829</v>
      </c>
      <c r="B114">
        <v>261</v>
      </c>
      <c r="C114">
        <v>-874</v>
      </c>
      <c r="D114" t="s">
        <v>16</v>
      </c>
      <c r="E114">
        <v>-949.95</v>
      </c>
      <c r="F114" t="s">
        <v>5</v>
      </c>
      <c r="H1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commande]],$H113)))</f>
        <v>Commande 10</v>
      </c>
      <c r="I114" s="10" t="str">
        <f>IF(AND(Tableau2[[#This Row],[Nbr de commande]]="",Tableau2[[#This Row],[Nbr de commande]]=""),"",INDEX(G:N,MATCH(Tableau2[[#This Row],[Nbr de commande BIS]],[Nbr de commande],0),8))</f>
        <v/>
      </c>
      <c r="J114" s="8" t="str">
        <f>IF(AND(Tableau2[[#This Row],[Nbr de commande]]&lt;&gt;"",Tableau2[[#This Row],[Nbr de commande]]&lt;&gt;G115),Tableau2[[#This Row],[CUMUL QTE]],"")</f>
        <v/>
      </c>
      <c r="K114" s="8" t="str">
        <f>IF(AND(Tableau2[[#This Row],[Nbr de commande]]&lt;&gt;"",Tableau2[[#This Row],[Nbr de commande]]&lt;&gt;G115),Tableau2[[#This Row],[Cumul MONT]],"")</f>
        <v/>
      </c>
      <c r="L114" s="7">
        <f>SUMIFS($C$2:C114,$B$2:B114,"&lt;&gt;999")</f>
        <v>11327.8</v>
      </c>
      <c r="M114" s="7">
        <f>SUMIFS($E$2:E114,$B$2:B114,"&lt;&gt;999")</f>
        <v>60308.310000000012</v>
      </c>
      <c r="N114" s="5" t="str">
        <f>IF(AND(Tableau2[[#This Row],[CDE QTE]]="",Tableau2[[#This Row],[CDE MONT]]=""),"",Tableau2[[#This Row],[CDE MONT]]/Tableau2[[#This Row],[CDE QTE]])</f>
        <v/>
      </c>
    </row>
    <row r="115" spans="1:14">
      <c r="A115" s="1">
        <v>42829</v>
      </c>
      <c r="B115">
        <v>261</v>
      </c>
      <c r="C115">
        <v>-702</v>
      </c>
      <c r="D115" t="s">
        <v>16</v>
      </c>
      <c r="E115">
        <v>-992.95</v>
      </c>
      <c r="F115" t="s">
        <v>5</v>
      </c>
      <c r="H1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commande]],$H114)))</f>
        <v>Commande 10</v>
      </c>
      <c r="I115" s="10" t="str">
        <f>IF(AND(Tableau2[[#This Row],[Nbr de commande]]="",Tableau2[[#This Row],[Nbr de commande]]=""),"",INDEX(G:N,MATCH(Tableau2[[#This Row],[Nbr de commande BIS]],[Nbr de commande],0),8))</f>
        <v/>
      </c>
      <c r="J115" s="8" t="str">
        <f>IF(AND(Tableau2[[#This Row],[Nbr de commande]]&lt;&gt;"",Tableau2[[#This Row],[Nbr de commande]]&lt;&gt;G116),Tableau2[[#This Row],[CUMUL QTE]],"")</f>
        <v/>
      </c>
      <c r="K115" s="8" t="str">
        <f>IF(AND(Tableau2[[#This Row],[Nbr de commande]]&lt;&gt;"",Tableau2[[#This Row],[Nbr de commande]]&lt;&gt;G116),Tableau2[[#This Row],[Cumul MONT]],"")</f>
        <v/>
      </c>
      <c r="L115" s="7">
        <f>SUMIFS($C$2:C115,$B$2:B115,"&lt;&gt;999")</f>
        <v>10625.8</v>
      </c>
      <c r="M115" s="7">
        <f>SUMIFS($E$2:E115,$B$2:B115,"&lt;&gt;999")</f>
        <v>59315.360000000015</v>
      </c>
      <c r="N115" s="5" t="str">
        <f>IF(AND(Tableau2[[#This Row],[CDE QTE]]="",Tableau2[[#This Row],[CDE MONT]]=""),"",Tableau2[[#This Row],[CDE MONT]]/Tableau2[[#This Row],[CDE QTE]])</f>
        <v/>
      </c>
    </row>
    <row r="116" spans="1:14">
      <c r="A116" s="1">
        <v>42829</v>
      </c>
      <c r="B116">
        <v>262</v>
      </c>
      <c r="C116">
        <v>820</v>
      </c>
      <c r="D116" t="s">
        <v>16</v>
      </c>
      <c r="E116">
        <v>993.95</v>
      </c>
      <c r="F116" t="s">
        <v>5</v>
      </c>
      <c r="H1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commande]],$H115)))</f>
        <v>Commande 10</v>
      </c>
      <c r="I116" s="10" t="str">
        <f>IF(AND(Tableau2[[#This Row],[Nbr de commande]]="",Tableau2[[#This Row],[Nbr de commande]]=""),"",INDEX(G:N,MATCH(Tableau2[[#This Row],[Nbr de commande BIS]],[Nbr de commande],0),8))</f>
        <v/>
      </c>
      <c r="J116" s="8" t="str">
        <f>IF(AND(Tableau2[[#This Row],[Nbr de commande]]&lt;&gt;"",Tableau2[[#This Row],[Nbr de commande]]&lt;&gt;G117),Tableau2[[#This Row],[CUMUL QTE]],"")</f>
        <v/>
      </c>
      <c r="K116" s="8" t="str">
        <f>IF(AND(Tableau2[[#This Row],[Nbr de commande]]&lt;&gt;"",Tableau2[[#This Row],[Nbr de commande]]&lt;&gt;G117),Tableau2[[#This Row],[Cumul MONT]],"")</f>
        <v/>
      </c>
      <c r="L116" s="7">
        <f>SUMIFS($C$2:C116,$B$2:B116,"&lt;&gt;999")</f>
        <v>11445.8</v>
      </c>
      <c r="M116" s="7">
        <f>SUMIFS($E$2:E116,$B$2:B116,"&lt;&gt;999")</f>
        <v>60309.310000000012</v>
      </c>
      <c r="N116" s="5" t="str">
        <f>IF(AND(Tableau2[[#This Row],[CDE QTE]]="",Tableau2[[#This Row],[CDE MONT]]=""),"",Tableau2[[#This Row],[CDE MONT]]/Tableau2[[#This Row],[CDE QTE]])</f>
        <v/>
      </c>
    </row>
    <row r="117" spans="1:14">
      <c r="A117" s="1">
        <v>42831</v>
      </c>
      <c r="B117">
        <v>261</v>
      </c>
      <c r="C117">
        <v>-820</v>
      </c>
      <c r="D117" t="s">
        <v>16</v>
      </c>
      <c r="E117">
        <v>-993.95</v>
      </c>
      <c r="F117" t="s">
        <v>5</v>
      </c>
      <c r="H1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commande]],$H116)))</f>
        <v>Commande 10</v>
      </c>
      <c r="I117" s="10" t="str">
        <f>IF(AND(Tableau2[[#This Row],[Nbr de commande]]="",Tableau2[[#This Row],[Nbr de commande]]=""),"",INDEX(G:N,MATCH(Tableau2[[#This Row],[Nbr de commande BIS]],[Nbr de commande],0),8))</f>
        <v/>
      </c>
      <c r="J117" s="8" t="str">
        <f>IF(AND(Tableau2[[#This Row],[Nbr de commande]]&lt;&gt;"",Tableau2[[#This Row],[Nbr de commande]]&lt;&gt;G118),Tableau2[[#This Row],[CUMUL QTE]],"")</f>
        <v/>
      </c>
      <c r="K117" s="8" t="str">
        <f>IF(AND(Tableau2[[#This Row],[Nbr de commande]]&lt;&gt;"",Tableau2[[#This Row],[Nbr de commande]]&lt;&gt;G118),Tableau2[[#This Row],[Cumul MONT]],"")</f>
        <v/>
      </c>
      <c r="L117" s="7">
        <f>SUMIFS($C$2:C117,$B$2:B117,"&lt;&gt;999")</f>
        <v>10625.8</v>
      </c>
      <c r="M117" s="7">
        <f>SUMIFS($E$2:E117,$B$2:B117,"&lt;&gt;999")</f>
        <v>59315.360000000015</v>
      </c>
      <c r="N117" s="5" t="str">
        <f>IF(AND(Tableau2[[#This Row],[CDE QTE]]="",Tableau2[[#This Row],[CDE MONT]]=""),"",Tableau2[[#This Row],[CDE MONT]]/Tableau2[[#This Row],[CDE QTE]])</f>
        <v/>
      </c>
    </row>
    <row r="118" spans="1:14">
      <c r="A118" s="1">
        <v>42831</v>
      </c>
      <c r="B118">
        <v>261</v>
      </c>
      <c r="C118">
        <v>-874</v>
      </c>
      <c r="D118" t="s">
        <v>16</v>
      </c>
      <c r="E118">
        <v>-949.95</v>
      </c>
      <c r="F118" t="s">
        <v>5</v>
      </c>
      <c r="H1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commande]],$H117)))</f>
        <v>Commande 10</v>
      </c>
      <c r="I118" s="10" t="str">
        <f>IF(AND(Tableau2[[#This Row],[Nbr de commande]]="",Tableau2[[#This Row],[Nbr de commande]]=""),"",INDEX(G:N,MATCH(Tableau2[[#This Row],[Nbr de commande BIS]],[Nbr de commande],0),8))</f>
        <v/>
      </c>
      <c r="J118" s="8" t="str">
        <f>IF(AND(Tableau2[[#This Row],[Nbr de commande]]&lt;&gt;"",Tableau2[[#This Row],[Nbr de commande]]&lt;&gt;G119),Tableau2[[#This Row],[CUMUL QTE]],"")</f>
        <v/>
      </c>
      <c r="K118" s="8" t="str">
        <f>IF(AND(Tableau2[[#This Row],[Nbr de commande]]&lt;&gt;"",Tableau2[[#This Row],[Nbr de commande]]&lt;&gt;G119),Tableau2[[#This Row],[Cumul MONT]],"")</f>
        <v/>
      </c>
      <c r="L118" s="7">
        <f>SUMIFS($C$2:C118,$B$2:B118,"&lt;&gt;999")</f>
        <v>9751.7999999999993</v>
      </c>
      <c r="M118" s="7">
        <f>SUMIFS($E$2:E118,$B$2:B118,"&lt;&gt;999")</f>
        <v>58365.410000000018</v>
      </c>
      <c r="N118" s="5" t="str">
        <f>IF(AND(Tableau2[[#This Row],[CDE QTE]]="",Tableau2[[#This Row],[CDE MONT]]=""),"",Tableau2[[#This Row],[CDE MONT]]/Tableau2[[#This Row],[CDE QTE]])</f>
        <v/>
      </c>
    </row>
    <row r="119" spans="1:14">
      <c r="A119" s="1">
        <v>42831</v>
      </c>
      <c r="B119">
        <v>261</v>
      </c>
      <c r="C119">
        <v>-702</v>
      </c>
      <c r="D119" t="s">
        <v>16</v>
      </c>
      <c r="E119">
        <v>-992.95</v>
      </c>
      <c r="F119" t="s">
        <v>5</v>
      </c>
      <c r="H1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commande]],$H118)))</f>
        <v>Commande 10</v>
      </c>
      <c r="I119" s="10" t="str">
        <f>IF(AND(Tableau2[[#This Row],[Nbr de commande]]="",Tableau2[[#This Row],[Nbr de commande]]=""),"",INDEX(G:N,MATCH(Tableau2[[#This Row],[Nbr de commande BIS]],[Nbr de commande],0),8))</f>
        <v/>
      </c>
      <c r="J119" s="8" t="str">
        <f>IF(AND(Tableau2[[#This Row],[Nbr de commande]]&lt;&gt;"",Tableau2[[#This Row],[Nbr de commande]]&lt;&gt;G120),Tableau2[[#This Row],[CUMUL QTE]],"")</f>
        <v/>
      </c>
      <c r="K119" s="8" t="str">
        <f>IF(AND(Tableau2[[#This Row],[Nbr de commande]]&lt;&gt;"",Tableau2[[#This Row],[Nbr de commande]]&lt;&gt;G120),Tableau2[[#This Row],[Cumul MONT]],"")</f>
        <v/>
      </c>
      <c r="L119" s="7">
        <f>SUMIFS($C$2:C119,$B$2:B119,"&lt;&gt;999")</f>
        <v>9049.7999999999993</v>
      </c>
      <c r="M119" s="7">
        <f>SUMIFS($E$2:E119,$B$2:B119,"&lt;&gt;999")</f>
        <v>57372.460000000021</v>
      </c>
      <c r="N119" s="5" t="str">
        <f>IF(AND(Tableau2[[#This Row],[CDE QTE]]="",Tableau2[[#This Row],[CDE MONT]]=""),"",Tableau2[[#This Row],[CDE MONT]]/Tableau2[[#This Row],[CDE QTE]])</f>
        <v/>
      </c>
    </row>
    <row r="120" spans="1:14">
      <c r="A120" s="1">
        <v>42831</v>
      </c>
      <c r="B120">
        <v>262</v>
      </c>
      <c r="C120">
        <v>880</v>
      </c>
      <c r="D120" t="s">
        <v>16</v>
      </c>
      <c r="E120">
        <v>995.43</v>
      </c>
      <c r="F120" t="s">
        <v>5</v>
      </c>
      <c r="H1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commande]],$H119)))</f>
        <v>Commande 10</v>
      </c>
      <c r="I120" s="10" t="str">
        <f>IF(AND(Tableau2[[#This Row],[Nbr de commande]]="",Tableau2[[#This Row],[Nbr de commande]]=""),"",INDEX(G:N,MATCH(Tableau2[[#This Row],[Nbr de commande BIS]],[Nbr de commande],0),8))</f>
        <v/>
      </c>
      <c r="J120" s="8" t="str">
        <f>IF(AND(Tableau2[[#This Row],[Nbr de commande]]&lt;&gt;"",Tableau2[[#This Row],[Nbr de commande]]&lt;&gt;G121),Tableau2[[#This Row],[CUMUL QTE]],"")</f>
        <v/>
      </c>
      <c r="K120" s="8" t="str">
        <f>IF(AND(Tableau2[[#This Row],[Nbr de commande]]&lt;&gt;"",Tableau2[[#This Row],[Nbr de commande]]&lt;&gt;G121),Tableau2[[#This Row],[Cumul MONT]],"")</f>
        <v/>
      </c>
      <c r="L120" s="7">
        <f>SUMIFS($C$2:C120,$B$2:B120,"&lt;&gt;999")</f>
        <v>9929.7999999999993</v>
      </c>
      <c r="M120" s="7">
        <f>SUMIFS($E$2:E120,$B$2:B120,"&lt;&gt;999")</f>
        <v>58367.890000000021</v>
      </c>
      <c r="N120" s="5" t="str">
        <f>IF(AND(Tableau2[[#This Row],[CDE QTE]]="",Tableau2[[#This Row],[CDE MONT]]=""),"",Tableau2[[#This Row],[CDE MONT]]/Tableau2[[#This Row],[CDE QTE]])</f>
        <v/>
      </c>
    </row>
    <row r="121" spans="1:14">
      <c r="A121" s="1">
        <v>42835</v>
      </c>
      <c r="B121">
        <v>261</v>
      </c>
      <c r="C121">
        <v>-9944</v>
      </c>
      <c r="D121" t="s">
        <v>16</v>
      </c>
      <c r="E121">
        <v>-9599.35</v>
      </c>
      <c r="F121" t="s">
        <v>5</v>
      </c>
      <c r="H1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commande]],$H120)))</f>
        <v>Commande 10</v>
      </c>
      <c r="I121" s="10" t="str">
        <f>IF(AND(Tableau2[[#This Row],[Nbr de commande]]="",Tableau2[[#This Row],[Nbr de commande]]=""),"",INDEX(G:N,MATCH(Tableau2[[#This Row],[Nbr de commande BIS]],[Nbr de commande],0),8))</f>
        <v/>
      </c>
      <c r="J121" s="8" t="str">
        <f>IF(AND(Tableau2[[#This Row],[Nbr de commande]]&lt;&gt;"",Tableau2[[#This Row],[Nbr de commande]]&lt;&gt;G122),Tableau2[[#This Row],[CUMUL QTE]],"")</f>
        <v/>
      </c>
      <c r="K121" s="8" t="str">
        <f>IF(AND(Tableau2[[#This Row],[Nbr de commande]]&lt;&gt;"",Tableau2[[#This Row],[Nbr de commande]]&lt;&gt;G122),Tableau2[[#This Row],[Cumul MONT]],"")</f>
        <v/>
      </c>
      <c r="L121" s="7">
        <f>SUMIFS($C$2:C121,$B$2:B121,"&lt;&gt;999")</f>
        <v>-14.200000000000728</v>
      </c>
      <c r="M121" s="7">
        <f>SUMIFS($E$2:E121,$B$2:B121,"&lt;&gt;999")</f>
        <v>48768.540000000023</v>
      </c>
      <c r="N121" s="5" t="str">
        <f>IF(AND(Tableau2[[#This Row],[CDE QTE]]="",Tableau2[[#This Row],[CDE MONT]]=""),"",Tableau2[[#This Row],[CDE MONT]]/Tableau2[[#This Row],[CDE QTE]])</f>
        <v/>
      </c>
    </row>
    <row r="122" spans="1:14">
      <c r="A122" s="1">
        <v>42835</v>
      </c>
      <c r="B122">
        <v>261</v>
      </c>
      <c r="C122">
        <v>-399</v>
      </c>
      <c r="D122" t="s">
        <v>16</v>
      </c>
      <c r="E122">
        <v>-439.49</v>
      </c>
      <c r="F122" t="s">
        <v>5</v>
      </c>
      <c r="H1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commande]],$H121)))</f>
        <v>Commande 10</v>
      </c>
      <c r="I122" s="10" t="str">
        <f>IF(AND(Tableau2[[#This Row],[Nbr de commande]]="",Tableau2[[#This Row],[Nbr de commande]]=""),"",INDEX(G:N,MATCH(Tableau2[[#This Row],[Nbr de commande BIS]],[Nbr de commande],0),8))</f>
        <v/>
      </c>
      <c r="J122" s="8" t="str">
        <f>IF(AND(Tableau2[[#This Row],[Nbr de commande]]&lt;&gt;"",Tableau2[[#This Row],[Nbr de commande]]&lt;&gt;G123),Tableau2[[#This Row],[CUMUL QTE]],"")</f>
        <v/>
      </c>
      <c r="K122" s="8" t="str">
        <f>IF(AND(Tableau2[[#This Row],[Nbr de commande]]&lt;&gt;"",Tableau2[[#This Row],[Nbr de commande]]&lt;&gt;G123),Tableau2[[#This Row],[Cumul MONT]],"")</f>
        <v/>
      </c>
      <c r="L122" s="7">
        <f>SUMIFS($C$2:C122,$B$2:B122,"&lt;&gt;999")</f>
        <v>-413.20000000000073</v>
      </c>
      <c r="M122" s="7">
        <f>SUMIFS($E$2:E122,$B$2:B122,"&lt;&gt;999")</f>
        <v>48329.050000000025</v>
      </c>
      <c r="N122" s="5" t="str">
        <f>IF(AND(Tableau2[[#This Row],[CDE QTE]]="",Tableau2[[#This Row],[CDE MONT]]=""),"",Tableau2[[#This Row],[CDE MONT]]/Tableau2[[#This Row],[CDE QTE]])</f>
        <v/>
      </c>
    </row>
    <row r="123" spans="1:14">
      <c r="A123" s="1">
        <v>42836</v>
      </c>
      <c r="B123">
        <v>261</v>
      </c>
      <c r="C123">
        <v>-378</v>
      </c>
      <c r="D123" t="s">
        <v>16</v>
      </c>
      <c r="E123">
        <v>-594.29</v>
      </c>
      <c r="F123" t="s">
        <v>5</v>
      </c>
      <c r="H1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commande]],$H122)))</f>
        <v>Commande 10</v>
      </c>
      <c r="I123" s="10" t="str">
        <f>IF(AND(Tableau2[[#This Row],[Nbr de commande]]="",Tableau2[[#This Row],[Nbr de commande]]=""),"",INDEX(G:N,MATCH(Tableau2[[#This Row],[Nbr de commande BIS]],[Nbr de commande],0),8))</f>
        <v/>
      </c>
      <c r="J123" s="8" t="str">
        <f>IF(AND(Tableau2[[#This Row],[Nbr de commande]]&lt;&gt;"",Tableau2[[#This Row],[Nbr de commande]]&lt;&gt;G124),Tableau2[[#This Row],[CUMUL QTE]],"")</f>
        <v/>
      </c>
      <c r="K123" s="8" t="str">
        <f>IF(AND(Tableau2[[#This Row],[Nbr de commande]]&lt;&gt;"",Tableau2[[#This Row],[Nbr de commande]]&lt;&gt;G124),Tableau2[[#This Row],[Cumul MONT]],"")</f>
        <v/>
      </c>
      <c r="L123" s="7">
        <f>SUMIFS($C$2:C123,$B$2:B123,"&lt;&gt;999")</f>
        <v>-791.20000000000073</v>
      </c>
      <c r="M123" s="7">
        <f>SUMIFS($E$2:E123,$B$2:B123,"&lt;&gt;999")</f>
        <v>47734.760000000024</v>
      </c>
      <c r="N123" s="5" t="str">
        <f>IF(AND(Tableau2[[#This Row],[CDE QTE]]="",Tableau2[[#This Row],[CDE MONT]]=""),"",Tableau2[[#This Row],[CDE MONT]]/Tableau2[[#This Row],[CDE QTE]])</f>
        <v/>
      </c>
    </row>
    <row r="124" spans="1:14">
      <c r="A124" s="1">
        <v>42836</v>
      </c>
      <c r="B124">
        <v>261</v>
      </c>
      <c r="C124">
        <v>-702</v>
      </c>
      <c r="D124" t="s">
        <v>16</v>
      </c>
      <c r="E124">
        <v>-992.95</v>
      </c>
      <c r="F124" t="s">
        <v>5</v>
      </c>
      <c r="H1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commande]],$H123)))</f>
        <v>Commande 10</v>
      </c>
      <c r="I124" s="10" t="str">
        <f>IF(AND(Tableau2[[#This Row],[Nbr de commande]]="",Tableau2[[#This Row],[Nbr de commande]]=""),"",INDEX(G:N,MATCH(Tableau2[[#This Row],[Nbr de commande BIS]],[Nbr de commande],0),8))</f>
        <v/>
      </c>
      <c r="J124" s="8" t="str">
        <f>IF(AND(Tableau2[[#This Row],[Nbr de commande]]&lt;&gt;"",Tableau2[[#This Row],[Nbr de commande]]&lt;&gt;G125),Tableau2[[#This Row],[CUMUL QTE]],"")</f>
        <v/>
      </c>
      <c r="K124" s="8" t="str">
        <f>IF(AND(Tableau2[[#This Row],[Nbr de commande]]&lt;&gt;"",Tableau2[[#This Row],[Nbr de commande]]&lt;&gt;G125),Tableau2[[#This Row],[Cumul MONT]],"")</f>
        <v/>
      </c>
      <c r="L124" s="7">
        <f>SUMIFS($C$2:C124,$B$2:B124,"&lt;&gt;999")</f>
        <v>-1493.2000000000007</v>
      </c>
      <c r="M124" s="7">
        <f>SUMIFS($E$2:E124,$B$2:B124,"&lt;&gt;999")</f>
        <v>46741.810000000027</v>
      </c>
      <c r="N124" s="5" t="str">
        <f>IF(AND(Tableau2[[#This Row],[CDE QTE]]="",Tableau2[[#This Row],[CDE MONT]]=""),"",Tableau2[[#This Row],[CDE MONT]]/Tableau2[[#This Row],[CDE QTE]])</f>
        <v/>
      </c>
    </row>
    <row r="125" spans="1:14">
      <c r="A125" s="1">
        <v>42836</v>
      </c>
      <c r="B125">
        <v>261</v>
      </c>
      <c r="C125">
        <v>-472.8</v>
      </c>
      <c r="D125" t="s">
        <v>16</v>
      </c>
      <c r="E125">
        <v>-944</v>
      </c>
      <c r="F125" t="s">
        <v>5</v>
      </c>
      <c r="H1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commande]],$H124)))</f>
        <v>Commande 10</v>
      </c>
      <c r="I125" s="10" t="str">
        <f>IF(AND(Tableau2[[#This Row],[Nbr de commande]]="",Tableau2[[#This Row],[Nbr de commande]]=""),"",INDEX(G:N,MATCH(Tableau2[[#This Row],[Nbr de commande BIS]],[Nbr de commande],0),8))</f>
        <v/>
      </c>
      <c r="J125" s="8" t="str">
        <f>IF(AND(Tableau2[[#This Row],[Nbr de commande]]&lt;&gt;"",Tableau2[[#This Row],[Nbr de commande]]&lt;&gt;G126),Tableau2[[#This Row],[CUMUL QTE]],"")</f>
        <v/>
      </c>
      <c r="K125" s="8" t="str">
        <f>IF(AND(Tableau2[[#This Row],[Nbr de commande]]&lt;&gt;"",Tableau2[[#This Row],[Nbr de commande]]&lt;&gt;G126),Tableau2[[#This Row],[Cumul MONT]],"")</f>
        <v/>
      </c>
      <c r="L125" s="7">
        <f>SUMIFS($C$2:C125,$B$2:B125,"&lt;&gt;999")</f>
        <v>-1966.0000000000007</v>
      </c>
      <c r="M125" s="7">
        <f>SUMIFS($E$2:E125,$B$2:B125,"&lt;&gt;999")</f>
        <v>45797.810000000027</v>
      </c>
      <c r="N125" s="5" t="str">
        <f>IF(AND(Tableau2[[#This Row],[CDE QTE]]="",Tableau2[[#This Row],[CDE MONT]]=""),"",Tableau2[[#This Row],[CDE MONT]]/Tableau2[[#This Row],[CDE QTE]])</f>
        <v/>
      </c>
    </row>
    <row r="126" spans="1:14">
      <c r="A126" s="1">
        <v>42836</v>
      </c>
      <c r="B126">
        <v>262</v>
      </c>
      <c r="C126">
        <v>30</v>
      </c>
      <c r="D126" t="s">
        <v>16</v>
      </c>
      <c r="E126">
        <v>49.94</v>
      </c>
      <c r="F126" t="s">
        <v>5</v>
      </c>
      <c r="H1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commande]],$H125)))</f>
        <v>Commande 10</v>
      </c>
      <c r="I126" s="10" t="str">
        <f>IF(AND(Tableau2[[#This Row],[Nbr de commande]]="",Tableau2[[#This Row],[Nbr de commande]]=""),"",INDEX(G:N,MATCH(Tableau2[[#This Row],[Nbr de commande BIS]],[Nbr de commande],0),8))</f>
        <v/>
      </c>
      <c r="J126" s="8" t="str">
        <f>IF(AND(Tableau2[[#This Row],[Nbr de commande]]&lt;&gt;"",Tableau2[[#This Row],[Nbr de commande]]&lt;&gt;G127),Tableau2[[#This Row],[CUMUL QTE]],"")</f>
        <v/>
      </c>
      <c r="K126" s="8" t="str">
        <f>IF(AND(Tableau2[[#This Row],[Nbr de commande]]&lt;&gt;"",Tableau2[[#This Row],[Nbr de commande]]&lt;&gt;G127),Tableau2[[#This Row],[Cumul MONT]],"")</f>
        <v/>
      </c>
      <c r="L126" s="7">
        <f>SUMIFS($C$2:C126,$B$2:B126,"&lt;&gt;999")</f>
        <v>-1936.0000000000007</v>
      </c>
      <c r="M126" s="7">
        <f>SUMIFS($E$2:E126,$B$2:B126,"&lt;&gt;999")</f>
        <v>45847.750000000029</v>
      </c>
      <c r="N126" s="5" t="str">
        <f>IF(AND(Tableau2[[#This Row],[CDE QTE]]="",Tableau2[[#This Row],[CDE MONT]]=""),"",Tableau2[[#This Row],[CDE MONT]]/Tableau2[[#This Row],[CDE QTE]])</f>
        <v/>
      </c>
    </row>
    <row r="127" spans="1:14">
      <c r="A127" s="1">
        <v>42837</v>
      </c>
      <c r="B127">
        <v>101</v>
      </c>
      <c r="C127">
        <v>702</v>
      </c>
      <c r="D127" t="s">
        <v>16</v>
      </c>
      <c r="E127">
        <v>902</v>
      </c>
      <c r="F127" t="s">
        <v>5</v>
      </c>
      <c r="G127" t="s">
        <v>6</v>
      </c>
      <c r="H1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commande]],$H126)))</f>
        <v>Commande 22</v>
      </c>
      <c r="I127" s="10" t="str">
        <f>IF(AND(Tableau2[[#This Row],[Nbr de commande]]="",Tableau2[[#This Row],[Nbr de commande]]=""),"",INDEX(G:N,MATCH(Tableau2[[#This Row],[Nbr de commande BIS]],[Nbr de commande],0),8))</f>
        <v/>
      </c>
      <c r="J127" s="8" t="str">
        <f>IF(AND(Tableau2[[#This Row],[Nbr de commande]]&lt;&gt;"",Tableau2[[#This Row],[Nbr de commande]]&lt;&gt;G128),Tableau2[[#This Row],[CUMUL QTE]],"")</f>
        <v/>
      </c>
      <c r="K127" s="8" t="str">
        <f>IF(AND(Tableau2[[#This Row],[Nbr de commande]]&lt;&gt;"",Tableau2[[#This Row],[Nbr de commande]]&lt;&gt;G128),Tableau2[[#This Row],[Cumul MONT]],"")</f>
        <v/>
      </c>
      <c r="L127" s="7">
        <f>SUMIFS($C$2:C127,$B$2:B127,"&lt;&gt;999")</f>
        <v>-1234.0000000000007</v>
      </c>
      <c r="M127" s="7">
        <f>SUMIFS($E$2:E127,$B$2:B127,"&lt;&gt;999")</f>
        <v>46749.750000000029</v>
      </c>
      <c r="N127" s="5" t="str">
        <f>IF(AND(Tableau2[[#This Row],[CDE QTE]]="",Tableau2[[#This Row],[CDE MONT]]=""),"",Tableau2[[#This Row],[CDE MONT]]/Tableau2[[#This Row],[CDE QTE]])</f>
        <v/>
      </c>
    </row>
    <row r="128" spans="1:14">
      <c r="A128" s="1">
        <v>42837</v>
      </c>
      <c r="B128">
        <v>101</v>
      </c>
      <c r="C128">
        <v>784</v>
      </c>
      <c r="D128" t="s">
        <v>16</v>
      </c>
      <c r="E128">
        <v>959</v>
      </c>
      <c r="F128" t="s">
        <v>5</v>
      </c>
      <c r="G128" t="s">
        <v>6</v>
      </c>
      <c r="H1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commande]],$H127)))</f>
        <v>Commande 22</v>
      </c>
      <c r="I128" s="10" t="str">
        <f>IF(AND(Tableau2[[#This Row],[Nbr de commande]]="",Tableau2[[#This Row],[Nbr de commande]]=""),"",INDEX(G:N,MATCH(Tableau2[[#This Row],[Nbr de commande BIS]],[Nbr de commande],0),8))</f>
        <v/>
      </c>
      <c r="J128" s="8" t="str">
        <f>IF(AND(Tableau2[[#This Row],[Nbr de commande]]&lt;&gt;"",Tableau2[[#This Row],[Nbr de commande]]&lt;&gt;G129),Tableau2[[#This Row],[CUMUL QTE]],"")</f>
        <v/>
      </c>
      <c r="K128" s="8" t="str">
        <f>IF(AND(Tableau2[[#This Row],[Nbr de commande]]&lt;&gt;"",Tableau2[[#This Row],[Nbr de commande]]&lt;&gt;G129),Tableau2[[#This Row],[Cumul MONT]],"")</f>
        <v/>
      </c>
      <c r="L128" s="7">
        <f>SUMIFS($C$2:C128,$B$2:B128,"&lt;&gt;999")</f>
        <v>-450.00000000000068</v>
      </c>
      <c r="M128" s="7">
        <f>SUMIFS($E$2:E128,$B$2:B128,"&lt;&gt;999")</f>
        <v>47708.750000000029</v>
      </c>
      <c r="N128" s="5" t="str">
        <f>IF(AND(Tableau2[[#This Row],[CDE QTE]]="",Tableau2[[#This Row],[CDE MONT]]=""),"",Tableau2[[#This Row],[CDE MONT]]/Tableau2[[#This Row],[CDE QTE]])</f>
        <v/>
      </c>
    </row>
    <row r="129" spans="1:14">
      <c r="A129" s="1">
        <v>42837</v>
      </c>
      <c r="B129">
        <v>101</v>
      </c>
      <c r="C129">
        <v>702</v>
      </c>
      <c r="D129" t="s">
        <v>16</v>
      </c>
      <c r="E129">
        <v>902</v>
      </c>
      <c r="F129" t="s">
        <v>5</v>
      </c>
      <c r="G129" t="s">
        <v>6</v>
      </c>
      <c r="H1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commande]],$H128)))</f>
        <v>Commande 22</v>
      </c>
      <c r="I129" s="10" t="str">
        <f>IF(AND(Tableau2[[#This Row],[Nbr de commande]]="",Tableau2[[#This Row],[Nbr de commande]]=""),"",INDEX(G:N,MATCH(Tableau2[[#This Row],[Nbr de commande BIS]],[Nbr de commande],0),8))</f>
        <v/>
      </c>
      <c r="J129" s="8" t="str">
        <f>IF(AND(Tableau2[[#This Row],[Nbr de commande]]&lt;&gt;"",Tableau2[[#This Row],[Nbr de commande]]&lt;&gt;G130),Tableau2[[#This Row],[CUMUL QTE]],"")</f>
        <v/>
      </c>
      <c r="K129" s="8" t="str">
        <f>IF(AND(Tableau2[[#This Row],[Nbr de commande]]&lt;&gt;"",Tableau2[[#This Row],[Nbr de commande]]&lt;&gt;G130),Tableau2[[#This Row],[Cumul MONT]],"")</f>
        <v/>
      </c>
      <c r="L129" s="7">
        <f>SUMIFS($C$2:C129,$B$2:B129,"&lt;&gt;999")</f>
        <v>251.99999999999932</v>
      </c>
      <c r="M129" s="7">
        <f>SUMIFS($E$2:E129,$B$2:B129,"&lt;&gt;999")</f>
        <v>48610.750000000029</v>
      </c>
      <c r="N129" s="5" t="str">
        <f>IF(AND(Tableau2[[#This Row],[CDE QTE]]="",Tableau2[[#This Row],[CDE MONT]]=""),"",Tableau2[[#This Row],[CDE MONT]]/Tableau2[[#This Row],[CDE QTE]])</f>
        <v/>
      </c>
    </row>
    <row r="130" spans="1:14">
      <c r="A130" s="1">
        <v>42837</v>
      </c>
      <c r="B130">
        <v>101</v>
      </c>
      <c r="C130">
        <v>702</v>
      </c>
      <c r="D130" t="s">
        <v>16</v>
      </c>
      <c r="E130">
        <v>902</v>
      </c>
      <c r="F130" t="s">
        <v>5</v>
      </c>
      <c r="G130" t="s">
        <v>6</v>
      </c>
      <c r="H1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commande]],$H129)))</f>
        <v>Commande 22</v>
      </c>
      <c r="I130" s="10" t="str">
        <f>IF(AND(Tableau2[[#This Row],[Nbr de commande]]="",Tableau2[[#This Row],[Nbr de commande]]=""),"",INDEX(G:N,MATCH(Tableau2[[#This Row],[Nbr de commande BIS]],[Nbr de commande],0),8))</f>
        <v/>
      </c>
      <c r="J130" s="8" t="str">
        <f>IF(AND(Tableau2[[#This Row],[Nbr de commande]]&lt;&gt;"",Tableau2[[#This Row],[Nbr de commande]]&lt;&gt;G131),Tableau2[[#This Row],[CUMUL QTE]],"")</f>
        <v/>
      </c>
      <c r="K130" s="8" t="str">
        <f>IF(AND(Tableau2[[#This Row],[Nbr de commande]]&lt;&gt;"",Tableau2[[#This Row],[Nbr de commande]]&lt;&gt;G131),Tableau2[[#This Row],[Cumul MONT]],"")</f>
        <v/>
      </c>
      <c r="L130" s="7">
        <f>SUMIFS($C$2:C130,$B$2:B130,"&lt;&gt;999")</f>
        <v>953.99999999999932</v>
      </c>
      <c r="M130" s="7">
        <f>SUMIFS($E$2:E130,$B$2:B130,"&lt;&gt;999")</f>
        <v>49512.750000000029</v>
      </c>
      <c r="N130" s="5" t="str">
        <f>IF(AND(Tableau2[[#This Row],[CDE QTE]]="",Tableau2[[#This Row],[CDE MONT]]=""),"",Tableau2[[#This Row],[CDE MONT]]/Tableau2[[#This Row],[CDE QTE]])</f>
        <v/>
      </c>
    </row>
    <row r="131" spans="1:14">
      <c r="A131" s="1">
        <v>42837</v>
      </c>
      <c r="B131">
        <v>101</v>
      </c>
      <c r="C131">
        <v>702</v>
      </c>
      <c r="D131" t="s">
        <v>16</v>
      </c>
      <c r="E131">
        <v>902</v>
      </c>
      <c r="F131" t="s">
        <v>5</v>
      </c>
      <c r="G131" t="s">
        <v>6</v>
      </c>
      <c r="H1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commande]],$H130)))</f>
        <v>Commande 22</v>
      </c>
      <c r="I131" s="10" t="str">
        <f>IF(AND(Tableau2[[#This Row],[Nbr de commande]]="",Tableau2[[#This Row],[Nbr de commande]]=""),"",INDEX(G:N,MATCH(Tableau2[[#This Row],[Nbr de commande BIS]],[Nbr de commande],0),8))</f>
        <v/>
      </c>
      <c r="J131" s="8" t="str">
        <f>IF(AND(Tableau2[[#This Row],[Nbr de commande]]&lt;&gt;"",Tableau2[[#This Row],[Nbr de commande]]&lt;&gt;G132),Tableau2[[#This Row],[CUMUL QTE]],"")</f>
        <v/>
      </c>
      <c r="K131" s="8" t="str">
        <f>IF(AND(Tableau2[[#This Row],[Nbr de commande]]&lt;&gt;"",Tableau2[[#This Row],[Nbr de commande]]&lt;&gt;G132),Tableau2[[#This Row],[Cumul MONT]],"")</f>
        <v/>
      </c>
      <c r="L131" s="7">
        <f>SUMIFS($C$2:C131,$B$2:B131,"&lt;&gt;999")</f>
        <v>1655.9999999999993</v>
      </c>
      <c r="M131" s="7">
        <f>SUMIFS($E$2:E131,$B$2:B131,"&lt;&gt;999")</f>
        <v>50414.750000000029</v>
      </c>
      <c r="N131" s="5" t="str">
        <f>IF(AND(Tableau2[[#This Row],[CDE QTE]]="",Tableau2[[#This Row],[CDE MONT]]=""),"",Tableau2[[#This Row],[CDE MONT]]/Tableau2[[#This Row],[CDE QTE]])</f>
        <v/>
      </c>
    </row>
    <row r="132" spans="1:14">
      <c r="A132" s="1">
        <v>42837</v>
      </c>
      <c r="B132">
        <v>101</v>
      </c>
      <c r="C132">
        <v>784</v>
      </c>
      <c r="D132" t="s">
        <v>16</v>
      </c>
      <c r="E132">
        <v>959</v>
      </c>
      <c r="F132" t="s">
        <v>5</v>
      </c>
      <c r="G132" t="s">
        <v>6</v>
      </c>
      <c r="H1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commande]],$H131)))</f>
        <v>Commande 22</v>
      </c>
      <c r="I132" s="10" t="str">
        <f>IF(AND(Tableau2[[#This Row],[Nbr de commande]]="",Tableau2[[#This Row],[Nbr de commande]]=""),"",INDEX(G:N,MATCH(Tableau2[[#This Row],[Nbr de commande BIS]],[Nbr de commande],0),8))</f>
        <v/>
      </c>
      <c r="J132" s="8" t="str">
        <f>IF(AND(Tableau2[[#This Row],[Nbr de commande]]&lt;&gt;"",Tableau2[[#This Row],[Nbr de commande]]&lt;&gt;G133),Tableau2[[#This Row],[CUMUL QTE]],"")</f>
        <v/>
      </c>
      <c r="K132" s="8" t="str">
        <f>IF(AND(Tableau2[[#This Row],[Nbr de commande]]&lt;&gt;"",Tableau2[[#This Row],[Nbr de commande]]&lt;&gt;G133),Tableau2[[#This Row],[Cumul MONT]],"")</f>
        <v/>
      </c>
      <c r="L132" s="7">
        <f>SUMIFS($C$2:C132,$B$2:B132,"&lt;&gt;999")</f>
        <v>2439.9999999999991</v>
      </c>
      <c r="M132" s="7">
        <f>SUMIFS($E$2:E132,$B$2:B132,"&lt;&gt;999")</f>
        <v>51373.750000000029</v>
      </c>
      <c r="N132" s="5" t="str">
        <f>IF(AND(Tableau2[[#This Row],[CDE QTE]]="",Tableau2[[#This Row],[CDE MONT]]=""),"",Tableau2[[#This Row],[CDE MONT]]/Tableau2[[#This Row],[CDE QTE]])</f>
        <v/>
      </c>
    </row>
    <row r="133" spans="1:14">
      <c r="A133" s="1">
        <v>42837</v>
      </c>
      <c r="B133">
        <v>101</v>
      </c>
      <c r="C133">
        <v>784</v>
      </c>
      <c r="D133" t="s">
        <v>16</v>
      </c>
      <c r="E133">
        <v>959</v>
      </c>
      <c r="F133" t="s">
        <v>5</v>
      </c>
      <c r="G133" t="s">
        <v>6</v>
      </c>
      <c r="H1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commande]],$H132)))</f>
        <v>Commande 22</v>
      </c>
      <c r="I133" s="10" t="str">
        <f>IF(AND(Tableau2[[#This Row],[Nbr de commande]]="",Tableau2[[#This Row],[Nbr de commande]]=""),"",INDEX(G:N,MATCH(Tableau2[[#This Row],[Nbr de commande BIS]],[Nbr de commande],0),8))</f>
        <v/>
      </c>
      <c r="J133" s="8" t="str">
        <f>IF(AND(Tableau2[[#This Row],[Nbr de commande]]&lt;&gt;"",Tableau2[[#This Row],[Nbr de commande]]&lt;&gt;G134),Tableau2[[#This Row],[CUMUL QTE]],"")</f>
        <v/>
      </c>
      <c r="K133" s="8" t="str">
        <f>IF(AND(Tableau2[[#This Row],[Nbr de commande]]&lt;&gt;"",Tableau2[[#This Row],[Nbr de commande]]&lt;&gt;G134),Tableau2[[#This Row],[Cumul MONT]],"")</f>
        <v/>
      </c>
      <c r="L133" s="7">
        <f>SUMIFS($C$2:C133,$B$2:B133,"&lt;&gt;999")</f>
        <v>3223.9999999999991</v>
      </c>
      <c r="M133" s="7">
        <f>SUMIFS($E$2:E133,$B$2:B133,"&lt;&gt;999")</f>
        <v>52332.750000000029</v>
      </c>
      <c r="N133" s="5" t="str">
        <f>IF(AND(Tableau2[[#This Row],[CDE QTE]]="",Tableau2[[#This Row],[CDE MONT]]=""),"",Tableau2[[#This Row],[CDE MONT]]/Tableau2[[#This Row],[CDE QTE]])</f>
        <v/>
      </c>
    </row>
    <row r="134" spans="1:14">
      <c r="A134" s="1">
        <v>42837</v>
      </c>
      <c r="B134">
        <v>101</v>
      </c>
      <c r="C134">
        <v>879</v>
      </c>
      <c r="D134" t="s">
        <v>16</v>
      </c>
      <c r="E134">
        <v>599</v>
      </c>
      <c r="F134" t="s">
        <v>5</v>
      </c>
      <c r="G134" t="s">
        <v>6</v>
      </c>
      <c r="H1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commande]],$H133)))</f>
        <v>Commande 22</v>
      </c>
      <c r="I134" s="10" t="str">
        <f>IF(AND(Tableau2[[#This Row],[Nbr de commande]]="",Tableau2[[#This Row],[Nbr de commande]]=""),"",INDEX(G:N,MATCH(Tableau2[[#This Row],[Nbr de commande BIS]],[Nbr de commande],0),8))</f>
        <v/>
      </c>
      <c r="J134" s="8" t="str">
        <f>IF(AND(Tableau2[[#This Row],[Nbr de commande]]&lt;&gt;"",Tableau2[[#This Row],[Nbr de commande]]&lt;&gt;G135),Tableau2[[#This Row],[CUMUL QTE]],"")</f>
        <v/>
      </c>
      <c r="K134" s="8" t="str">
        <f>IF(AND(Tableau2[[#This Row],[Nbr de commande]]&lt;&gt;"",Tableau2[[#This Row],[Nbr de commande]]&lt;&gt;G135),Tableau2[[#This Row],[Cumul MONT]],"")</f>
        <v/>
      </c>
      <c r="L134" s="7">
        <f>SUMIFS($C$2:C134,$B$2:B134,"&lt;&gt;999")</f>
        <v>4102.9999999999991</v>
      </c>
      <c r="M134" s="7">
        <f>SUMIFS($E$2:E134,$B$2:B134,"&lt;&gt;999")</f>
        <v>52931.750000000029</v>
      </c>
      <c r="N134" s="5" t="str">
        <f>IF(AND(Tableau2[[#This Row],[CDE QTE]]="",Tableau2[[#This Row],[CDE MONT]]=""),"",Tableau2[[#This Row],[CDE MONT]]/Tableau2[[#This Row],[CDE QTE]])</f>
        <v/>
      </c>
    </row>
    <row r="135" spans="1:14">
      <c r="A135" s="1">
        <v>42837</v>
      </c>
      <c r="B135">
        <v>101</v>
      </c>
      <c r="C135">
        <v>879</v>
      </c>
      <c r="D135" t="s">
        <v>16</v>
      </c>
      <c r="E135">
        <v>599</v>
      </c>
      <c r="F135" t="s">
        <v>5</v>
      </c>
      <c r="G135" t="s">
        <v>6</v>
      </c>
      <c r="H1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commande]],$H134)))</f>
        <v>Commande 22</v>
      </c>
      <c r="I135" s="10" t="str">
        <f>IF(AND(Tableau2[[#This Row],[Nbr de commande]]="",Tableau2[[#This Row],[Nbr de commande]]=""),"",INDEX(G:N,MATCH(Tableau2[[#This Row],[Nbr de commande BIS]],[Nbr de commande],0),8))</f>
        <v/>
      </c>
      <c r="J135" s="8" t="str">
        <f>IF(AND(Tableau2[[#This Row],[Nbr de commande]]&lt;&gt;"",Tableau2[[#This Row],[Nbr de commande]]&lt;&gt;G136),Tableau2[[#This Row],[CUMUL QTE]],"")</f>
        <v/>
      </c>
      <c r="K135" s="8" t="str">
        <f>IF(AND(Tableau2[[#This Row],[Nbr de commande]]&lt;&gt;"",Tableau2[[#This Row],[Nbr de commande]]&lt;&gt;G136),Tableau2[[#This Row],[Cumul MONT]],"")</f>
        <v/>
      </c>
      <c r="L135" s="7">
        <f>SUMIFS($C$2:C135,$B$2:B135,"&lt;&gt;999")</f>
        <v>4981.9999999999991</v>
      </c>
      <c r="M135" s="7">
        <f>SUMIFS($E$2:E135,$B$2:B135,"&lt;&gt;999")</f>
        <v>53530.750000000029</v>
      </c>
      <c r="N135" s="5" t="str">
        <f>IF(AND(Tableau2[[#This Row],[CDE QTE]]="",Tableau2[[#This Row],[CDE MONT]]=""),"",Tableau2[[#This Row],[CDE MONT]]/Tableau2[[#This Row],[CDE QTE]])</f>
        <v/>
      </c>
    </row>
    <row r="136" spans="1:14">
      <c r="A136" s="1">
        <v>42837</v>
      </c>
      <c r="B136">
        <v>101</v>
      </c>
      <c r="C136">
        <v>879</v>
      </c>
      <c r="D136" t="s">
        <v>16</v>
      </c>
      <c r="E136">
        <v>599</v>
      </c>
      <c r="F136" t="s">
        <v>5</v>
      </c>
      <c r="G136" t="s">
        <v>6</v>
      </c>
      <c r="H1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commande]],$H135)))</f>
        <v>Commande 22</v>
      </c>
      <c r="I136" s="10" t="str">
        <f>IF(AND(Tableau2[[#This Row],[Nbr de commande]]="",Tableau2[[#This Row],[Nbr de commande]]=""),"",INDEX(G:N,MATCH(Tableau2[[#This Row],[Nbr de commande BIS]],[Nbr de commande],0),8))</f>
        <v/>
      </c>
      <c r="J136" s="8" t="str">
        <f>IF(AND(Tableau2[[#This Row],[Nbr de commande]]&lt;&gt;"",Tableau2[[#This Row],[Nbr de commande]]&lt;&gt;G137),Tableau2[[#This Row],[CUMUL QTE]],"")</f>
        <v/>
      </c>
      <c r="K136" s="8" t="str">
        <f>IF(AND(Tableau2[[#This Row],[Nbr de commande]]&lt;&gt;"",Tableau2[[#This Row],[Nbr de commande]]&lt;&gt;G137),Tableau2[[#This Row],[Cumul MONT]],"")</f>
        <v/>
      </c>
      <c r="L136" s="7">
        <f>SUMIFS($C$2:C136,$B$2:B136,"&lt;&gt;999")</f>
        <v>5860.9999999999991</v>
      </c>
      <c r="M136" s="7">
        <f>SUMIFS($E$2:E136,$B$2:B136,"&lt;&gt;999")</f>
        <v>54129.750000000029</v>
      </c>
      <c r="N136" s="5" t="str">
        <f>IF(AND(Tableau2[[#This Row],[CDE QTE]]="",Tableau2[[#This Row],[CDE MONT]]=""),"",Tableau2[[#This Row],[CDE MONT]]/Tableau2[[#This Row],[CDE QTE]])</f>
        <v/>
      </c>
    </row>
    <row r="137" spans="1:14">
      <c r="A137" s="1">
        <v>42837</v>
      </c>
      <c r="B137">
        <v>101</v>
      </c>
      <c r="C137">
        <v>879</v>
      </c>
      <c r="D137" t="s">
        <v>16</v>
      </c>
      <c r="E137">
        <v>599</v>
      </c>
      <c r="F137" t="s">
        <v>5</v>
      </c>
      <c r="G137" t="s">
        <v>6</v>
      </c>
      <c r="H1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commande]],$H136)))</f>
        <v>Commande 22</v>
      </c>
      <c r="I137" s="10" t="str">
        <f>IF(AND(Tableau2[[#This Row],[Nbr de commande]]="",Tableau2[[#This Row],[Nbr de commande]]=""),"",INDEX(G:N,MATCH(Tableau2[[#This Row],[Nbr de commande BIS]],[Nbr de commande],0),8))</f>
        <v/>
      </c>
      <c r="J137" s="8" t="str">
        <f>IF(AND(Tableau2[[#This Row],[Nbr de commande]]&lt;&gt;"",Tableau2[[#This Row],[Nbr de commande]]&lt;&gt;G138),Tableau2[[#This Row],[CUMUL QTE]],"")</f>
        <v/>
      </c>
      <c r="K137" s="8" t="str">
        <f>IF(AND(Tableau2[[#This Row],[Nbr de commande]]&lt;&gt;"",Tableau2[[#This Row],[Nbr de commande]]&lt;&gt;G138),Tableau2[[#This Row],[Cumul MONT]],"")</f>
        <v/>
      </c>
      <c r="L137" s="7">
        <f>SUMIFS($C$2:C137,$B$2:B137,"&lt;&gt;999")</f>
        <v>6739.9999999999991</v>
      </c>
      <c r="M137" s="7">
        <f>SUMIFS($E$2:E137,$B$2:B137,"&lt;&gt;999")</f>
        <v>54728.750000000029</v>
      </c>
      <c r="N137" s="5" t="str">
        <f>IF(AND(Tableau2[[#This Row],[CDE QTE]]="",Tableau2[[#This Row],[CDE MONT]]=""),"",Tableau2[[#This Row],[CDE MONT]]/Tableau2[[#This Row],[CDE QTE]])</f>
        <v/>
      </c>
    </row>
    <row r="138" spans="1:14">
      <c r="A138" s="1">
        <v>42837</v>
      </c>
      <c r="B138">
        <v>101</v>
      </c>
      <c r="C138">
        <v>784</v>
      </c>
      <c r="D138" t="s">
        <v>16</v>
      </c>
      <c r="E138">
        <v>959</v>
      </c>
      <c r="F138" t="s">
        <v>5</v>
      </c>
      <c r="G138" t="s">
        <v>6</v>
      </c>
      <c r="H1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commande]],$H137)))</f>
        <v>Commande 22</v>
      </c>
      <c r="I138" s="10" t="str">
        <f>IF(AND(Tableau2[[#This Row],[Nbr de commande]]="",Tableau2[[#This Row],[Nbr de commande]]=""),"",INDEX(G:N,MATCH(Tableau2[[#This Row],[Nbr de commande BIS]],[Nbr de commande],0),8))</f>
        <v/>
      </c>
      <c r="J138" s="8">
        <f>IF(AND(Tableau2[[#This Row],[Nbr de commande]]&lt;&gt;"",Tableau2[[#This Row],[Nbr de commande]]&lt;&gt;G139),Tableau2[[#This Row],[CUMUL QTE]],"")</f>
        <v>7523.9999999999991</v>
      </c>
      <c r="K138" s="8">
        <f>IF(AND(Tableau2[[#This Row],[Nbr de commande]]&lt;&gt;"",Tableau2[[#This Row],[Nbr de commande]]&lt;&gt;G139),Tableau2[[#This Row],[Cumul MONT]],"")</f>
        <v>55687.750000000029</v>
      </c>
      <c r="L138" s="7">
        <f>SUMIFS($C$2:C138,$B$2:B138,"&lt;&gt;999")</f>
        <v>7523.9999999999991</v>
      </c>
      <c r="M138" s="7">
        <f>SUMIFS($E$2:E138,$B$2:B138,"&lt;&gt;999")</f>
        <v>55687.750000000029</v>
      </c>
      <c r="N138" s="5">
        <f>IF(AND(Tableau2[[#This Row],[CDE QTE]]="",Tableau2[[#This Row],[CDE MONT]]=""),"",Tableau2[[#This Row],[CDE MONT]]/Tableau2[[#This Row],[CDE QTE]])</f>
        <v>7.4013490164806006</v>
      </c>
    </row>
    <row r="139" spans="1:14">
      <c r="A139" s="1">
        <v>42838</v>
      </c>
      <c r="B139">
        <v>261</v>
      </c>
      <c r="C139">
        <v>-30</v>
      </c>
      <c r="D139" t="s">
        <v>16</v>
      </c>
      <c r="E139">
        <v>-35.99</v>
      </c>
      <c r="F139" t="s">
        <v>5</v>
      </c>
      <c r="H1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commande]],$H138)))</f>
        <v>Commande 22</v>
      </c>
      <c r="I139" s="10" t="str">
        <f>IF(AND(Tableau2[[#This Row],[Nbr de commande]]="",Tableau2[[#This Row],[Nbr de commande]]=""),"",INDEX(G:N,MATCH(Tableau2[[#This Row],[Nbr de commande BIS]],[Nbr de commande],0),8))</f>
        <v/>
      </c>
      <c r="J139" s="8" t="str">
        <f>IF(AND(Tableau2[[#This Row],[Nbr de commande]]&lt;&gt;"",Tableau2[[#This Row],[Nbr de commande]]&lt;&gt;G140),Tableau2[[#This Row],[CUMUL QTE]],"")</f>
        <v/>
      </c>
      <c r="K139" s="8" t="str">
        <f>IF(AND(Tableau2[[#This Row],[Nbr de commande]]&lt;&gt;"",Tableau2[[#This Row],[Nbr de commande]]&lt;&gt;G140),Tableau2[[#This Row],[Cumul MONT]],"")</f>
        <v/>
      </c>
      <c r="L139" s="7">
        <f>SUMIFS($C$2:C139,$B$2:B139,"&lt;&gt;999")</f>
        <v>7493.9999999999991</v>
      </c>
      <c r="M139" s="7">
        <f>SUMIFS($E$2:E139,$B$2:B139,"&lt;&gt;999")</f>
        <v>55651.760000000031</v>
      </c>
      <c r="N139" s="5" t="str">
        <f>IF(AND(Tableau2[[#This Row],[CDE QTE]]="",Tableau2[[#This Row],[CDE MONT]]=""),"",Tableau2[[#This Row],[CDE MONT]]/Tableau2[[#This Row],[CDE QTE]])</f>
        <v/>
      </c>
    </row>
    <row r="140" spans="1:14">
      <c r="A140" s="1">
        <v>42838</v>
      </c>
      <c r="B140">
        <v>261</v>
      </c>
      <c r="C140">
        <v>-874</v>
      </c>
      <c r="D140" t="s">
        <v>16</v>
      </c>
      <c r="E140">
        <v>-945.55</v>
      </c>
      <c r="F140" t="s">
        <v>5</v>
      </c>
      <c r="H1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commande]],$H139)))</f>
        <v>Commande 22</v>
      </c>
      <c r="I140" s="10" t="str">
        <f>IF(AND(Tableau2[[#This Row],[Nbr de commande]]="",Tableau2[[#This Row],[Nbr de commande]]=""),"",INDEX(G:N,MATCH(Tableau2[[#This Row],[Nbr de commande BIS]],[Nbr de commande],0),8))</f>
        <v/>
      </c>
      <c r="J140" s="8" t="str">
        <f>IF(AND(Tableau2[[#This Row],[Nbr de commande]]&lt;&gt;"",Tableau2[[#This Row],[Nbr de commande]]&lt;&gt;G141),Tableau2[[#This Row],[CUMUL QTE]],"")</f>
        <v/>
      </c>
      <c r="K140" s="8" t="str">
        <f>IF(AND(Tableau2[[#This Row],[Nbr de commande]]&lt;&gt;"",Tableau2[[#This Row],[Nbr de commande]]&lt;&gt;G141),Tableau2[[#This Row],[Cumul MONT]],"")</f>
        <v/>
      </c>
      <c r="L140" s="7">
        <f>SUMIFS($C$2:C140,$B$2:B140,"&lt;&gt;999")</f>
        <v>6619.9999999999991</v>
      </c>
      <c r="M140" s="7">
        <f>SUMIFS($E$2:E140,$B$2:B140,"&lt;&gt;999")</f>
        <v>54706.210000000028</v>
      </c>
      <c r="N140" s="5" t="str">
        <f>IF(AND(Tableau2[[#This Row],[CDE QTE]]="",Tableau2[[#This Row],[CDE MONT]]=""),"",Tableau2[[#This Row],[CDE MONT]]/Tableau2[[#This Row],[CDE QTE]])</f>
        <v/>
      </c>
    </row>
    <row r="141" spans="1:14">
      <c r="A141" s="1">
        <v>42838</v>
      </c>
      <c r="B141">
        <v>261</v>
      </c>
      <c r="C141">
        <v>-702</v>
      </c>
      <c r="D141" t="s">
        <v>16</v>
      </c>
      <c r="E141">
        <v>-435.59</v>
      </c>
      <c r="F141" t="s">
        <v>5</v>
      </c>
      <c r="H1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commande]],$H140)))</f>
        <v>Commande 22</v>
      </c>
      <c r="I141" s="10" t="str">
        <f>IF(AND(Tableau2[[#This Row],[Nbr de commande]]="",Tableau2[[#This Row],[Nbr de commande]]=""),"",INDEX(G:N,MATCH(Tableau2[[#This Row],[Nbr de commande BIS]],[Nbr de commande],0),8))</f>
        <v/>
      </c>
      <c r="J141" s="8" t="str">
        <f>IF(AND(Tableau2[[#This Row],[Nbr de commande]]&lt;&gt;"",Tableau2[[#This Row],[Nbr de commande]]&lt;&gt;G142),Tableau2[[#This Row],[CUMUL QTE]],"")</f>
        <v/>
      </c>
      <c r="K141" s="8" t="str">
        <f>IF(AND(Tableau2[[#This Row],[Nbr de commande]]&lt;&gt;"",Tableau2[[#This Row],[Nbr de commande]]&lt;&gt;G142),Tableau2[[#This Row],[Cumul MONT]],"")</f>
        <v/>
      </c>
      <c r="L141" s="7">
        <f>SUMIFS($C$2:C141,$B$2:B141,"&lt;&gt;999")</f>
        <v>5917.9999999999991</v>
      </c>
      <c r="M141" s="7">
        <f>SUMIFS($E$2:E141,$B$2:B141,"&lt;&gt;999")</f>
        <v>54270.620000000032</v>
      </c>
      <c r="N141" s="5" t="str">
        <f>IF(AND(Tableau2[[#This Row],[CDE QTE]]="",Tableau2[[#This Row],[CDE MONT]]=""),"",Tableau2[[#This Row],[CDE MONT]]/Tableau2[[#This Row],[CDE QTE]])</f>
        <v/>
      </c>
    </row>
    <row r="142" spans="1:14">
      <c r="A142" s="1" t="s">
        <v>15</v>
      </c>
      <c r="B142" t="s">
        <v>15</v>
      </c>
      <c r="C142" t="s">
        <v>15</v>
      </c>
      <c r="D142" t="s">
        <v>15</v>
      </c>
      <c r="E142" t="s">
        <v>15</v>
      </c>
      <c r="F142" t="s">
        <v>15</v>
      </c>
      <c r="H1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commande]],$H141)))</f>
        <v/>
      </c>
      <c r="I142" s="10" t="str">
        <f>IF(AND(Tableau2[[#This Row],[Nbr de commande]]="",Tableau2[[#This Row],[Nbr de commande]]=""),"",INDEX(G:N,MATCH(Tableau2[[#This Row],[Nbr de commande BIS]],[Nbr de commande],0),8))</f>
        <v/>
      </c>
      <c r="J142" s="8" t="str">
        <f>IF(AND(Tableau2[[#This Row],[Nbr de commande]]&lt;&gt;"",Tableau2[[#This Row],[Nbr de commande]]&lt;&gt;G143),Tableau2[[#This Row],[CUMUL QTE]],"")</f>
        <v/>
      </c>
      <c r="K142" s="8" t="str">
        <f>IF(AND(Tableau2[[#This Row],[Nbr de commande]]&lt;&gt;"",Tableau2[[#This Row],[Nbr de commande]]&lt;&gt;G143),Tableau2[[#This Row],[Cumul MONT]],"")</f>
        <v/>
      </c>
      <c r="L142" s="7">
        <f>SUMIFS($C$2:C142,$B$2:B142,"&lt;&gt;999")</f>
        <v>5917.9999999999991</v>
      </c>
      <c r="M142" s="7">
        <f>SUMIFS($E$2:E142,$B$2:B142,"&lt;&gt;999")</f>
        <v>54270.620000000032</v>
      </c>
      <c r="N142" s="5" t="str">
        <f>IF(AND(Tableau2[[#This Row],[CDE QTE]]="",Tableau2[[#This Row],[CDE MONT]]=""),"",Tableau2[[#This Row],[CDE MONT]]/Tableau2[[#This Row],[CDE QTE]])</f>
        <v/>
      </c>
    </row>
    <row r="143" spans="1:14">
      <c r="A143" s="1" t="s">
        <v>15</v>
      </c>
      <c r="B143" t="s">
        <v>15</v>
      </c>
      <c r="C143" t="s">
        <v>15</v>
      </c>
      <c r="D143" t="s">
        <v>15</v>
      </c>
      <c r="E143" t="s">
        <v>15</v>
      </c>
      <c r="F143" t="s">
        <v>15</v>
      </c>
      <c r="H1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commande]],$H142)))</f>
        <v/>
      </c>
      <c r="I143" s="10" t="str">
        <f>IF(AND(Tableau2[[#This Row],[Nbr de commande]]="",Tableau2[[#This Row],[Nbr de commande]]=""),"",INDEX(G:N,MATCH(Tableau2[[#This Row],[Nbr de commande BIS]],[Nbr de commande],0),8))</f>
        <v/>
      </c>
      <c r="J143" s="8" t="str">
        <f>IF(AND(Tableau2[[#This Row],[Nbr de commande]]&lt;&gt;"",Tableau2[[#This Row],[Nbr de commande]]&lt;&gt;G144),Tableau2[[#This Row],[CUMUL QTE]],"")</f>
        <v/>
      </c>
      <c r="K143" s="8" t="str">
        <f>IF(AND(Tableau2[[#This Row],[Nbr de commande]]&lt;&gt;"",Tableau2[[#This Row],[Nbr de commande]]&lt;&gt;G144),Tableau2[[#This Row],[Cumul MONT]],"")</f>
        <v/>
      </c>
      <c r="L143" s="7">
        <f>SUMIFS($C$2:C143,$B$2:B143,"&lt;&gt;999")</f>
        <v>5917.9999999999991</v>
      </c>
      <c r="M143" s="7">
        <f>SUMIFS($E$2:E143,$B$2:B143,"&lt;&gt;999")</f>
        <v>54270.620000000032</v>
      </c>
      <c r="N143" s="5" t="str">
        <f>IF(AND(Tableau2[[#This Row],[CDE QTE]]="",Tableau2[[#This Row],[CDE MONT]]=""),"",Tableau2[[#This Row],[CDE MONT]]/Tableau2[[#This Row],[CDE QTE]])</f>
        <v/>
      </c>
    </row>
    <row r="144" spans="1:14">
      <c r="A144" s="1" t="s">
        <v>15</v>
      </c>
      <c r="B144" t="s">
        <v>15</v>
      </c>
      <c r="C144" t="s">
        <v>15</v>
      </c>
      <c r="D144" t="s">
        <v>15</v>
      </c>
      <c r="E144" t="s">
        <v>15</v>
      </c>
      <c r="F144" t="s">
        <v>15</v>
      </c>
      <c r="H1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commande]],$H143)))</f>
        <v/>
      </c>
      <c r="I144" s="10" t="str">
        <f>IF(AND(Tableau2[[#This Row],[Nbr de commande]]="",Tableau2[[#This Row],[Nbr de commande]]=""),"",INDEX(G:N,MATCH(Tableau2[[#This Row],[Nbr de commande BIS]],[Nbr de commande],0),8))</f>
        <v/>
      </c>
      <c r="J144" s="8" t="str">
        <f>IF(AND(Tableau2[[#This Row],[Nbr de commande]]&lt;&gt;"",Tableau2[[#This Row],[Nbr de commande]]&lt;&gt;G145),Tableau2[[#This Row],[CUMUL QTE]],"")</f>
        <v/>
      </c>
      <c r="K144" s="8" t="str">
        <f>IF(AND(Tableau2[[#This Row],[Nbr de commande]]&lt;&gt;"",Tableau2[[#This Row],[Nbr de commande]]&lt;&gt;G145),Tableau2[[#This Row],[Cumul MONT]],"")</f>
        <v/>
      </c>
      <c r="L144" s="7">
        <f>SUMIFS($C$2:C144,$B$2:B144,"&lt;&gt;999")</f>
        <v>5917.9999999999991</v>
      </c>
      <c r="M144" s="7">
        <f>SUMIFS($E$2:E144,$B$2:B144,"&lt;&gt;999")</f>
        <v>54270.620000000032</v>
      </c>
      <c r="N144" s="5" t="str">
        <f>IF(AND(Tableau2[[#This Row],[CDE QTE]]="",Tableau2[[#This Row],[CDE MONT]]=""),"",Tableau2[[#This Row],[CDE MONT]]/Tableau2[[#This Row],[CDE QTE]])</f>
        <v/>
      </c>
    </row>
    <row r="145" spans="1:14">
      <c r="A145" s="1" t="s">
        <v>15</v>
      </c>
      <c r="B145" t="s">
        <v>15</v>
      </c>
      <c r="C145" t="s">
        <v>15</v>
      </c>
      <c r="D145" t="s">
        <v>15</v>
      </c>
      <c r="E145" t="s">
        <v>15</v>
      </c>
      <c r="F145" t="s">
        <v>15</v>
      </c>
      <c r="H1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commande]],$H144)))</f>
        <v/>
      </c>
      <c r="I145" s="10" t="str">
        <f>IF(AND(Tableau2[[#This Row],[Nbr de commande]]="",Tableau2[[#This Row],[Nbr de commande]]=""),"",INDEX(G:N,MATCH(Tableau2[[#This Row],[Nbr de commande BIS]],[Nbr de commande],0),8))</f>
        <v/>
      </c>
      <c r="J145" s="8" t="str">
        <f>IF(AND(Tableau2[[#This Row],[Nbr de commande]]&lt;&gt;"",Tableau2[[#This Row],[Nbr de commande]]&lt;&gt;G146),Tableau2[[#This Row],[CUMUL QTE]],"")</f>
        <v/>
      </c>
      <c r="K145" s="8" t="str">
        <f>IF(AND(Tableau2[[#This Row],[Nbr de commande]]&lt;&gt;"",Tableau2[[#This Row],[Nbr de commande]]&lt;&gt;G146),Tableau2[[#This Row],[Cumul MONT]],"")</f>
        <v/>
      </c>
      <c r="L145" s="7">
        <f>SUMIFS($C$2:C145,$B$2:B145,"&lt;&gt;999")</f>
        <v>5917.9999999999991</v>
      </c>
      <c r="M145" s="7">
        <f>SUMIFS($E$2:E145,$B$2:B145,"&lt;&gt;999")</f>
        <v>54270.620000000032</v>
      </c>
      <c r="N145" s="5" t="str">
        <f>IF(AND(Tableau2[[#This Row],[CDE QTE]]="",Tableau2[[#This Row],[CDE MONT]]=""),"",Tableau2[[#This Row],[CDE MONT]]/Tableau2[[#This Row],[CDE QTE]])</f>
        <v/>
      </c>
    </row>
    <row r="146" spans="1:14">
      <c r="A146" s="1" t="s">
        <v>15</v>
      </c>
      <c r="B146" t="s">
        <v>15</v>
      </c>
      <c r="C146" t="s">
        <v>15</v>
      </c>
      <c r="D146" t="s">
        <v>15</v>
      </c>
      <c r="E146" t="s">
        <v>15</v>
      </c>
      <c r="F146" t="s">
        <v>15</v>
      </c>
      <c r="H1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commande]],$H145)))</f>
        <v/>
      </c>
      <c r="I146" s="10" t="str">
        <f>IF(AND(Tableau2[[#This Row],[Nbr de commande]]="",Tableau2[[#This Row],[Nbr de commande]]=""),"",INDEX(G:N,MATCH(Tableau2[[#This Row],[Nbr de commande BIS]],[Nbr de commande],0),8))</f>
        <v/>
      </c>
      <c r="J146" s="8" t="str">
        <f>IF(AND(Tableau2[[#This Row],[Nbr de commande]]&lt;&gt;"",Tableau2[[#This Row],[Nbr de commande]]&lt;&gt;G147),Tableau2[[#This Row],[CUMUL QTE]],"")</f>
        <v/>
      </c>
      <c r="K146" s="8" t="str">
        <f>IF(AND(Tableau2[[#This Row],[Nbr de commande]]&lt;&gt;"",Tableau2[[#This Row],[Nbr de commande]]&lt;&gt;G147),Tableau2[[#This Row],[Cumul MONT]],"")</f>
        <v/>
      </c>
      <c r="L146" s="7">
        <f>SUMIFS($C$2:C146,$B$2:B146,"&lt;&gt;999")</f>
        <v>5917.9999999999991</v>
      </c>
      <c r="M146" s="7">
        <f>SUMIFS($E$2:E146,$B$2:B146,"&lt;&gt;999")</f>
        <v>54270.620000000032</v>
      </c>
      <c r="N146" s="5" t="str">
        <f>IF(AND(Tableau2[[#This Row],[CDE QTE]]="",Tableau2[[#This Row],[CDE MONT]]=""),"",Tableau2[[#This Row],[CDE MONT]]/Tableau2[[#This Row],[CDE QTE]])</f>
        <v/>
      </c>
    </row>
    <row r="147" spans="1:14">
      <c r="A147" s="1" t="s">
        <v>15</v>
      </c>
      <c r="B147" t="s">
        <v>15</v>
      </c>
      <c r="C147" t="s">
        <v>15</v>
      </c>
      <c r="D147" t="s">
        <v>15</v>
      </c>
      <c r="E147" t="s">
        <v>15</v>
      </c>
      <c r="F147" t="s">
        <v>15</v>
      </c>
      <c r="H1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commande]],$H146)))</f>
        <v/>
      </c>
      <c r="I147" s="10" t="str">
        <f>IF(AND(Tableau2[[#This Row],[Nbr de commande]]="",Tableau2[[#This Row],[Nbr de commande]]=""),"",INDEX(G:N,MATCH(Tableau2[[#This Row],[Nbr de commande BIS]],[Nbr de commande],0),8))</f>
        <v/>
      </c>
      <c r="J147" s="8" t="str">
        <f>IF(AND(Tableau2[[#This Row],[Nbr de commande]]&lt;&gt;"",Tableau2[[#This Row],[Nbr de commande]]&lt;&gt;G148),Tableau2[[#This Row],[CUMUL QTE]],"")</f>
        <v/>
      </c>
      <c r="K147" s="8" t="str">
        <f>IF(AND(Tableau2[[#This Row],[Nbr de commande]]&lt;&gt;"",Tableau2[[#This Row],[Nbr de commande]]&lt;&gt;G148),Tableau2[[#This Row],[Cumul MONT]],"")</f>
        <v/>
      </c>
      <c r="L147" s="7">
        <f>SUMIFS($C$2:C147,$B$2:B147,"&lt;&gt;999")</f>
        <v>5917.9999999999991</v>
      </c>
      <c r="M147" s="7">
        <f>SUMIFS($E$2:E147,$B$2:B147,"&lt;&gt;999")</f>
        <v>54270.620000000032</v>
      </c>
      <c r="N147" s="5" t="str">
        <f>IF(AND(Tableau2[[#This Row],[CDE QTE]]="",Tableau2[[#This Row],[CDE MONT]]=""),"",Tableau2[[#This Row],[CDE MONT]]/Tableau2[[#This Row],[CDE QTE]])</f>
        <v/>
      </c>
    </row>
    <row r="148" spans="1:14">
      <c r="A148" s="1" t="s">
        <v>15</v>
      </c>
      <c r="B148" t="s">
        <v>15</v>
      </c>
      <c r="C148" t="s">
        <v>15</v>
      </c>
      <c r="D148" t="s">
        <v>15</v>
      </c>
      <c r="E148" t="s">
        <v>15</v>
      </c>
      <c r="F148" t="s">
        <v>15</v>
      </c>
      <c r="H1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commande]],$H147)))</f>
        <v/>
      </c>
      <c r="I148" s="10" t="str">
        <f>IF(AND(Tableau2[[#This Row],[Nbr de commande]]="",Tableau2[[#This Row],[Nbr de commande]]=""),"",INDEX(G:N,MATCH(Tableau2[[#This Row],[Nbr de commande BIS]],[Nbr de commande],0),8))</f>
        <v/>
      </c>
      <c r="J148" s="8" t="str">
        <f>IF(AND(Tableau2[[#This Row],[Nbr de commande]]&lt;&gt;"",Tableau2[[#This Row],[Nbr de commande]]&lt;&gt;G149),Tableau2[[#This Row],[CUMUL QTE]],"")</f>
        <v/>
      </c>
      <c r="K148" s="8" t="str">
        <f>IF(AND(Tableau2[[#This Row],[Nbr de commande]]&lt;&gt;"",Tableau2[[#This Row],[Nbr de commande]]&lt;&gt;G149),Tableau2[[#This Row],[Cumul MONT]],"")</f>
        <v/>
      </c>
      <c r="L148" s="7">
        <f>SUMIFS($C$2:C148,$B$2:B148,"&lt;&gt;999")</f>
        <v>5917.9999999999991</v>
      </c>
      <c r="M148" s="7">
        <f>SUMIFS($E$2:E148,$B$2:B148,"&lt;&gt;999")</f>
        <v>54270.620000000032</v>
      </c>
      <c r="N148" s="5" t="str">
        <f>IF(AND(Tableau2[[#This Row],[CDE QTE]]="",Tableau2[[#This Row],[CDE MONT]]=""),"",Tableau2[[#This Row],[CDE MONT]]/Tableau2[[#This Row],[CDE QTE]])</f>
        <v/>
      </c>
    </row>
    <row r="149" spans="1:14">
      <c r="A149" s="1" t="s">
        <v>15</v>
      </c>
      <c r="B149" t="s">
        <v>15</v>
      </c>
      <c r="C149" t="s">
        <v>15</v>
      </c>
      <c r="D149" t="s">
        <v>15</v>
      </c>
      <c r="E149" t="s">
        <v>15</v>
      </c>
      <c r="F149" t="s">
        <v>15</v>
      </c>
      <c r="H1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commande]],$H148)))</f>
        <v/>
      </c>
      <c r="I149" s="10" t="str">
        <f>IF(AND(Tableau2[[#This Row],[Nbr de commande]]="",Tableau2[[#This Row],[Nbr de commande]]=""),"",INDEX(G:N,MATCH(Tableau2[[#This Row],[Nbr de commande BIS]],[Nbr de commande],0),8))</f>
        <v/>
      </c>
      <c r="J149" s="8" t="str">
        <f>IF(AND(Tableau2[[#This Row],[Nbr de commande]]&lt;&gt;"",Tableau2[[#This Row],[Nbr de commande]]&lt;&gt;G150),Tableau2[[#This Row],[CUMUL QTE]],"")</f>
        <v/>
      </c>
      <c r="K149" s="8" t="str">
        <f>IF(AND(Tableau2[[#This Row],[Nbr de commande]]&lt;&gt;"",Tableau2[[#This Row],[Nbr de commande]]&lt;&gt;G150),Tableau2[[#This Row],[Cumul MONT]],"")</f>
        <v/>
      </c>
      <c r="L149" s="7">
        <f>SUMIFS($C$2:C149,$B$2:B149,"&lt;&gt;999")</f>
        <v>5917.9999999999991</v>
      </c>
      <c r="M149" s="7">
        <f>SUMIFS($E$2:E149,$B$2:B149,"&lt;&gt;999")</f>
        <v>54270.620000000032</v>
      </c>
      <c r="N149" s="5" t="str">
        <f>IF(AND(Tableau2[[#This Row],[CDE QTE]]="",Tableau2[[#This Row],[CDE MONT]]=""),"",Tableau2[[#This Row],[CDE MONT]]/Tableau2[[#This Row],[CDE QTE]])</f>
        <v/>
      </c>
    </row>
    <row r="150" spans="1:14">
      <c r="A150" s="1" t="s">
        <v>15</v>
      </c>
      <c r="B150" t="s">
        <v>15</v>
      </c>
      <c r="C150" t="s">
        <v>15</v>
      </c>
      <c r="D150" t="s">
        <v>15</v>
      </c>
      <c r="E150" t="s">
        <v>15</v>
      </c>
      <c r="F150" t="s">
        <v>15</v>
      </c>
      <c r="H1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commande]],$H149)))</f>
        <v/>
      </c>
      <c r="I150" s="10" t="str">
        <f>IF(AND(Tableau2[[#This Row],[Nbr de commande]]="",Tableau2[[#This Row],[Nbr de commande]]=""),"",INDEX(G:N,MATCH(Tableau2[[#This Row],[Nbr de commande BIS]],[Nbr de commande],0),8))</f>
        <v/>
      </c>
      <c r="J150" s="8" t="str">
        <f>IF(AND(Tableau2[[#This Row],[Nbr de commande]]&lt;&gt;"",Tableau2[[#This Row],[Nbr de commande]]&lt;&gt;G151),Tableau2[[#This Row],[CUMUL QTE]],"")</f>
        <v/>
      </c>
      <c r="K150" s="8" t="str">
        <f>IF(AND(Tableau2[[#This Row],[Nbr de commande]]&lt;&gt;"",Tableau2[[#This Row],[Nbr de commande]]&lt;&gt;G151),Tableau2[[#This Row],[Cumul MONT]],"")</f>
        <v/>
      </c>
      <c r="L150" s="7">
        <f>SUMIFS($C$2:C150,$B$2:B150,"&lt;&gt;999")</f>
        <v>5917.9999999999991</v>
      </c>
      <c r="M150" s="7">
        <f>SUMIFS($E$2:E150,$B$2:B150,"&lt;&gt;999")</f>
        <v>54270.620000000032</v>
      </c>
      <c r="N150" s="5" t="str">
        <f>IF(AND(Tableau2[[#This Row],[CDE QTE]]="",Tableau2[[#This Row],[CDE MONT]]=""),"",Tableau2[[#This Row],[CDE MONT]]/Tableau2[[#This Row],[CDE QTE]])</f>
        <v/>
      </c>
    </row>
    <row r="151" spans="1:14">
      <c r="A151" s="1" t="s">
        <v>15</v>
      </c>
      <c r="B151" t="s">
        <v>15</v>
      </c>
      <c r="C151" t="s">
        <v>15</v>
      </c>
      <c r="D151" t="s">
        <v>15</v>
      </c>
      <c r="E151" t="s">
        <v>15</v>
      </c>
      <c r="F151" t="s">
        <v>15</v>
      </c>
      <c r="H1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commande]],$H150)))</f>
        <v/>
      </c>
      <c r="I151" s="10" t="str">
        <f>IF(AND(Tableau2[[#This Row],[Nbr de commande]]="",Tableau2[[#This Row],[Nbr de commande]]=""),"",INDEX(G:N,MATCH(Tableau2[[#This Row],[Nbr de commande BIS]],[Nbr de commande],0),8))</f>
        <v/>
      </c>
      <c r="J151" s="8" t="str">
        <f>IF(AND(Tableau2[[#This Row],[Nbr de commande]]&lt;&gt;"",Tableau2[[#This Row],[Nbr de commande]]&lt;&gt;G152),Tableau2[[#This Row],[CUMUL QTE]],"")</f>
        <v/>
      </c>
      <c r="K151" s="8" t="str">
        <f>IF(AND(Tableau2[[#This Row],[Nbr de commande]]&lt;&gt;"",Tableau2[[#This Row],[Nbr de commande]]&lt;&gt;G152),Tableau2[[#This Row],[Cumul MONT]],"")</f>
        <v/>
      </c>
      <c r="L151" s="7">
        <f>SUMIFS($C$2:C151,$B$2:B151,"&lt;&gt;999")</f>
        <v>5917.9999999999991</v>
      </c>
      <c r="M151" s="7">
        <f>SUMIFS($E$2:E151,$B$2:B151,"&lt;&gt;999")</f>
        <v>54270.620000000032</v>
      </c>
      <c r="N151" s="5" t="str">
        <f>IF(AND(Tableau2[[#This Row],[CDE QTE]]="",Tableau2[[#This Row],[CDE MONT]]=""),"",Tableau2[[#This Row],[CDE MONT]]/Tableau2[[#This Row],[CDE QTE]])</f>
        <v/>
      </c>
    </row>
    <row r="152" spans="1:14">
      <c r="A152" s="1" t="s">
        <v>15</v>
      </c>
      <c r="B152" t="s">
        <v>15</v>
      </c>
      <c r="C152" t="s">
        <v>15</v>
      </c>
      <c r="D152" t="s">
        <v>15</v>
      </c>
      <c r="E152" t="s">
        <v>15</v>
      </c>
      <c r="F152" t="s">
        <v>15</v>
      </c>
      <c r="H1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commande]],$H151)))</f>
        <v/>
      </c>
      <c r="I152" s="10" t="str">
        <f>IF(AND(Tableau2[[#This Row],[Nbr de commande]]="",Tableau2[[#This Row],[Nbr de commande]]=""),"",INDEX(G:N,MATCH(Tableau2[[#This Row],[Nbr de commande BIS]],[Nbr de commande],0),8))</f>
        <v/>
      </c>
      <c r="J152" s="8" t="str">
        <f>IF(AND(Tableau2[[#This Row],[Nbr de commande]]&lt;&gt;"",Tableau2[[#This Row],[Nbr de commande]]&lt;&gt;G153),Tableau2[[#This Row],[CUMUL QTE]],"")</f>
        <v/>
      </c>
      <c r="K152" s="8" t="str">
        <f>IF(AND(Tableau2[[#This Row],[Nbr de commande]]&lt;&gt;"",Tableau2[[#This Row],[Nbr de commande]]&lt;&gt;G153),Tableau2[[#This Row],[Cumul MONT]],"")</f>
        <v/>
      </c>
      <c r="L152" s="7">
        <f>SUMIFS($C$2:C152,$B$2:B152,"&lt;&gt;999")</f>
        <v>5917.9999999999991</v>
      </c>
      <c r="M152" s="7">
        <f>SUMIFS($E$2:E152,$B$2:B152,"&lt;&gt;999")</f>
        <v>54270.620000000032</v>
      </c>
      <c r="N152" s="5" t="str">
        <f>IF(AND(Tableau2[[#This Row],[CDE QTE]]="",Tableau2[[#This Row],[CDE MONT]]=""),"",Tableau2[[#This Row],[CDE MONT]]/Tableau2[[#This Row],[CDE QTE]])</f>
        <v/>
      </c>
    </row>
    <row r="153" spans="1:14">
      <c r="A153" s="1" t="s">
        <v>15</v>
      </c>
      <c r="B153" t="s">
        <v>15</v>
      </c>
      <c r="C153" t="s">
        <v>15</v>
      </c>
      <c r="D153" t="s">
        <v>15</v>
      </c>
      <c r="E153" t="s">
        <v>15</v>
      </c>
      <c r="F153" t="s">
        <v>15</v>
      </c>
      <c r="H1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commande]],$H152)))</f>
        <v/>
      </c>
      <c r="I153" s="10" t="str">
        <f>IF(AND(Tableau2[[#This Row],[Nbr de commande]]="",Tableau2[[#This Row],[Nbr de commande]]=""),"",INDEX(G:N,MATCH(Tableau2[[#This Row],[Nbr de commande BIS]],[Nbr de commande],0),8))</f>
        <v/>
      </c>
      <c r="J153" s="8" t="str">
        <f>IF(AND(Tableau2[[#This Row],[Nbr de commande]]&lt;&gt;"",Tableau2[[#This Row],[Nbr de commande]]&lt;&gt;G154),Tableau2[[#This Row],[CUMUL QTE]],"")</f>
        <v/>
      </c>
      <c r="K153" s="8" t="str">
        <f>IF(AND(Tableau2[[#This Row],[Nbr de commande]]&lt;&gt;"",Tableau2[[#This Row],[Nbr de commande]]&lt;&gt;G154),Tableau2[[#This Row],[Cumul MONT]],"")</f>
        <v/>
      </c>
      <c r="L153" s="7">
        <f>SUMIFS($C$2:C153,$B$2:B153,"&lt;&gt;999")</f>
        <v>5917.9999999999991</v>
      </c>
      <c r="M153" s="7">
        <f>SUMIFS($E$2:E153,$B$2:B153,"&lt;&gt;999")</f>
        <v>54270.620000000032</v>
      </c>
      <c r="N153" s="5" t="str">
        <f>IF(AND(Tableau2[[#This Row],[CDE QTE]]="",Tableau2[[#This Row],[CDE MONT]]=""),"",Tableau2[[#This Row],[CDE MONT]]/Tableau2[[#This Row],[CDE QTE]])</f>
        <v/>
      </c>
    </row>
    <row r="154" spans="1:14">
      <c r="A154" s="1" t="s">
        <v>15</v>
      </c>
      <c r="B154" t="s">
        <v>15</v>
      </c>
      <c r="C154" t="s">
        <v>15</v>
      </c>
      <c r="D154" t="s">
        <v>15</v>
      </c>
      <c r="E154" t="s">
        <v>15</v>
      </c>
      <c r="F154" t="s">
        <v>15</v>
      </c>
      <c r="H1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commande]],$H153)))</f>
        <v/>
      </c>
      <c r="I154" s="10" t="str">
        <f>IF(AND(Tableau2[[#This Row],[Nbr de commande]]="",Tableau2[[#This Row],[Nbr de commande]]=""),"",INDEX(G:N,MATCH(Tableau2[[#This Row],[Nbr de commande BIS]],[Nbr de commande],0),8))</f>
        <v/>
      </c>
      <c r="J154" s="8" t="str">
        <f>IF(AND(Tableau2[[#This Row],[Nbr de commande]]&lt;&gt;"",Tableau2[[#This Row],[Nbr de commande]]&lt;&gt;G155),Tableau2[[#This Row],[CUMUL QTE]],"")</f>
        <v/>
      </c>
      <c r="K154" s="8" t="str">
        <f>IF(AND(Tableau2[[#This Row],[Nbr de commande]]&lt;&gt;"",Tableau2[[#This Row],[Nbr de commande]]&lt;&gt;G155),Tableau2[[#This Row],[Cumul MONT]],"")</f>
        <v/>
      </c>
      <c r="L154" s="7">
        <f>SUMIFS($C$2:C154,$B$2:B154,"&lt;&gt;999")</f>
        <v>5917.9999999999991</v>
      </c>
      <c r="M154" s="7">
        <f>SUMIFS($E$2:E154,$B$2:B154,"&lt;&gt;999")</f>
        <v>54270.620000000032</v>
      </c>
      <c r="N154" s="5" t="str">
        <f>IF(AND(Tableau2[[#This Row],[CDE QTE]]="",Tableau2[[#This Row],[CDE MONT]]=""),"",Tableau2[[#This Row],[CDE MONT]]/Tableau2[[#This Row],[CDE QTE]])</f>
        <v/>
      </c>
    </row>
    <row r="155" spans="1:14">
      <c r="A155" s="1" t="s">
        <v>15</v>
      </c>
      <c r="B155" t="s">
        <v>15</v>
      </c>
      <c r="C155" t="s">
        <v>15</v>
      </c>
      <c r="D155" t="s">
        <v>15</v>
      </c>
      <c r="E155" t="s">
        <v>15</v>
      </c>
      <c r="F155" t="s">
        <v>15</v>
      </c>
      <c r="H1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commande]],$H154)))</f>
        <v/>
      </c>
      <c r="I155" s="10" t="str">
        <f>IF(AND(Tableau2[[#This Row],[Nbr de commande]]="",Tableau2[[#This Row],[Nbr de commande]]=""),"",INDEX(G:N,MATCH(Tableau2[[#This Row],[Nbr de commande BIS]],[Nbr de commande],0),8))</f>
        <v/>
      </c>
      <c r="J155" s="8" t="str">
        <f>IF(AND(Tableau2[[#This Row],[Nbr de commande]]&lt;&gt;"",Tableau2[[#This Row],[Nbr de commande]]&lt;&gt;G156),Tableau2[[#This Row],[CUMUL QTE]],"")</f>
        <v/>
      </c>
      <c r="K155" s="8" t="str">
        <f>IF(AND(Tableau2[[#This Row],[Nbr de commande]]&lt;&gt;"",Tableau2[[#This Row],[Nbr de commande]]&lt;&gt;G156),Tableau2[[#This Row],[Cumul MONT]],"")</f>
        <v/>
      </c>
      <c r="L155" s="7">
        <f>SUMIFS($C$2:C155,$B$2:B155,"&lt;&gt;999")</f>
        <v>5917.9999999999991</v>
      </c>
      <c r="M155" s="7">
        <f>SUMIFS($E$2:E155,$B$2:B155,"&lt;&gt;999")</f>
        <v>54270.620000000032</v>
      </c>
      <c r="N155" s="5" t="str">
        <f>IF(AND(Tableau2[[#This Row],[CDE QTE]]="",Tableau2[[#This Row],[CDE MONT]]=""),"",Tableau2[[#This Row],[CDE MONT]]/Tableau2[[#This Row],[CDE QTE]])</f>
        <v/>
      </c>
    </row>
    <row r="156" spans="1:14">
      <c r="A156" s="1" t="s">
        <v>15</v>
      </c>
      <c r="B156" t="s">
        <v>15</v>
      </c>
      <c r="C156" t="s">
        <v>15</v>
      </c>
      <c r="D156" t="s">
        <v>15</v>
      </c>
      <c r="E156" t="s">
        <v>15</v>
      </c>
      <c r="F156" t="s">
        <v>15</v>
      </c>
      <c r="H1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commande]],$H155)))</f>
        <v/>
      </c>
      <c r="I156" s="10" t="str">
        <f>IF(AND(Tableau2[[#This Row],[Nbr de commande]]="",Tableau2[[#This Row],[Nbr de commande]]=""),"",INDEX(G:N,MATCH(Tableau2[[#This Row],[Nbr de commande BIS]],[Nbr de commande],0),8))</f>
        <v/>
      </c>
      <c r="J156" s="8" t="str">
        <f>IF(AND(Tableau2[[#This Row],[Nbr de commande]]&lt;&gt;"",Tableau2[[#This Row],[Nbr de commande]]&lt;&gt;G157),Tableau2[[#This Row],[CUMUL QTE]],"")</f>
        <v/>
      </c>
      <c r="K156" s="8" t="str">
        <f>IF(AND(Tableau2[[#This Row],[Nbr de commande]]&lt;&gt;"",Tableau2[[#This Row],[Nbr de commande]]&lt;&gt;G157),Tableau2[[#This Row],[Cumul MONT]],"")</f>
        <v/>
      </c>
      <c r="L156" s="7">
        <f>SUMIFS($C$2:C156,$B$2:B156,"&lt;&gt;999")</f>
        <v>5917.9999999999991</v>
      </c>
      <c r="M156" s="7">
        <f>SUMIFS($E$2:E156,$B$2:B156,"&lt;&gt;999")</f>
        <v>54270.620000000032</v>
      </c>
      <c r="N156" s="5" t="str">
        <f>IF(AND(Tableau2[[#This Row],[CDE QTE]]="",Tableau2[[#This Row],[CDE MONT]]=""),"",Tableau2[[#This Row],[CDE MONT]]/Tableau2[[#This Row],[CDE QTE]])</f>
        <v/>
      </c>
    </row>
    <row r="157" spans="1:14">
      <c r="A157" s="1" t="s">
        <v>15</v>
      </c>
      <c r="B157" t="s">
        <v>15</v>
      </c>
      <c r="C157" t="s">
        <v>15</v>
      </c>
      <c r="D157" t="s">
        <v>15</v>
      </c>
      <c r="E157" t="s">
        <v>15</v>
      </c>
      <c r="F157" t="s">
        <v>15</v>
      </c>
      <c r="H1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commande]],$H156)))</f>
        <v/>
      </c>
      <c r="I157" s="10" t="str">
        <f>IF(AND(Tableau2[[#This Row],[Nbr de commande]]="",Tableau2[[#This Row],[Nbr de commande]]=""),"",INDEX(G:N,MATCH(Tableau2[[#This Row],[Nbr de commande BIS]],[Nbr de commande],0),8))</f>
        <v/>
      </c>
      <c r="J157" s="8" t="str">
        <f>IF(AND(Tableau2[[#This Row],[Nbr de commande]]&lt;&gt;"",Tableau2[[#This Row],[Nbr de commande]]&lt;&gt;G158),Tableau2[[#This Row],[CUMUL QTE]],"")</f>
        <v/>
      </c>
      <c r="K157" s="8" t="str">
        <f>IF(AND(Tableau2[[#This Row],[Nbr de commande]]&lt;&gt;"",Tableau2[[#This Row],[Nbr de commande]]&lt;&gt;G158),Tableau2[[#This Row],[Cumul MONT]],"")</f>
        <v/>
      </c>
      <c r="L157" s="7">
        <f>SUMIFS($C$2:C157,$B$2:B157,"&lt;&gt;999")</f>
        <v>5917.9999999999991</v>
      </c>
      <c r="M157" s="7">
        <f>SUMIFS($E$2:E157,$B$2:B157,"&lt;&gt;999")</f>
        <v>54270.620000000032</v>
      </c>
      <c r="N157" s="5" t="str">
        <f>IF(AND(Tableau2[[#This Row],[CDE QTE]]="",Tableau2[[#This Row],[CDE MONT]]=""),"",Tableau2[[#This Row],[CDE MONT]]/Tableau2[[#This Row],[CDE QTE]])</f>
        <v/>
      </c>
    </row>
    <row r="158" spans="1:14">
      <c r="A158" s="1" t="s">
        <v>15</v>
      </c>
      <c r="B158" t="s">
        <v>15</v>
      </c>
      <c r="C158" t="s">
        <v>15</v>
      </c>
      <c r="D158" t="s">
        <v>15</v>
      </c>
      <c r="E158" t="s">
        <v>15</v>
      </c>
      <c r="F158" t="s">
        <v>15</v>
      </c>
      <c r="H1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commande]],$H157)))</f>
        <v/>
      </c>
      <c r="I158" s="10" t="str">
        <f>IF(AND(Tableau2[[#This Row],[Nbr de commande]]="",Tableau2[[#This Row],[Nbr de commande]]=""),"",INDEX(G:N,MATCH(Tableau2[[#This Row],[Nbr de commande BIS]],[Nbr de commande],0),8))</f>
        <v/>
      </c>
      <c r="J158" s="8" t="str">
        <f>IF(AND(Tableau2[[#This Row],[Nbr de commande]]&lt;&gt;"",Tableau2[[#This Row],[Nbr de commande]]&lt;&gt;G159),Tableau2[[#This Row],[CUMUL QTE]],"")</f>
        <v/>
      </c>
      <c r="K158" s="8" t="str">
        <f>IF(AND(Tableau2[[#This Row],[Nbr de commande]]&lt;&gt;"",Tableau2[[#This Row],[Nbr de commande]]&lt;&gt;G159),Tableau2[[#This Row],[Cumul MONT]],"")</f>
        <v/>
      </c>
      <c r="L158" s="7">
        <f>SUMIFS($C$2:C158,$B$2:B158,"&lt;&gt;999")</f>
        <v>5917.9999999999991</v>
      </c>
      <c r="M158" s="7">
        <f>SUMIFS($E$2:E158,$B$2:B158,"&lt;&gt;999")</f>
        <v>54270.620000000032</v>
      </c>
      <c r="N158" s="5" t="str">
        <f>IF(AND(Tableau2[[#This Row],[CDE QTE]]="",Tableau2[[#This Row],[CDE MONT]]=""),"",Tableau2[[#This Row],[CDE MONT]]/Tableau2[[#This Row],[CDE QTE]])</f>
        <v/>
      </c>
    </row>
    <row r="159" spans="1:14">
      <c r="A159" s="1" t="s">
        <v>15</v>
      </c>
      <c r="B159" t="s">
        <v>15</v>
      </c>
      <c r="C159" t="s">
        <v>15</v>
      </c>
      <c r="D159" t="s">
        <v>15</v>
      </c>
      <c r="E159" t="s">
        <v>15</v>
      </c>
      <c r="F159" t="s">
        <v>15</v>
      </c>
      <c r="H1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commande]],$H158)))</f>
        <v/>
      </c>
      <c r="I159" s="10" t="str">
        <f>IF(AND(Tableau2[[#This Row],[Nbr de commande]]="",Tableau2[[#This Row],[Nbr de commande]]=""),"",INDEX(G:N,MATCH(Tableau2[[#This Row],[Nbr de commande BIS]],[Nbr de commande],0),8))</f>
        <v/>
      </c>
      <c r="J159" s="8" t="str">
        <f>IF(AND(Tableau2[[#This Row],[Nbr de commande]]&lt;&gt;"",Tableau2[[#This Row],[Nbr de commande]]&lt;&gt;G160),Tableau2[[#This Row],[CUMUL QTE]],"")</f>
        <v/>
      </c>
      <c r="K159" s="8" t="str">
        <f>IF(AND(Tableau2[[#This Row],[Nbr de commande]]&lt;&gt;"",Tableau2[[#This Row],[Nbr de commande]]&lt;&gt;G160),Tableau2[[#This Row],[Cumul MONT]],"")</f>
        <v/>
      </c>
      <c r="L159" s="7">
        <f>SUMIFS($C$2:C159,$B$2:B159,"&lt;&gt;999")</f>
        <v>5917.9999999999991</v>
      </c>
      <c r="M159" s="7">
        <f>SUMIFS($E$2:E159,$B$2:B159,"&lt;&gt;999")</f>
        <v>54270.620000000032</v>
      </c>
      <c r="N159" s="5" t="str">
        <f>IF(AND(Tableau2[[#This Row],[CDE QTE]]="",Tableau2[[#This Row],[CDE MONT]]=""),"",Tableau2[[#This Row],[CDE MONT]]/Tableau2[[#This Row],[CDE QTE]])</f>
        <v/>
      </c>
    </row>
    <row r="160" spans="1:14">
      <c r="A160" s="1" t="s">
        <v>15</v>
      </c>
      <c r="B160" t="s">
        <v>15</v>
      </c>
      <c r="C160" t="s">
        <v>15</v>
      </c>
      <c r="D160" t="s">
        <v>15</v>
      </c>
      <c r="E160" t="s">
        <v>15</v>
      </c>
      <c r="F160" t="s">
        <v>15</v>
      </c>
      <c r="H1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commande]],$H159)))</f>
        <v/>
      </c>
      <c r="I160" s="10" t="str">
        <f>IF(AND(Tableau2[[#This Row],[Nbr de commande]]="",Tableau2[[#This Row],[Nbr de commande]]=""),"",INDEX(G:N,MATCH(Tableau2[[#This Row],[Nbr de commande BIS]],[Nbr de commande],0),8))</f>
        <v/>
      </c>
      <c r="J160" s="8" t="str">
        <f>IF(AND(Tableau2[[#This Row],[Nbr de commande]]&lt;&gt;"",Tableau2[[#This Row],[Nbr de commande]]&lt;&gt;G161),Tableau2[[#This Row],[CUMUL QTE]],"")</f>
        <v/>
      </c>
      <c r="K160" s="8" t="str">
        <f>IF(AND(Tableau2[[#This Row],[Nbr de commande]]&lt;&gt;"",Tableau2[[#This Row],[Nbr de commande]]&lt;&gt;G161),Tableau2[[#This Row],[Cumul MONT]],"")</f>
        <v/>
      </c>
      <c r="L160" s="7">
        <f>SUMIFS($C$2:C160,$B$2:B160,"&lt;&gt;999")</f>
        <v>5917.9999999999991</v>
      </c>
      <c r="M160" s="7">
        <f>SUMIFS($E$2:E160,$B$2:B160,"&lt;&gt;999")</f>
        <v>54270.620000000032</v>
      </c>
      <c r="N160" s="5" t="str">
        <f>IF(AND(Tableau2[[#This Row],[CDE QTE]]="",Tableau2[[#This Row],[CDE MONT]]=""),"",Tableau2[[#This Row],[CDE MONT]]/Tableau2[[#This Row],[CDE QTE]])</f>
        <v/>
      </c>
    </row>
    <row r="161" spans="1:14">
      <c r="A161" s="1" t="s">
        <v>15</v>
      </c>
      <c r="B161" t="s">
        <v>15</v>
      </c>
      <c r="C161" t="s">
        <v>15</v>
      </c>
      <c r="D161" t="s">
        <v>15</v>
      </c>
      <c r="E161" t="s">
        <v>15</v>
      </c>
      <c r="F161" t="s">
        <v>15</v>
      </c>
      <c r="H1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commande]],$H160)))</f>
        <v/>
      </c>
      <c r="I161" s="10" t="str">
        <f>IF(AND(Tableau2[[#This Row],[Nbr de commande]]="",Tableau2[[#This Row],[Nbr de commande]]=""),"",INDEX(G:N,MATCH(Tableau2[[#This Row],[Nbr de commande BIS]],[Nbr de commande],0),8))</f>
        <v/>
      </c>
      <c r="J161" s="8" t="str">
        <f>IF(AND(Tableau2[[#This Row],[Nbr de commande]]&lt;&gt;"",Tableau2[[#This Row],[Nbr de commande]]&lt;&gt;G162),Tableau2[[#This Row],[CUMUL QTE]],"")</f>
        <v/>
      </c>
      <c r="K161" s="8" t="str">
        <f>IF(AND(Tableau2[[#This Row],[Nbr de commande]]&lt;&gt;"",Tableau2[[#This Row],[Nbr de commande]]&lt;&gt;G162),Tableau2[[#This Row],[Cumul MONT]],"")</f>
        <v/>
      </c>
      <c r="L161" s="7">
        <f>SUMIFS($C$2:C161,$B$2:B161,"&lt;&gt;999")</f>
        <v>5917.9999999999991</v>
      </c>
      <c r="M161" s="7">
        <f>SUMIFS($E$2:E161,$B$2:B161,"&lt;&gt;999")</f>
        <v>54270.620000000032</v>
      </c>
      <c r="N161" s="5" t="str">
        <f>IF(AND(Tableau2[[#This Row],[CDE QTE]]="",Tableau2[[#This Row],[CDE MONT]]=""),"",Tableau2[[#This Row],[CDE MONT]]/Tableau2[[#This Row],[CDE QTE]])</f>
        <v/>
      </c>
    </row>
    <row r="162" spans="1:14">
      <c r="A162" s="1" t="s">
        <v>15</v>
      </c>
      <c r="B162" t="s">
        <v>15</v>
      </c>
      <c r="C162" t="s">
        <v>15</v>
      </c>
      <c r="D162" t="s">
        <v>15</v>
      </c>
      <c r="E162" t="s">
        <v>15</v>
      </c>
      <c r="F162" t="s">
        <v>15</v>
      </c>
      <c r="H1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commande]],$H161)))</f>
        <v/>
      </c>
      <c r="I162" s="10" t="str">
        <f>IF(AND(Tableau2[[#This Row],[Nbr de commande]]="",Tableau2[[#This Row],[Nbr de commande]]=""),"",INDEX(G:N,MATCH(Tableau2[[#This Row],[Nbr de commande BIS]],[Nbr de commande],0),8))</f>
        <v/>
      </c>
      <c r="J162" s="8" t="str">
        <f>IF(AND(Tableau2[[#This Row],[Nbr de commande]]&lt;&gt;"",Tableau2[[#This Row],[Nbr de commande]]&lt;&gt;G163),Tableau2[[#This Row],[CUMUL QTE]],"")</f>
        <v/>
      </c>
      <c r="K162" s="8" t="str">
        <f>IF(AND(Tableau2[[#This Row],[Nbr de commande]]&lt;&gt;"",Tableau2[[#This Row],[Nbr de commande]]&lt;&gt;G163),Tableau2[[#This Row],[Cumul MONT]],"")</f>
        <v/>
      </c>
      <c r="L162" s="7">
        <f>SUMIFS($C$2:C162,$B$2:B162,"&lt;&gt;999")</f>
        <v>5917.9999999999991</v>
      </c>
      <c r="M162" s="7">
        <f>SUMIFS($E$2:E162,$B$2:B162,"&lt;&gt;999")</f>
        <v>54270.620000000032</v>
      </c>
      <c r="N162" s="5" t="str">
        <f>IF(AND(Tableau2[[#This Row],[CDE QTE]]="",Tableau2[[#This Row],[CDE MONT]]=""),"",Tableau2[[#This Row],[CDE MONT]]/Tableau2[[#This Row],[CDE QTE]])</f>
        <v/>
      </c>
    </row>
    <row r="163" spans="1:14">
      <c r="A163" s="1" t="s">
        <v>15</v>
      </c>
      <c r="B163" t="s">
        <v>15</v>
      </c>
      <c r="C163" t="s">
        <v>15</v>
      </c>
      <c r="D163" t="s">
        <v>15</v>
      </c>
      <c r="E163" t="s">
        <v>15</v>
      </c>
      <c r="F163" t="s">
        <v>15</v>
      </c>
      <c r="H1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commande]],$H162)))</f>
        <v/>
      </c>
      <c r="I163" s="10" t="str">
        <f>IF(AND(Tableau2[[#This Row],[Nbr de commande]]="",Tableau2[[#This Row],[Nbr de commande]]=""),"",INDEX(G:N,MATCH(Tableau2[[#This Row],[Nbr de commande BIS]],[Nbr de commande],0),8))</f>
        <v/>
      </c>
      <c r="J163" s="8" t="str">
        <f>IF(AND(Tableau2[[#This Row],[Nbr de commande]]&lt;&gt;"",Tableau2[[#This Row],[Nbr de commande]]&lt;&gt;G164),Tableau2[[#This Row],[CUMUL QTE]],"")</f>
        <v/>
      </c>
      <c r="K163" s="8" t="str">
        <f>IF(AND(Tableau2[[#This Row],[Nbr de commande]]&lt;&gt;"",Tableau2[[#This Row],[Nbr de commande]]&lt;&gt;G164),Tableau2[[#This Row],[Cumul MONT]],"")</f>
        <v/>
      </c>
      <c r="L163" s="7">
        <f>SUMIFS($C$2:C163,$B$2:B163,"&lt;&gt;999")</f>
        <v>5917.9999999999991</v>
      </c>
      <c r="M163" s="7">
        <f>SUMIFS($E$2:E163,$B$2:B163,"&lt;&gt;999")</f>
        <v>54270.620000000032</v>
      </c>
      <c r="N163" s="5" t="str">
        <f>IF(AND(Tableau2[[#This Row],[CDE QTE]]="",Tableau2[[#This Row],[CDE MONT]]=""),"",Tableau2[[#This Row],[CDE MONT]]/Tableau2[[#This Row],[CDE QTE]])</f>
        <v/>
      </c>
    </row>
    <row r="164" spans="1:14">
      <c r="A164" s="1" t="s">
        <v>15</v>
      </c>
      <c r="B164" t="s">
        <v>15</v>
      </c>
      <c r="C164" t="s">
        <v>15</v>
      </c>
      <c r="D164" t="s">
        <v>15</v>
      </c>
      <c r="E164" t="s">
        <v>15</v>
      </c>
      <c r="F164" t="s">
        <v>15</v>
      </c>
      <c r="H1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commande]],$H163)))</f>
        <v/>
      </c>
      <c r="I164" s="10" t="str">
        <f>IF(AND(Tableau2[[#This Row],[Nbr de commande]]="",Tableau2[[#This Row],[Nbr de commande]]=""),"",INDEX(G:N,MATCH(Tableau2[[#This Row],[Nbr de commande BIS]],[Nbr de commande],0),8))</f>
        <v/>
      </c>
      <c r="J164" s="8" t="str">
        <f>IF(AND(Tableau2[[#This Row],[Nbr de commande]]&lt;&gt;"",Tableau2[[#This Row],[Nbr de commande]]&lt;&gt;G165),Tableau2[[#This Row],[CUMUL QTE]],"")</f>
        <v/>
      </c>
      <c r="K164" s="8" t="str">
        <f>IF(AND(Tableau2[[#This Row],[Nbr de commande]]&lt;&gt;"",Tableau2[[#This Row],[Nbr de commande]]&lt;&gt;G165),Tableau2[[#This Row],[Cumul MONT]],"")</f>
        <v/>
      </c>
      <c r="L164" s="7">
        <f>SUMIFS($C$2:C164,$B$2:B164,"&lt;&gt;999")</f>
        <v>5917.9999999999991</v>
      </c>
      <c r="M164" s="7">
        <f>SUMIFS($E$2:E164,$B$2:B164,"&lt;&gt;999")</f>
        <v>54270.620000000032</v>
      </c>
      <c r="N164" s="5" t="str">
        <f>IF(AND(Tableau2[[#This Row],[CDE QTE]]="",Tableau2[[#This Row],[CDE MONT]]=""),"",Tableau2[[#This Row],[CDE MONT]]/Tableau2[[#This Row],[CDE QTE]])</f>
        <v/>
      </c>
    </row>
    <row r="165" spans="1:14">
      <c r="A165" s="1" t="s">
        <v>15</v>
      </c>
      <c r="B165" t="s">
        <v>15</v>
      </c>
      <c r="C165" t="s">
        <v>15</v>
      </c>
      <c r="D165" t="s">
        <v>15</v>
      </c>
      <c r="E165" t="s">
        <v>15</v>
      </c>
      <c r="F165" t="s">
        <v>15</v>
      </c>
      <c r="H1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commande]],$H164)))</f>
        <v/>
      </c>
      <c r="I165" s="10" t="str">
        <f>IF(AND(Tableau2[[#This Row],[Nbr de commande]]="",Tableau2[[#This Row],[Nbr de commande]]=""),"",INDEX(G:N,MATCH(Tableau2[[#This Row],[Nbr de commande BIS]],[Nbr de commande],0),8))</f>
        <v/>
      </c>
      <c r="J165" s="8" t="str">
        <f>IF(AND(Tableau2[[#This Row],[Nbr de commande]]&lt;&gt;"",Tableau2[[#This Row],[Nbr de commande]]&lt;&gt;G166),Tableau2[[#This Row],[CUMUL QTE]],"")</f>
        <v/>
      </c>
      <c r="K165" s="8" t="str">
        <f>IF(AND(Tableau2[[#This Row],[Nbr de commande]]&lt;&gt;"",Tableau2[[#This Row],[Nbr de commande]]&lt;&gt;G166),Tableau2[[#This Row],[Cumul MONT]],"")</f>
        <v/>
      </c>
      <c r="L165" s="7">
        <f>SUMIFS($C$2:C165,$B$2:B165,"&lt;&gt;999")</f>
        <v>5917.9999999999991</v>
      </c>
      <c r="M165" s="7">
        <f>SUMIFS($E$2:E165,$B$2:B165,"&lt;&gt;999")</f>
        <v>54270.620000000032</v>
      </c>
      <c r="N165" s="5" t="str">
        <f>IF(AND(Tableau2[[#This Row],[CDE QTE]]="",Tableau2[[#This Row],[CDE MONT]]=""),"",Tableau2[[#This Row],[CDE MONT]]/Tableau2[[#This Row],[CDE QTE]])</f>
        <v/>
      </c>
    </row>
    <row r="166" spans="1:14">
      <c r="A166" s="1" t="s">
        <v>15</v>
      </c>
      <c r="B166" t="s">
        <v>15</v>
      </c>
      <c r="C166" t="s">
        <v>15</v>
      </c>
      <c r="D166" t="s">
        <v>15</v>
      </c>
      <c r="E166" t="s">
        <v>15</v>
      </c>
      <c r="F166" t="s">
        <v>15</v>
      </c>
      <c r="H1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commande]],$H165)))</f>
        <v/>
      </c>
      <c r="I166" s="10" t="str">
        <f>IF(AND(Tableau2[[#This Row],[Nbr de commande]]="",Tableau2[[#This Row],[Nbr de commande]]=""),"",INDEX(G:N,MATCH(Tableau2[[#This Row],[Nbr de commande BIS]],[Nbr de commande],0),8))</f>
        <v/>
      </c>
      <c r="J166" s="8" t="str">
        <f>IF(AND(Tableau2[[#This Row],[Nbr de commande]]&lt;&gt;"",Tableau2[[#This Row],[Nbr de commande]]&lt;&gt;G167),Tableau2[[#This Row],[CUMUL QTE]],"")</f>
        <v/>
      </c>
      <c r="K166" s="8" t="str">
        <f>IF(AND(Tableau2[[#This Row],[Nbr de commande]]&lt;&gt;"",Tableau2[[#This Row],[Nbr de commande]]&lt;&gt;G167),Tableau2[[#This Row],[Cumul MONT]],"")</f>
        <v/>
      </c>
      <c r="L166" s="7">
        <f>SUMIFS($C$2:C166,$B$2:B166,"&lt;&gt;999")</f>
        <v>5917.9999999999991</v>
      </c>
      <c r="M166" s="7">
        <f>SUMIFS($E$2:E166,$B$2:B166,"&lt;&gt;999")</f>
        <v>54270.620000000032</v>
      </c>
      <c r="N166" s="5" t="str">
        <f>IF(AND(Tableau2[[#This Row],[CDE QTE]]="",Tableau2[[#This Row],[CDE MONT]]=""),"",Tableau2[[#This Row],[CDE MONT]]/Tableau2[[#This Row],[CDE QTE]])</f>
        <v/>
      </c>
    </row>
    <row r="167" spans="1:14">
      <c r="A167" s="1" t="s">
        <v>15</v>
      </c>
      <c r="B167" t="s">
        <v>15</v>
      </c>
      <c r="C167" t="s">
        <v>15</v>
      </c>
      <c r="D167" t="s">
        <v>15</v>
      </c>
      <c r="E167" t="s">
        <v>15</v>
      </c>
      <c r="F167" t="s">
        <v>15</v>
      </c>
      <c r="H1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commande]],$H166)))</f>
        <v/>
      </c>
      <c r="I167" s="10" t="str">
        <f>IF(AND(Tableau2[[#This Row],[Nbr de commande]]="",Tableau2[[#This Row],[Nbr de commande]]=""),"",INDEX(G:N,MATCH(Tableau2[[#This Row],[Nbr de commande BIS]],[Nbr de commande],0),8))</f>
        <v/>
      </c>
      <c r="J167" s="8" t="str">
        <f>IF(AND(Tableau2[[#This Row],[Nbr de commande]]&lt;&gt;"",Tableau2[[#This Row],[Nbr de commande]]&lt;&gt;G168),Tableau2[[#This Row],[CUMUL QTE]],"")</f>
        <v/>
      </c>
      <c r="K167" s="8" t="str">
        <f>IF(AND(Tableau2[[#This Row],[Nbr de commande]]&lt;&gt;"",Tableau2[[#This Row],[Nbr de commande]]&lt;&gt;G168),Tableau2[[#This Row],[Cumul MONT]],"")</f>
        <v/>
      </c>
      <c r="L167" s="7">
        <f>SUMIFS($C$2:C167,$B$2:B167,"&lt;&gt;999")</f>
        <v>5917.9999999999991</v>
      </c>
      <c r="M167" s="7">
        <f>SUMIFS($E$2:E167,$B$2:B167,"&lt;&gt;999")</f>
        <v>54270.620000000032</v>
      </c>
      <c r="N167" s="5" t="str">
        <f>IF(AND(Tableau2[[#This Row],[CDE QTE]]="",Tableau2[[#This Row],[CDE MONT]]=""),"",Tableau2[[#This Row],[CDE MONT]]/Tableau2[[#This Row],[CDE QTE]])</f>
        <v/>
      </c>
    </row>
    <row r="168" spans="1:14">
      <c r="A168" s="1" t="s">
        <v>15</v>
      </c>
      <c r="B168" t="s">
        <v>15</v>
      </c>
      <c r="C168" t="s">
        <v>15</v>
      </c>
      <c r="D168" t="s">
        <v>15</v>
      </c>
      <c r="E168" t="s">
        <v>15</v>
      </c>
      <c r="F168" t="s">
        <v>15</v>
      </c>
      <c r="H1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commande]],$H167)))</f>
        <v/>
      </c>
      <c r="I168" s="10" t="str">
        <f>IF(AND(Tableau2[[#This Row],[Nbr de commande]]="",Tableau2[[#This Row],[Nbr de commande]]=""),"",INDEX(G:N,MATCH(Tableau2[[#This Row],[Nbr de commande BIS]],[Nbr de commande],0),8))</f>
        <v/>
      </c>
      <c r="J168" s="8" t="str">
        <f>IF(AND(Tableau2[[#This Row],[Nbr de commande]]&lt;&gt;"",Tableau2[[#This Row],[Nbr de commande]]&lt;&gt;G169),Tableau2[[#This Row],[CUMUL QTE]],"")</f>
        <v/>
      </c>
      <c r="K168" s="8" t="str">
        <f>IF(AND(Tableau2[[#This Row],[Nbr de commande]]&lt;&gt;"",Tableau2[[#This Row],[Nbr de commande]]&lt;&gt;G169),Tableau2[[#This Row],[Cumul MONT]],"")</f>
        <v/>
      </c>
      <c r="L168" s="7">
        <f>SUMIFS($C$2:C168,$B$2:B168,"&lt;&gt;999")</f>
        <v>5917.9999999999991</v>
      </c>
      <c r="M168" s="7">
        <f>SUMIFS($E$2:E168,$B$2:B168,"&lt;&gt;999")</f>
        <v>54270.620000000032</v>
      </c>
      <c r="N168" s="5" t="str">
        <f>IF(AND(Tableau2[[#This Row],[CDE QTE]]="",Tableau2[[#This Row],[CDE MONT]]=""),"",Tableau2[[#This Row],[CDE MONT]]/Tableau2[[#This Row],[CDE QTE]])</f>
        <v/>
      </c>
    </row>
    <row r="169" spans="1:14">
      <c r="A169" s="1" t="s">
        <v>15</v>
      </c>
      <c r="B169" t="s">
        <v>15</v>
      </c>
      <c r="C169" t="s">
        <v>15</v>
      </c>
      <c r="D169" t="s">
        <v>15</v>
      </c>
      <c r="E169" t="s">
        <v>15</v>
      </c>
      <c r="F169" t="s">
        <v>15</v>
      </c>
      <c r="H1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commande]],$H168)))</f>
        <v/>
      </c>
      <c r="I169" s="10" t="str">
        <f>IF(AND(Tableau2[[#This Row],[Nbr de commande]]="",Tableau2[[#This Row],[Nbr de commande]]=""),"",INDEX(G:N,MATCH(Tableau2[[#This Row],[Nbr de commande BIS]],[Nbr de commande],0),8))</f>
        <v/>
      </c>
      <c r="J169" s="8" t="str">
        <f>IF(AND(Tableau2[[#This Row],[Nbr de commande]]&lt;&gt;"",Tableau2[[#This Row],[Nbr de commande]]&lt;&gt;G170),Tableau2[[#This Row],[CUMUL QTE]],"")</f>
        <v/>
      </c>
      <c r="K169" s="8" t="str">
        <f>IF(AND(Tableau2[[#This Row],[Nbr de commande]]&lt;&gt;"",Tableau2[[#This Row],[Nbr de commande]]&lt;&gt;G170),Tableau2[[#This Row],[Cumul MONT]],"")</f>
        <v/>
      </c>
      <c r="L169" s="7">
        <f>SUMIFS($C$2:C169,$B$2:B169,"&lt;&gt;999")</f>
        <v>5917.9999999999991</v>
      </c>
      <c r="M169" s="7">
        <f>SUMIFS($E$2:E169,$B$2:B169,"&lt;&gt;999")</f>
        <v>54270.620000000032</v>
      </c>
      <c r="N169" s="5" t="str">
        <f>IF(AND(Tableau2[[#This Row],[CDE QTE]]="",Tableau2[[#This Row],[CDE MONT]]=""),"",Tableau2[[#This Row],[CDE MONT]]/Tableau2[[#This Row],[CDE QTE]])</f>
        <v/>
      </c>
    </row>
    <row r="170" spans="1:14">
      <c r="A170" s="1" t="s">
        <v>15</v>
      </c>
      <c r="B170" t="s">
        <v>15</v>
      </c>
      <c r="C170" t="s">
        <v>15</v>
      </c>
      <c r="D170" t="s">
        <v>15</v>
      </c>
      <c r="E170" t="s">
        <v>15</v>
      </c>
      <c r="F170" t="s">
        <v>15</v>
      </c>
      <c r="H1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commande]],$H169)))</f>
        <v/>
      </c>
      <c r="I170" s="10" t="str">
        <f>IF(AND(Tableau2[[#This Row],[Nbr de commande]]="",Tableau2[[#This Row],[Nbr de commande]]=""),"",INDEX(G:N,MATCH(Tableau2[[#This Row],[Nbr de commande BIS]],[Nbr de commande],0),8))</f>
        <v/>
      </c>
      <c r="J170" s="8" t="str">
        <f>IF(AND(Tableau2[[#This Row],[Nbr de commande]]&lt;&gt;"",Tableau2[[#This Row],[Nbr de commande]]&lt;&gt;G171),Tableau2[[#This Row],[CUMUL QTE]],"")</f>
        <v/>
      </c>
      <c r="K170" s="8" t="str">
        <f>IF(AND(Tableau2[[#This Row],[Nbr de commande]]&lt;&gt;"",Tableau2[[#This Row],[Nbr de commande]]&lt;&gt;G171),Tableau2[[#This Row],[Cumul MONT]],"")</f>
        <v/>
      </c>
      <c r="L170" s="7">
        <f>SUMIFS($C$2:C170,$B$2:B170,"&lt;&gt;999")</f>
        <v>5917.9999999999991</v>
      </c>
      <c r="M170" s="7">
        <f>SUMIFS($E$2:E170,$B$2:B170,"&lt;&gt;999")</f>
        <v>54270.620000000032</v>
      </c>
      <c r="N170" s="5" t="str">
        <f>IF(AND(Tableau2[[#This Row],[CDE QTE]]="",Tableau2[[#This Row],[CDE MONT]]=""),"",Tableau2[[#This Row],[CDE MONT]]/Tableau2[[#This Row],[CDE QTE]])</f>
        <v/>
      </c>
    </row>
    <row r="171" spans="1:14">
      <c r="A171" s="1" t="s">
        <v>15</v>
      </c>
      <c r="B171" t="s">
        <v>15</v>
      </c>
      <c r="C171" t="s">
        <v>15</v>
      </c>
      <c r="D171" t="s">
        <v>15</v>
      </c>
      <c r="E171" t="s">
        <v>15</v>
      </c>
      <c r="F171" t="s">
        <v>15</v>
      </c>
      <c r="H1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commande]],$H170)))</f>
        <v/>
      </c>
      <c r="I171" s="10" t="str">
        <f>IF(AND(Tableau2[[#This Row],[Nbr de commande]]="",Tableau2[[#This Row],[Nbr de commande]]=""),"",INDEX(G:N,MATCH(Tableau2[[#This Row],[Nbr de commande BIS]],[Nbr de commande],0),8))</f>
        <v/>
      </c>
      <c r="J171" s="8" t="str">
        <f>IF(AND(Tableau2[[#This Row],[Nbr de commande]]&lt;&gt;"",Tableau2[[#This Row],[Nbr de commande]]&lt;&gt;G172),Tableau2[[#This Row],[CUMUL QTE]],"")</f>
        <v/>
      </c>
      <c r="K171" s="8" t="str">
        <f>IF(AND(Tableau2[[#This Row],[Nbr de commande]]&lt;&gt;"",Tableau2[[#This Row],[Nbr de commande]]&lt;&gt;G172),Tableau2[[#This Row],[Cumul MONT]],"")</f>
        <v/>
      </c>
      <c r="L171" s="7">
        <f>SUMIFS($C$2:C171,$B$2:B171,"&lt;&gt;999")</f>
        <v>5917.9999999999991</v>
      </c>
      <c r="M171" s="7">
        <f>SUMIFS($E$2:E171,$B$2:B171,"&lt;&gt;999")</f>
        <v>54270.620000000032</v>
      </c>
      <c r="N171" s="5" t="str">
        <f>IF(AND(Tableau2[[#This Row],[CDE QTE]]="",Tableau2[[#This Row],[CDE MONT]]=""),"",Tableau2[[#This Row],[CDE MONT]]/Tableau2[[#This Row],[CDE QTE]])</f>
        <v/>
      </c>
    </row>
    <row r="172" spans="1:14">
      <c r="A172" s="1" t="s">
        <v>15</v>
      </c>
      <c r="B172" t="s">
        <v>15</v>
      </c>
      <c r="C172" t="s">
        <v>15</v>
      </c>
      <c r="D172" t="s">
        <v>15</v>
      </c>
      <c r="E172" t="s">
        <v>15</v>
      </c>
      <c r="F172" t="s">
        <v>15</v>
      </c>
      <c r="H1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commande]],$H171)))</f>
        <v/>
      </c>
      <c r="I172" s="10" t="str">
        <f>IF(AND(Tableau2[[#This Row],[Nbr de commande]]="",Tableau2[[#This Row],[Nbr de commande]]=""),"",INDEX(G:N,MATCH(Tableau2[[#This Row],[Nbr de commande BIS]],[Nbr de commande],0),8))</f>
        <v/>
      </c>
      <c r="J172" s="8" t="str">
        <f>IF(AND(Tableau2[[#This Row],[Nbr de commande]]&lt;&gt;"",Tableau2[[#This Row],[Nbr de commande]]&lt;&gt;G173),Tableau2[[#This Row],[CUMUL QTE]],"")</f>
        <v/>
      </c>
      <c r="K172" s="8" t="str">
        <f>IF(AND(Tableau2[[#This Row],[Nbr de commande]]&lt;&gt;"",Tableau2[[#This Row],[Nbr de commande]]&lt;&gt;G173),Tableau2[[#This Row],[Cumul MONT]],"")</f>
        <v/>
      </c>
      <c r="L172" s="7">
        <f>SUMIFS($C$2:C172,$B$2:B172,"&lt;&gt;999")</f>
        <v>5917.9999999999991</v>
      </c>
      <c r="M172" s="7">
        <f>SUMIFS($E$2:E172,$B$2:B172,"&lt;&gt;999")</f>
        <v>54270.620000000032</v>
      </c>
      <c r="N172" s="5" t="str">
        <f>IF(AND(Tableau2[[#This Row],[CDE QTE]]="",Tableau2[[#This Row],[CDE MONT]]=""),"",Tableau2[[#This Row],[CDE MONT]]/Tableau2[[#This Row],[CDE QTE]])</f>
        <v/>
      </c>
    </row>
    <row r="173" spans="1:14">
      <c r="A173" s="1" t="s">
        <v>15</v>
      </c>
      <c r="B173" t="s">
        <v>15</v>
      </c>
      <c r="C173" t="s">
        <v>15</v>
      </c>
      <c r="D173" t="s">
        <v>15</v>
      </c>
      <c r="E173" t="s">
        <v>15</v>
      </c>
      <c r="F173" t="s">
        <v>15</v>
      </c>
      <c r="H1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commande]],$H172)))</f>
        <v/>
      </c>
      <c r="I173" s="10" t="str">
        <f>IF(AND(Tableau2[[#This Row],[Nbr de commande]]="",Tableau2[[#This Row],[Nbr de commande]]=""),"",INDEX(G:N,MATCH(Tableau2[[#This Row],[Nbr de commande BIS]],[Nbr de commande],0),8))</f>
        <v/>
      </c>
      <c r="J173" s="8" t="str">
        <f>IF(AND(Tableau2[[#This Row],[Nbr de commande]]&lt;&gt;"",Tableau2[[#This Row],[Nbr de commande]]&lt;&gt;G174),Tableau2[[#This Row],[CUMUL QTE]],"")</f>
        <v/>
      </c>
      <c r="K173" s="8" t="str">
        <f>IF(AND(Tableau2[[#This Row],[Nbr de commande]]&lt;&gt;"",Tableau2[[#This Row],[Nbr de commande]]&lt;&gt;G174),Tableau2[[#This Row],[Cumul MONT]],"")</f>
        <v/>
      </c>
      <c r="L173" s="7">
        <f>SUMIFS($C$2:C173,$B$2:B173,"&lt;&gt;999")</f>
        <v>5917.9999999999991</v>
      </c>
      <c r="M173" s="7">
        <f>SUMIFS($E$2:E173,$B$2:B173,"&lt;&gt;999")</f>
        <v>54270.620000000032</v>
      </c>
      <c r="N173" s="5" t="str">
        <f>IF(AND(Tableau2[[#This Row],[CDE QTE]]="",Tableau2[[#This Row],[CDE MONT]]=""),"",Tableau2[[#This Row],[CDE MONT]]/Tableau2[[#This Row],[CDE QTE]])</f>
        <v/>
      </c>
    </row>
    <row r="174" spans="1:14">
      <c r="A174" s="1" t="s">
        <v>15</v>
      </c>
      <c r="B174" t="s">
        <v>15</v>
      </c>
      <c r="C174" t="s">
        <v>15</v>
      </c>
      <c r="D174" t="s">
        <v>15</v>
      </c>
      <c r="E174" t="s">
        <v>15</v>
      </c>
      <c r="F174" t="s">
        <v>15</v>
      </c>
      <c r="H1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commande]],$H173)))</f>
        <v/>
      </c>
      <c r="I174" s="10" t="str">
        <f>IF(AND(Tableau2[[#This Row],[Nbr de commande]]="",Tableau2[[#This Row],[Nbr de commande]]=""),"",INDEX(G:N,MATCH(Tableau2[[#This Row],[Nbr de commande BIS]],[Nbr de commande],0),8))</f>
        <v/>
      </c>
      <c r="J174" s="8" t="str">
        <f>IF(AND(Tableau2[[#This Row],[Nbr de commande]]&lt;&gt;"",Tableau2[[#This Row],[Nbr de commande]]&lt;&gt;G175),Tableau2[[#This Row],[CUMUL QTE]],"")</f>
        <v/>
      </c>
      <c r="K174" s="8" t="str">
        <f>IF(AND(Tableau2[[#This Row],[Nbr de commande]]&lt;&gt;"",Tableau2[[#This Row],[Nbr de commande]]&lt;&gt;G175),Tableau2[[#This Row],[Cumul MONT]],"")</f>
        <v/>
      </c>
      <c r="L174" s="7">
        <f>SUMIFS($C$2:C174,$B$2:B174,"&lt;&gt;999")</f>
        <v>5917.9999999999991</v>
      </c>
      <c r="M174" s="7">
        <f>SUMIFS($E$2:E174,$B$2:B174,"&lt;&gt;999")</f>
        <v>54270.620000000032</v>
      </c>
      <c r="N174" s="5" t="str">
        <f>IF(AND(Tableau2[[#This Row],[CDE QTE]]="",Tableau2[[#This Row],[CDE MONT]]=""),"",Tableau2[[#This Row],[CDE MONT]]/Tableau2[[#This Row],[CDE QTE]])</f>
        <v/>
      </c>
    </row>
    <row r="175" spans="1:14">
      <c r="A175" s="1" t="s">
        <v>15</v>
      </c>
      <c r="B175" t="s">
        <v>15</v>
      </c>
      <c r="C175" t="s">
        <v>15</v>
      </c>
      <c r="D175" t="s">
        <v>15</v>
      </c>
      <c r="E175" t="s">
        <v>15</v>
      </c>
      <c r="F175" t="s">
        <v>15</v>
      </c>
      <c r="H1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commande]],$H174)))</f>
        <v/>
      </c>
      <c r="I175" s="10" t="str">
        <f>IF(AND(Tableau2[[#This Row],[Nbr de commande]]="",Tableau2[[#This Row],[Nbr de commande]]=""),"",INDEX(G:N,MATCH(Tableau2[[#This Row],[Nbr de commande BIS]],[Nbr de commande],0),8))</f>
        <v/>
      </c>
      <c r="J175" s="8" t="str">
        <f>IF(AND(Tableau2[[#This Row],[Nbr de commande]]&lt;&gt;"",Tableau2[[#This Row],[Nbr de commande]]&lt;&gt;G176),Tableau2[[#This Row],[CUMUL QTE]],"")</f>
        <v/>
      </c>
      <c r="K175" s="8" t="str">
        <f>IF(AND(Tableau2[[#This Row],[Nbr de commande]]&lt;&gt;"",Tableau2[[#This Row],[Nbr de commande]]&lt;&gt;G176),Tableau2[[#This Row],[Cumul MONT]],"")</f>
        <v/>
      </c>
      <c r="L175" s="7">
        <f>SUMIFS($C$2:C175,$B$2:B175,"&lt;&gt;999")</f>
        <v>5917.9999999999991</v>
      </c>
      <c r="M175" s="7">
        <f>SUMIFS($E$2:E175,$B$2:B175,"&lt;&gt;999")</f>
        <v>54270.620000000032</v>
      </c>
      <c r="N175" s="5" t="str">
        <f>IF(AND(Tableau2[[#This Row],[CDE QTE]]="",Tableau2[[#This Row],[CDE MONT]]=""),"",Tableau2[[#This Row],[CDE MONT]]/Tableau2[[#This Row],[CDE QTE]])</f>
        <v/>
      </c>
    </row>
    <row r="176" spans="1:14">
      <c r="A176" s="1" t="s">
        <v>15</v>
      </c>
      <c r="B176" t="s">
        <v>15</v>
      </c>
      <c r="C176" t="s">
        <v>15</v>
      </c>
      <c r="D176" t="s">
        <v>15</v>
      </c>
      <c r="E176" t="s">
        <v>15</v>
      </c>
      <c r="F176" t="s">
        <v>15</v>
      </c>
      <c r="H1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commande]],$H175)))</f>
        <v/>
      </c>
      <c r="I176" s="10" t="str">
        <f>IF(AND(Tableau2[[#This Row],[Nbr de commande]]="",Tableau2[[#This Row],[Nbr de commande]]=""),"",INDEX(G:N,MATCH(Tableau2[[#This Row],[Nbr de commande BIS]],[Nbr de commande],0),8))</f>
        <v/>
      </c>
      <c r="J176" s="8" t="str">
        <f>IF(AND(Tableau2[[#This Row],[Nbr de commande]]&lt;&gt;"",Tableau2[[#This Row],[Nbr de commande]]&lt;&gt;G177),Tableau2[[#This Row],[CUMUL QTE]],"")</f>
        <v/>
      </c>
      <c r="K176" s="8" t="str">
        <f>IF(AND(Tableau2[[#This Row],[Nbr de commande]]&lt;&gt;"",Tableau2[[#This Row],[Nbr de commande]]&lt;&gt;G177),Tableau2[[#This Row],[Cumul MONT]],"")</f>
        <v/>
      </c>
      <c r="L176" s="7">
        <f>SUMIFS($C$2:C176,$B$2:B176,"&lt;&gt;999")</f>
        <v>5917.9999999999991</v>
      </c>
      <c r="M176" s="7">
        <f>SUMIFS($E$2:E176,$B$2:B176,"&lt;&gt;999")</f>
        <v>54270.620000000032</v>
      </c>
      <c r="N176" s="5" t="str">
        <f>IF(AND(Tableau2[[#This Row],[CDE QTE]]="",Tableau2[[#This Row],[CDE MONT]]=""),"",Tableau2[[#This Row],[CDE MONT]]/Tableau2[[#This Row],[CDE QTE]])</f>
        <v/>
      </c>
    </row>
    <row r="177" spans="1:14">
      <c r="A177" s="1" t="s">
        <v>15</v>
      </c>
      <c r="B177" t="s">
        <v>15</v>
      </c>
      <c r="C177" t="s">
        <v>15</v>
      </c>
      <c r="D177" t="s">
        <v>15</v>
      </c>
      <c r="E177" t="s">
        <v>15</v>
      </c>
      <c r="F177" t="s">
        <v>15</v>
      </c>
      <c r="H1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commande]],$H176)))</f>
        <v/>
      </c>
      <c r="I177" s="10" t="str">
        <f>IF(AND(Tableau2[[#This Row],[Nbr de commande]]="",Tableau2[[#This Row],[Nbr de commande]]=""),"",INDEX(G:N,MATCH(Tableau2[[#This Row],[Nbr de commande BIS]],[Nbr de commande],0),8))</f>
        <v/>
      </c>
      <c r="J177" s="8" t="str">
        <f>IF(AND(Tableau2[[#This Row],[Nbr de commande]]&lt;&gt;"",Tableau2[[#This Row],[Nbr de commande]]&lt;&gt;G178),Tableau2[[#This Row],[CUMUL QTE]],"")</f>
        <v/>
      </c>
      <c r="K177" s="8" t="str">
        <f>IF(AND(Tableau2[[#This Row],[Nbr de commande]]&lt;&gt;"",Tableau2[[#This Row],[Nbr de commande]]&lt;&gt;G178),Tableau2[[#This Row],[Cumul MONT]],"")</f>
        <v/>
      </c>
      <c r="L177" s="7">
        <f>SUMIFS($C$2:C177,$B$2:B177,"&lt;&gt;999")</f>
        <v>5917.9999999999991</v>
      </c>
      <c r="M177" s="7">
        <f>SUMIFS($E$2:E177,$B$2:B177,"&lt;&gt;999")</f>
        <v>54270.620000000032</v>
      </c>
      <c r="N177" s="5" t="str">
        <f>IF(AND(Tableau2[[#This Row],[CDE QTE]]="",Tableau2[[#This Row],[CDE MONT]]=""),"",Tableau2[[#This Row],[CDE MONT]]/Tableau2[[#This Row],[CDE QTE]])</f>
        <v/>
      </c>
    </row>
    <row r="178" spans="1:14">
      <c r="A178" s="1" t="s">
        <v>15</v>
      </c>
      <c r="B178" t="s">
        <v>15</v>
      </c>
      <c r="C178" t="s">
        <v>15</v>
      </c>
      <c r="D178" t="s">
        <v>15</v>
      </c>
      <c r="E178" t="s">
        <v>15</v>
      </c>
      <c r="F178" t="s">
        <v>15</v>
      </c>
      <c r="H1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commande]],$H177)))</f>
        <v/>
      </c>
      <c r="I178" s="10" t="str">
        <f>IF(AND(Tableau2[[#This Row],[Nbr de commande]]="",Tableau2[[#This Row],[Nbr de commande]]=""),"",INDEX(G:N,MATCH(Tableau2[[#This Row],[Nbr de commande BIS]],[Nbr de commande],0),8))</f>
        <v/>
      </c>
      <c r="J178" s="8" t="str">
        <f>IF(AND(Tableau2[[#This Row],[Nbr de commande]]&lt;&gt;"",Tableau2[[#This Row],[Nbr de commande]]&lt;&gt;G179),Tableau2[[#This Row],[CUMUL QTE]],"")</f>
        <v/>
      </c>
      <c r="K178" s="8" t="str">
        <f>IF(AND(Tableau2[[#This Row],[Nbr de commande]]&lt;&gt;"",Tableau2[[#This Row],[Nbr de commande]]&lt;&gt;G179),Tableau2[[#This Row],[Cumul MONT]],"")</f>
        <v/>
      </c>
      <c r="L178" s="7">
        <f>SUMIFS($C$2:C178,$B$2:B178,"&lt;&gt;999")</f>
        <v>5917.9999999999991</v>
      </c>
      <c r="M178" s="7">
        <f>SUMIFS($E$2:E178,$B$2:B178,"&lt;&gt;999")</f>
        <v>54270.620000000032</v>
      </c>
      <c r="N178" s="5" t="str">
        <f>IF(AND(Tableau2[[#This Row],[CDE QTE]]="",Tableau2[[#This Row],[CDE MONT]]=""),"",Tableau2[[#This Row],[CDE MONT]]/Tableau2[[#This Row],[CDE QTE]])</f>
        <v/>
      </c>
    </row>
    <row r="179" spans="1:14">
      <c r="A179" s="1" t="s">
        <v>15</v>
      </c>
      <c r="B179" t="s">
        <v>15</v>
      </c>
      <c r="C179" t="s">
        <v>15</v>
      </c>
      <c r="D179" t="s">
        <v>15</v>
      </c>
      <c r="E179" t="s">
        <v>15</v>
      </c>
      <c r="F179" t="s">
        <v>15</v>
      </c>
      <c r="H1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commande]],$H178)))</f>
        <v/>
      </c>
      <c r="I179" s="10" t="str">
        <f>IF(AND(Tableau2[[#This Row],[Nbr de commande]]="",Tableau2[[#This Row],[Nbr de commande]]=""),"",INDEX(G:N,MATCH(Tableau2[[#This Row],[Nbr de commande BIS]],[Nbr de commande],0),8))</f>
        <v/>
      </c>
      <c r="J179" s="8" t="str">
        <f>IF(AND(Tableau2[[#This Row],[Nbr de commande]]&lt;&gt;"",Tableau2[[#This Row],[Nbr de commande]]&lt;&gt;G180),Tableau2[[#This Row],[CUMUL QTE]],"")</f>
        <v/>
      </c>
      <c r="K179" s="8" t="str">
        <f>IF(AND(Tableau2[[#This Row],[Nbr de commande]]&lt;&gt;"",Tableau2[[#This Row],[Nbr de commande]]&lt;&gt;G180),Tableau2[[#This Row],[Cumul MONT]],"")</f>
        <v/>
      </c>
      <c r="L179" s="7">
        <f>SUMIFS($C$2:C179,$B$2:B179,"&lt;&gt;999")</f>
        <v>5917.9999999999991</v>
      </c>
      <c r="M179" s="7">
        <f>SUMIFS($E$2:E179,$B$2:B179,"&lt;&gt;999")</f>
        <v>54270.620000000032</v>
      </c>
      <c r="N179" s="5" t="str">
        <f>IF(AND(Tableau2[[#This Row],[CDE QTE]]="",Tableau2[[#This Row],[CDE MONT]]=""),"",Tableau2[[#This Row],[CDE MONT]]/Tableau2[[#This Row],[CDE QTE]])</f>
        <v/>
      </c>
    </row>
    <row r="180" spans="1:14">
      <c r="A180" s="1" t="s">
        <v>15</v>
      </c>
      <c r="B180" t="s">
        <v>15</v>
      </c>
      <c r="C180" t="s">
        <v>15</v>
      </c>
      <c r="D180" t="s">
        <v>15</v>
      </c>
      <c r="E180" t="s">
        <v>15</v>
      </c>
      <c r="F180" t="s">
        <v>15</v>
      </c>
      <c r="H1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commande]],$H179)))</f>
        <v/>
      </c>
      <c r="I180" s="10" t="str">
        <f>IF(AND(Tableau2[[#This Row],[Nbr de commande]]="",Tableau2[[#This Row],[Nbr de commande]]=""),"",INDEX(G:N,MATCH(Tableau2[[#This Row],[Nbr de commande BIS]],[Nbr de commande],0),8))</f>
        <v/>
      </c>
      <c r="J180" s="8" t="str">
        <f>IF(AND(Tableau2[[#This Row],[Nbr de commande]]&lt;&gt;"",Tableau2[[#This Row],[Nbr de commande]]&lt;&gt;G181),Tableau2[[#This Row],[CUMUL QTE]],"")</f>
        <v/>
      </c>
      <c r="K180" s="8" t="str">
        <f>IF(AND(Tableau2[[#This Row],[Nbr de commande]]&lt;&gt;"",Tableau2[[#This Row],[Nbr de commande]]&lt;&gt;G181),Tableau2[[#This Row],[Cumul MONT]],"")</f>
        <v/>
      </c>
      <c r="L180" s="7">
        <f>SUMIFS($C$2:C180,$B$2:B180,"&lt;&gt;999")</f>
        <v>5917.9999999999991</v>
      </c>
      <c r="M180" s="7">
        <f>SUMIFS($E$2:E180,$B$2:B180,"&lt;&gt;999")</f>
        <v>54270.620000000032</v>
      </c>
      <c r="N180" s="5" t="str">
        <f>IF(AND(Tableau2[[#This Row],[CDE QTE]]="",Tableau2[[#This Row],[CDE MONT]]=""),"",Tableau2[[#This Row],[CDE MONT]]/Tableau2[[#This Row],[CDE QTE]])</f>
        <v/>
      </c>
    </row>
    <row r="181" spans="1:14">
      <c r="A181" s="1" t="s">
        <v>15</v>
      </c>
      <c r="B181" t="s">
        <v>15</v>
      </c>
      <c r="C181" t="s">
        <v>15</v>
      </c>
      <c r="D181" t="s">
        <v>15</v>
      </c>
      <c r="E181" t="s">
        <v>15</v>
      </c>
      <c r="F181" t="s">
        <v>15</v>
      </c>
      <c r="H1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commande]],$H180)))</f>
        <v/>
      </c>
      <c r="I181" s="10" t="str">
        <f>IF(AND(Tableau2[[#This Row],[Nbr de commande]]="",Tableau2[[#This Row],[Nbr de commande]]=""),"",INDEX(G:N,MATCH(Tableau2[[#This Row],[Nbr de commande BIS]],[Nbr de commande],0),8))</f>
        <v/>
      </c>
      <c r="J181" s="8" t="str">
        <f>IF(AND(Tableau2[[#This Row],[Nbr de commande]]&lt;&gt;"",Tableau2[[#This Row],[Nbr de commande]]&lt;&gt;G182),Tableau2[[#This Row],[CUMUL QTE]],"")</f>
        <v/>
      </c>
      <c r="K181" s="8" t="str">
        <f>IF(AND(Tableau2[[#This Row],[Nbr de commande]]&lt;&gt;"",Tableau2[[#This Row],[Nbr de commande]]&lt;&gt;G182),Tableau2[[#This Row],[Cumul MONT]],"")</f>
        <v/>
      </c>
      <c r="L181" s="7">
        <f>SUMIFS($C$2:C181,$B$2:B181,"&lt;&gt;999")</f>
        <v>5917.9999999999991</v>
      </c>
      <c r="M181" s="7">
        <f>SUMIFS($E$2:E181,$B$2:B181,"&lt;&gt;999")</f>
        <v>54270.620000000032</v>
      </c>
      <c r="N181" s="5" t="str">
        <f>IF(AND(Tableau2[[#This Row],[CDE QTE]]="",Tableau2[[#This Row],[CDE MONT]]=""),"",Tableau2[[#This Row],[CDE MONT]]/Tableau2[[#This Row],[CDE QTE]])</f>
        <v/>
      </c>
    </row>
    <row r="182" spans="1:14">
      <c r="A182" s="1" t="s">
        <v>15</v>
      </c>
      <c r="B182" t="s">
        <v>15</v>
      </c>
      <c r="C182" t="s">
        <v>15</v>
      </c>
      <c r="D182" t="s">
        <v>15</v>
      </c>
      <c r="E182" t="s">
        <v>15</v>
      </c>
      <c r="F182" t="s">
        <v>15</v>
      </c>
      <c r="H1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commande]],$H181)))</f>
        <v/>
      </c>
      <c r="I182" s="10" t="str">
        <f>IF(AND(Tableau2[[#This Row],[Nbr de commande]]="",Tableau2[[#This Row],[Nbr de commande]]=""),"",INDEX(G:N,MATCH(Tableau2[[#This Row],[Nbr de commande BIS]],[Nbr de commande],0),8))</f>
        <v/>
      </c>
      <c r="J182" s="8" t="str">
        <f>IF(AND(Tableau2[[#This Row],[Nbr de commande]]&lt;&gt;"",Tableau2[[#This Row],[Nbr de commande]]&lt;&gt;G183),Tableau2[[#This Row],[CUMUL QTE]],"")</f>
        <v/>
      </c>
      <c r="K182" s="8" t="str">
        <f>IF(AND(Tableau2[[#This Row],[Nbr de commande]]&lt;&gt;"",Tableau2[[#This Row],[Nbr de commande]]&lt;&gt;G183),Tableau2[[#This Row],[Cumul MONT]],"")</f>
        <v/>
      </c>
      <c r="L182" s="7">
        <f>SUMIFS($C$2:C182,$B$2:B182,"&lt;&gt;999")</f>
        <v>5917.9999999999991</v>
      </c>
      <c r="M182" s="7">
        <f>SUMIFS($E$2:E182,$B$2:B182,"&lt;&gt;999")</f>
        <v>54270.620000000032</v>
      </c>
      <c r="N182" s="5" t="str">
        <f>IF(AND(Tableau2[[#This Row],[CDE QTE]]="",Tableau2[[#This Row],[CDE MONT]]=""),"",Tableau2[[#This Row],[CDE MONT]]/Tableau2[[#This Row],[CDE QTE]])</f>
        <v/>
      </c>
    </row>
    <row r="183" spans="1:14">
      <c r="A183" s="1" t="s">
        <v>15</v>
      </c>
      <c r="B183" t="s">
        <v>15</v>
      </c>
      <c r="C183" t="s">
        <v>15</v>
      </c>
      <c r="D183" t="s">
        <v>15</v>
      </c>
      <c r="E183" t="s">
        <v>15</v>
      </c>
      <c r="F183" t="s">
        <v>15</v>
      </c>
      <c r="H1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commande]],$H182)))</f>
        <v/>
      </c>
      <c r="I183" s="10" t="str">
        <f>IF(AND(Tableau2[[#This Row],[Nbr de commande]]="",Tableau2[[#This Row],[Nbr de commande]]=""),"",INDEX(G:N,MATCH(Tableau2[[#This Row],[Nbr de commande BIS]],[Nbr de commande],0),8))</f>
        <v/>
      </c>
      <c r="J183" s="8" t="str">
        <f>IF(AND(Tableau2[[#This Row],[Nbr de commande]]&lt;&gt;"",Tableau2[[#This Row],[Nbr de commande]]&lt;&gt;G184),Tableau2[[#This Row],[CUMUL QTE]],"")</f>
        <v/>
      </c>
      <c r="K183" s="8" t="str">
        <f>IF(AND(Tableau2[[#This Row],[Nbr de commande]]&lt;&gt;"",Tableau2[[#This Row],[Nbr de commande]]&lt;&gt;G184),Tableau2[[#This Row],[Cumul MONT]],"")</f>
        <v/>
      </c>
      <c r="L183" s="7">
        <f>SUMIFS($C$2:C183,$B$2:B183,"&lt;&gt;999")</f>
        <v>5917.9999999999991</v>
      </c>
      <c r="M183" s="7">
        <f>SUMIFS($E$2:E183,$B$2:B183,"&lt;&gt;999")</f>
        <v>54270.620000000032</v>
      </c>
      <c r="N183" s="5" t="str">
        <f>IF(AND(Tableau2[[#This Row],[CDE QTE]]="",Tableau2[[#This Row],[CDE MONT]]=""),"",Tableau2[[#This Row],[CDE MONT]]/Tableau2[[#This Row],[CDE QTE]])</f>
        <v/>
      </c>
    </row>
    <row r="184" spans="1:14">
      <c r="A184" s="1" t="s">
        <v>15</v>
      </c>
      <c r="B184" t="s">
        <v>15</v>
      </c>
      <c r="C184" t="s">
        <v>15</v>
      </c>
      <c r="D184" t="s">
        <v>15</v>
      </c>
      <c r="E184" t="s">
        <v>15</v>
      </c>
      <c r="F184" t="s">
        <v>15</v>
      </c>
      <c r="H1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commande]],$H183)))</f>
        <v/>
      </c>
      <c r="I184" s="10" t="str">
        <f>IF(AND(Tableau2[[#This Row],[Nbr de commande]]="",Tableau2[[#This Row],[Nbr de commande]]=""),"",INDEX(G:N,MATCH(Tableau2[[#This Row],[Nbr de commande BIS]],[Nbr de commande],0),8))</f>
        <v/>
      </c>
      <c r="J184" s="8" t="str">
        <f>IF(AND(Tableau2[[#This Row],[Nbr de commande]]&lt;&gt;"",Tableau2[[#This Row],[Nbr de commande]]&lt;&gt;G185),Tableau2[[#This Row],[CUMUL QTE]],"")</f>
        <v/>
      </c>
      <c r="K184" s="8" t="str">
        <f>IF(AND(Tableau2[[#This Row],[Nbr de commande]]&lt;&gt;"",Tableau2[[#This Row],[Nbr de commande]]&lt;&gt;G185),Tableau2[[#This Row],[Cumul MONT]],"")</f>
        <v/>
      </c>
      <c r="L184" s="7">
        <f>SUMIFS($C$2:C184,$B$2:B184,"&lt;&gt;999")</f>
        <v>5917.9999999999991</v>
      </c>
      <c r="M184" s="7">
        <f>SUMIFS($E$2:E184,$B$2:B184,"&lt;&gt;999")</f>
        <v>54270.620000000032</v>
      </c>
      <c r="N184" s="5" t="str">
        <f>IF(AND(Tableau2[[#This Row],[CDE QTE]]="",Tableau2[[#This Row],[CDE MONT]]=""),"",Tableau2[[#This Row],[CDE MONT]]/Tableau2[[#This Row],[CDE QTE]])</f>
        <v/>
      </c>
    </row>
    <row r="185" spans="1:14">
      <c r="A185" s="1" t="s">
        <v>15</v>
      </c>
      <c r="B185" t="s">
        <v>15</v>
      </c>
      <c r="C185" t="s">
        <v>15</v>
      </c>
      <c r="D185" t="s">
        <v>15</v>
      </c>
      <c r="E185" t="s">
        <v>15</v>
      </c>
      <c r="F185" t="s">
        <v>15</v>
      </c>
      <c r="H1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commande]],$H184)))</f>
        <v/>
      </c>
      <c r="I185" s="10" t="str">
        <f>IF(AND(Tableau2[[#This Row],[Nbr de commande]]="",Tableau2[[#This Row],[Nbr de commande]]=""),"",INDEX(G:N,MATCH(Tableau2[[#This Row],[Nbr de commande BIS]],[Nbr de commande],0),8))</f>
        <v/>
      </c>
      <c r="J185" s="8" t="str">
        <f>IF(AND(Tableau2[[#This Row],[Nbr de commande]]&lt;&gt;"",Tableau2[[#This Row],[Nbr de commande]]&lt;&gt;G186),Tableau2[[#This Row],[CUMUL QTE]],"")</f>
        <v/>
      </c>
      <c r="K185" s="8" t="str">
        <f>IF(AND(Tableau2[[#This Row],[Nbr de commande]]&lt;&gt;"",Tableau2[[#This Row],[Nbr de commande]]&lt;&gt;G186),Tableau2[[#This Row],[Cumul MONT]],"")</f>
        <v/>
      </c>
      <c r="L185" s="7">
        <f>SUMIFS($C$2:C185,$B$2:B185,"&lt;&gt;999")</f>
        <v>5917.9999999999991</v>
      </c>
      <c r="M185" s="7">
        <f>SUMIFS($E$2:E185,$B$2:B185,"&lt;&gt;999")</f>
        <v>54270.620000000032</v>
      </c>
      <c r="N185" s="5" t="str">
        <f>IF(AND(Tableau2[[#This Row],[CDE QTE]]="",Tableau2[[#This Row],[CDE MONT]]=""),"",Tableau2[[#This Row],[CDE MONT]]/Tableau2[[#This Row],[CDE QTE]])</f>
        <v/>
      </c>
    </row>
    <row r="186" spans="1:14">
      <c r="A186" s="1" t="s">
        <v>15</v>
      </c>
      <c r="B186" t="s">
        <v>15</v>
      </c>
      <c r="C186" t="s">
        <v>15</v>
      </c>
      <c r="D186" t="s">
        <v>15</v>
      </c>
      <c r="E186" t="s">
        <v>15</v>
      </c>
      <c r="F186" t="s">
        <v>15</v>
      </c>
      <c r="H1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commande]],$H185)))</f>
        <v/>
      </c>
      <c r="I186" s="10" t="str">
        <f>IF(AND(Tableau2[[#This Row],[Nbr de commande]]="",Tableau2[[#This Row],[Nbr de commande]]=""),"",INDEX(G:N,MATCH(Tableau2[[#This Row],[Nbr de commande BIS]],[Nbr de commande],0),8))</f>
        <v/>
      </c>
      <c r="J186" s="8" t="str">
        <f>IF(AND(Tableau2[[#This Row],[Nbr de commande]]&lt;&gt;"",Tableau2[[#This Row],[Nbr de commande]]&lt;&gt;G187),Tableau2[[#This Row],[CUMUL QTE]],"")</f>
        <v/>
      </c>
      <c r="K186" s="8" t="str">
        <f>IF(AND(Tableau2[[#This Row],[Nbr de commande]]&lt;&gt;"",Tableau2[[#This Row],[Nbr de commande]]&lt;&gt;G187),Tableau2[[#This Row],[Cumul MONT]],"")</f>
        <v/>
      </c>
      <c r="L186" s="7">
        <f>SUMIFS($C$2:C186,$B$2:B186,"&lt;&gt;999")</f>
        <v>5917.9999999999991</v>
      </c>
      <c r="M186" s="7">
        <f>SUMIFS($E$2:E186,$B$2:B186,"&lt;&gt;999")</f>
        <v>54270.620000000032</v>
      </c>
      <c r="N186" s="5" t="str">
        <f>IF(AND(Tableau2[[#This Row],[CDE QTE]]="",Tableau2[[#This Row],[CDE MONT]]=""),"",Tableau2[[#This Row],[CDE MONT]]/Tableau2[[#This Row],[CDE QTE]])</f>
        <v/>
      </c>
    </row>
    <row r="187" spans="1:14">
      <c r="A187" s="1" t="s">
        <v>15</v>
      </c>
      <c r="B187" t="s">
        <v>15</v>
      </c>
      <c r="C187" t="s">
        <v>15</v>
      </c>
      <c r="D187" t="s">
        <v>15</v>
      </c>
      <c r="E187" t="s">
        <v>15</v>
      </c>
      <c r="F187" t="s">
        <v>15</v>
      </c>
      <c r="H1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commande]],$H186)))</f>
        <v/>
      </c>
      <c r="I187" s="10" t="str">
        <f>IF(AND(Tableau2[[#This Row],[Nbr de commande]]="",Tableau2[[#This Row],[Nbr de commande]]=""),"",INDEX(G:N,MATCH(Tableau2[[#This Row],[Nbr de commande BIS]],[Nbr de commande],0),8))</f>
        <v/>
      </c>
      <c r="J187" s="8" t="str">
        <f>IF(AND(Tableau2[[#This Row],[Nbr de commande]]&lt;&gt;"",Tableau2[[#This Row],[Nbr de commande]]&lt;&gt;G188),Tableau2[[#This Row],[CUMUL QTE]],"")</f>
        <v/>
      </c>
      <c r="K187" s="8" t="str">
        <f>IF(AND(Tableau2[[#This Row],[Nbr de commande]]&lt;&gt;"",Tableau2[[#This Row],[Nbr de commande]]&lt;&gt;G188),Tableau2[[#This Row],[Cumul MONT]],"")</f>
        <v/>
      </c>
      <c r="L187" s="7">
        <f>SUMIFS($C$2:C187,$B$2:B187,"&lt;&gt;999")</f>
        <v>5917.9999999999991</v>
      </c>
      <c r="M187" s="7">
        <f>SUMIFS($E$2:E187,$B$2:B187,"&lt;&gt;999")</f>
        <v>54270.620000000032</v>
      </c>
      <c r="N187" s="5" t="str">
        <f>IF(AND(Tableau2[[#This Row],[CDE QTE]]="",Tableau2[[#This Row],[CDE MONT]]=""),"",Tableau2[[#This Row],[CDE MONT]]/Tableau2[[#This Row],[CDE QTE]])</f>
        <v/>
      </c>
    </row>
    <row r="188" spans="1:14">
      <c r="A188" s="1" t="s">
        <v>15</v>
      </c>
      <c r="B188" t="s">
        <v>15</v>
      </c>
      <c r="C188" t="s">
        <v>15</v>
      </c>
      <c r="D188" t="s">
        <v>15</v>
      </c>
      <c r="E188" t="s">
        <v>15</v>
      </c>
      <c r="F188" t="s">
        <v>15</v>
      </c>
      <c r="H1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commande]],$H187)))</f>
        <v/>
      </c>
      <c r="I188" s="10" t="str">
        <f>IF(AND(Tableau2[[#This Row],[Nbr de commande]]="",Tableau2[[#This Row],[Nbr de commande]]=""),"",INDEX(G:N,MATCH(Tableau2[[#This Row],[Nbr de commande BIS]],[Nbr de commande],0),8))</f>
        <v/>
      </c>
      <c r="J188" s="8" t="str">
        <f>IF(AND(Tableau2[[#This Row],[Nbr de commande]]&lt;&gt;"",Tableau2[[#This Row],[Nbr de commande]]&lt;&gt;G189),Tableau2[[#This Row],[CUMUL QTE]],"")</f>
        <v/>
      </c>
      <c r="K188" s="8" t="str">
        <f>IF(AND(Tableau2[[#This Row],[Nbr de commande]]&lt;&gt;"",Tableau2[[#This Row],[Nbr de commande]]&lt;&gt;G189),Tableau2[[#This Row],[Cumul MONT]],"")</f>
        <v/>
      </c>
      <c r="L188" s="7">
        <f>SUMIFS($C$2:C188,$B$2:B188,"&lt;&gt;999")</f>
        <v>5917.9999999999991</v>
      </c>
      <c r="M188" s="7">
        <f>SUMIFS($E$2:E188,$B$2:B188,"&lt;&gt;999")</f>
        <v>54270.620000000032</v>
      </c>
      <c r="N188" s="5" t="str">
        <f>IF(AND(Tableau2[[#This Row],[CDE QTE]]="",Tableau2[[#This Row],[CDE MONT]]=""),"",Tableau2[[#This Row],[CDE MONT]]/Tableau2[[#This Row],[CDE QTE]])</f>
        <v/>
      </c>
    </row>
    <row r="189" spans="1:14">
      <c r="A189" s="1" t="s">
        <v>15</v>
      </c>
      <c r="B189" t="s">
        <v>15</v>
      </c>
      <c r="C189" t="s">
        <v>15</v>
      </c>
      <c r="D189" t="s">
        <v>15</v>
      </c>
      <c r="E189" t="s">
        <v>15</v>
      </c>
      <c r="F189" t="s">
        <v>15</v>
      </c>
      <c r="H1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commande]],$H188)))</f>
        <v/>
      </c>
      <c r="I189" s="10" t="str">
        <f>IF(AND(Tableau2[[#This Row],[Nbr de commande]]="",Tableau2[[#This Row],[Nbr de commande]]=""),"",INDEX(G:N,MATCH(Tableau2[[#This Row],[Nbr de commande BIS]],[Nbr de commande],0),8))</f>
        <v/>
      </c>
      <c r="J189" s="8" t="str">
        <f>IF(AND(Tableau2[[#This Row],[Nbr de commande]]&lt;&gt;"",Tableau2[[#This Row],[Nbr de commande]]&lt;&gt;G190),Tableau2[[#This Row],[CUMUL QTE]],"")</f>
        <v/>
      </c>
      <c r="K189" s="8" t="str">
        <f>IF(AND(Tableau2[[#This Row],[Nbr de commande]]&lt;&gt;"",Tableau2[[#This Row],[Nbr de commande]]&lt;&gt;G190),Tableau2[[#This Row],[Cumul MONT]],"")</f>
        <v/>
      </c>
      <c r="L189" s="7">
        <f>SUMIFS($C$2:C189,$B$2:B189,"&lt;&gt;999")</f>
        <v>5917.9999999999991</v>
      </c>
      <c r="M189" s="7">
        <f>SUMIFS($E$2:E189,$B$2:B189,"&lt;&gt;999")</f>
        <v>54270.620000000032</v>
      </c>
      <c r="N189" s="5" t="str">
        <f>IF(AND(Tableau2[[#This Row],[CDE QTE]]="",Tableau2[[#This Row],[CDE MONT]]=""),"",Tableau2[[#This Row],[CDE MONT]]/Tableau2[[#This Row],[CDE QTE]])</f>
        <v/>
      </c>
    </row>
    <row r="190" spans="1:14">
      <c r="A190" s="1" t="s">
        <v>15</v>
      </c>
      <c r="B190" t="s">
        <v>15</v>
      </c>
      <c r="C190" t="s">
        <v>15</v>
      </c>
      <c r="D190" t="s">
        <v>15</v>
      </c>
      <c r="E190" t="s">
        <v>15</v>
      </c>
      <c r="F190" t="s">
        <v>15</v>
      </c>
      <c r="H1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commande]],$H189)))</f>
        <v/>
      </c>
      <c r="I190" s="10" t="str">
        <f>IF(AND(Tableau2[[#This Row],[Nbr de commande]]="",Tableau2[[#This Row],[Nbr de commande]]=""),"",INDEX(G:N,MATCH(Tableau2[[#This Row],[Nbr de commande BIS]],[Nbr de commande],0),8))</f>
        <v/>
      </c>
      <c r="J190" s="8" t="str">
        <f>IF(AND(Tableau2[[#This Row],[Nbr de commande]]&lt;&gt;"",Tableau2[[#This Row],[Nbr de commande]]&lt;&gt;G191),Tableau2[[#This Row],[CUMUL QTE]],"")</f>
        <v/>
      </c>
      <c r="K190" s="8" t="str">
        <f>IF(AND(Tableau2[[#This Row],[Nbr de commande]]&lt;&gt;"",Tableau2[[#This Row],[Nbr de commande]]&lt;&gt;G191),Tableau2[[#This Row],[Cumul MONT]],"")</f>
        <v/>
      </c>
      <c r="L190" s="7">
        <f>SUMIFS($C$2:C190,$B$2:B190,"&lt;&gt;999")</f>
        <v>5917.9999999999991</v>
      </c>
      <c r="M190" s="7">
        <f>SUMIFS($E$2:E190,$B$2:B190,"&lt;&gt;999")</f>
        <v>54270.620000000032</v>
      </c>
      <c r="N190" s="5" t="str">
        <f>IF(AND(Tableau2[[#This Row],[CDE QTE]]="",Tableau2[[#This Row],[CDE MONT]]=""),"",Tableau2[[#This Row],[CDE MONT]]/Tableau2[[#This Row],[CDE QTE]])</f>
        <v/>
      </c>
    </row>
    <row r="191" spans="1:14">
      <c r="A191" s="1" t="s">
        <v>15</v>
      </c>
      <c r="B191" t="s">
        <v>15</v>
      </c>
      <c r="C191" t="s">
        <v>15</v>
      </c>
      <c r="D191" t="s">
        <v>15</v>
      </c>
      <c r="E191" t="s">
        <v>15</v>
      </c>
      <c r="F191" t="s">
        <v>15</v>
      </c>
      <c r="H1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commande]],$H190)))</f>
        <v/>
      </c>
      <c r="I191" s="10" t="str">
        <f>IF(AND(Tableau2[[#This Row],[Nbr de commande]]="",Tableau2[[#This Row],[Nbr de commande]]=""),"",INDEX(G:N,MATCH(Tableau2[[#This Row],[Nbr de commande BIS]],[Nbr de commande],0),8))</f>
        <v/>
      </c>
      <c r="J191" s="8" t="str">
        <f>IF(AND(Tableau2[[#This Row],[Nbr de commande]]&lt;&gt;"",Tableau2[[#This Row],[Nbr de commande]]&lt;&gt;G192),Tableau2[[#This Row],[CUMUL QTE]],"")</f>
        <v/>
      </c>
      <c r="K191" s="8" t="str">
        <f>IF(AND(Tableau2[[#This Row],[Nbr de commande]]&lt;&gt;"",Tableau2[[#This Row],[Nbr de commande]]&lt;&gt;G192),Tableau2[[#This Row],[Cumul MONT]],"")</f>
        <v/>
      </c>
      <c r="L191" s="7">
        <f>SUMIFS($C$2:C191,$B$2:B191,"&lt;&gt;999")</f>
        <v>5917.9999999999991</v>
      </c>
      <c r="M191" s="7">
        <f>SUMIFS($E$2:E191,$B$2:B191,"&lt;&gt;999")</f>
        <v>54270.620000000032</v>
      </c>
      <c r="N191" s="5" t="str">
        <f>IF(AND(Tableau2[[#This Row],[CDE QTE]]="",Tableau2[[#This Row],[CDE MONT]]=""),"",Tableau2[[#This Row],[CDE MONT]]/Tableau2[[#This Row],[CDE QTE]])</f>
        <v/>
      </c>
    </row>
    <row r="192" spans="1:14">
      <c r="A192" s="1" t="s">
        <v>15</v>
      </c>
      <c r="B192" t="s">
        <v>15</v>
      </c>
      <c r="C192" t="s">
        <v>15</v>
      </c>
      <c r="D192" t="s">
        <v>15</v>
      </c>
      <c r="E192" t="s">
        <v>15</v>
      </c>
      <c r="F192" t="s">
        <v>15</v>
      </c>
      <c r="H1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commande]],$H191)))</f>
        <v/>
      </c>
      <c r="I192" s="10" t="str">
        <f>IF(AND(Tableau2[[#This Row],[Nbr de commande]]="",Tableau2[[#This Row],[Nbr de commande]]=""),"",INDEX(G:N,MATCH(Tableau2[[#This Row],[Nbr de commande BIS]],[Nbr de commande],0),8))</f>
        <v/>
      </c>
      <c r="J192" s="8" t="str">
        <f>IF(AND(Tableau2[[#This Row],[Nbr de commande]]&lt;&gt;"",Tableau2[[#This Row],[Nbr de commande]]&lt;&gt;G193),Tableau2[[#This Row],[CUMUL QTE]],"")</f>
        <v/>
      </c>
      <c r="K192" s="8" t="str">
        <f>IF(AND(Tableau2[[#This Row],[Nbr de commande]]&lt;&gt;"",Tableau2[[#This Row],[Nbr de commande]]&lt;&gt;G193),Tableau2[[#This Row],[Cumul MONT]],"")</f>
        <v/>
      </c>
      <c r="L192" s="7">
        <f>SUMIFS($C$2:C192,$B$2:B192,"&lt;&gt;999")</f>
        <v>5917.9999999999991</v>
      </c>
      <c r="M192" s="7">
        <f>SUMIFS($E$2:E192,$B$2:B192,"&lt;&gt;999")</f>
        <v>54270.620000000032</v>
      </c>
      <c r="N192" s="5" t="str">
        <f>IF(AND(Tableau2[[#This Row],[CDE QTE]]="",Tableau2[[#This Row],[CDE MONT]]=""),"",Tableau2[[#This Row],[CDE MONT]]/Tableau2[[#This Row],[CDE QTE]])</f>
        <v/>
      </c>
    </row>
    <row r="193" spans="1:14">
      <c r="A193" s="1" t="s">
        <v>15</v>
      </c>
      <c r="B193" t="s">
        <v>15</v>
      </c>
      <c r="C193" t="s">
        <v>15</v>
      </c>
      <c r="D193" t="s">
        <v>15</v>
      </c>
      <c r="E193" t="s">
        <v>15</v>
      </c>
      <c r="F193" t="s">
        <v>15</v>
      </c>
      <c r="H1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commande]],$H192)))</f>
        <v/>
      </c>
      <c r="I193" s="10" t="str">
        <f>IF(AND(Tableau2[[#This Row],[Nbr de commande]]="",Tableau2[[#This Row],[Nbr de commande]]=""),"",INDEX(G:N,MATCH(Tableau2[[#This Row],[Nbr de commande BIS]],[Nbr de commande],0),8))</f>
        <v/>
      </c>
      <c r="J193" s="8" t="str">
        <f>IF(AND(Tableau2[[#This Row],[Nbr de commande]]&lt;&gt;"",Tableau2[[#This Row],[Nbr de commande]]&lt;&gt;G194),Tableau2[[#This Row],[CUMUL QTE]],"")</f>
        <v/>
      </c>
      <c r="K193" s="8" t="str">
        <f>IF(AND(Tableau2[[#This Row],[Nbr de commande]]&lt;&gt;"",Tableau2[[#This Row],[Nbr de commande]]&lt;&gt;G194),Tableau2[[#This Row],[Cumul MONT]],"")</f>
        <v/>
      </c>
      <c r="L193" s="7">
        <f>SUMIFS($C$2:C193,$B$2:B193,"&lt;&gt;999")</f>
        <v>5917.9999999999991</v>
      </c>
      <c r="M193" s="7">
        <f>SUMIFS($E$2:E193,$B$2:B193,"&lt;&gt;999")</f>
        <v>54270.620000000032</v>
      </c>
      <c r="N193" s="5" t="str">
        <f>IF(AND(Tableau2[[#This Row],[CDE QTE]]="",Tableau2[[#This Row],[CDE MONT]]=""),"",Tableau2[[#This Row],[CDE MONT]]/Tableau2[[#This Row],[CDE QTE]])</f>
        <v/>
      </c>
    </row>
    <row r="194" spans="1:14">
      <c r="A194" s="1" t="s">
        <v>15</v>
      </c>
      <c r="B194" t="s">
        <v>15</v>
      </c>
      <c r="C194" t="s">
        <v>15</v>
      </c>
      <c r="D194" t="s">
        <v>15</v>
      </c>
      <c r="E194" t="s">
        <v>15</v>
      </c>
      <c r="F194" t="s">
        <v>15</v>
      </c>
      <c r="H1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commande]],$H193)))</f>
        <v/>
      </c>
      <c r="I194" s="10" t="str">
        <f>IF(AND(Tableau2[[#This Row],[Nbr de commande]]="",Tableau2[[#This Row],[Nbr de commande]]=""),"",INDEX(G:N,MATCH(Tableau2[[#This Row],[Nbr de commande BIS]],[Nbr de commande],0),8))</f>
        <v/>
      </c>
      <c r="J194" s="8" t="str">
        <f>IF(AND(Tableau2[[#This Row],[Nbr de commande]]&lt;&gt;"",Tableau2[[#This Row],[Nbr de commande]]&lt;&gt;G195),Tableau2[[#This Row],[CUMUL QTE]],"")</f>
        <v/>
      </c>
      <c r="K194" s="8" t="str">
        <f>IF(AND(Tableau2[[#This Row],[Nbr de commande]]&lt;&gt;"",Tableau2[[#This Row],[Nbr de commande]]&lt;&gt;G195),Tableau2[[#This Row],[Cumul MONT]],"")</f>
        <v/>
      </c>
      <c r="L194" s="7">
        <f>SUMIFS($C$2:C194,$B$2:B194,"&lt;&gt;999")</f>
        <v>5917.9999999999991</v>
      </c>
      <c r="M194" s="7">
        <f>SUMIFS($E$2:E194,$B$2:B194,"&lt;&gt;999")</f>
        <v>54270.620000000032</v>
      </c>
      <c r="N194" s="5" t="str">
        <f>IF(AND(Tableau2[[#This Row],[CDE QTE]]="",Tableau2[[#This Row],[CDE MONT]]=""),"",Tableau2[[#This Row],[CDE MONT]]/Tableau2[[#This Row],[CDE QTE]])</f>
        <v/>
      </c>
    </row>
    <row r="195" spans="1:14">
      <c r="A195" s="1" t="s">
        <v>15</v>
      </c>
      <c r="B195" t="s">
        <v>15</v>
      </c>
      <c r="C195" t="s">
        <v>15</v>
      </c>
      <c r="D195" t="s">
        <v>15</v>
      </c>
      <c r="E195" t="s">
        <v>15</v>
      </c>
      <c r="F195" t="s">
        <v>15</v>
      </c>
      <c r="H1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commande]],$H194)))</f>
        <v/>
      </c>
      <c r="I195" s="10" t="str">
        <f>IF(AND(Tableau2[[#This Row],[Nbr de commande]]="",Tableau2[[#This Row],[Nbr de commande]]=""),"",INDEX(G:N,MATCH(Tableau2[[#This Row],[Nbr de commande BIS]],[Nbr de commande],0),8))</f>
        <v/>
      </c>
      <c r="J195" s="8" t="str">
        <f>IF(AND(Tableau2[[#This Row],[Nbr de commande]]&lt;&gt;"",Tableau2[[#This Row],[Nbr de commande]]&lt;&gt;G196),Tableau2[[#This Row],[CUMUL QTE]],"")</f>
        <v/>
      </c>
      <c r="K195" s="8" t="str">
        <f>IF(AND(Tableau2[[#This Row],[Nbr de commande]]&lt;&gt;"",Tableau2[[#This Row],[Nbr de commande]]&lt;&gt;G196),Tableau2[[#This Row],[Cumul MONT]],"")</f>
        <v/>
      </c>
      <c r="L195" s="7">
        <f>SUMIFS($C$2:C195,$B$2:B195,"&lt;&gt;999")</f>
        <v>5917.9999999999991</v>
      </c>
      <c r="M195" s="7">
        <f>SUMIFS($E$2:E195,$B$2:B195,"&lt;&gt;999")</f>
        <v>54270.620000000032</v>
      </c>
      <c r="N195" s="5" t="str">
        <f>IF(AND(Tableau2[[#This Row],[CDE QTE]]="",Tableau2[[#This Row],[CDE MONT]]=""),"",Tableau2[[#This Row],[CDE MONT]]/Tableau2[[#This Row],[CDE QTE]])</f>
        <v/>
      </c>
    </row>
    <row r="196" spans="1:14">
      <c r="A196" s="1" t="s">
        <v>15</v>
      </c>
      <c r="B196" t="s">
        <v>15</v>
      </c>
      <c r="C196" t="s">
        <v>15</v>
      </c>
      <c r="D196" t="s">
        <v>15</v>
      </c>
      <c r="E196" t="s">
        <v>15</v>
      </c>
      <c r="F196" t="s">
        <v>15</v>
      </c>
      <c r="H1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commande]],$H195)))</f>
        <v/>
      </c>
      <c r="I196" s="10" t="str">
        <f>IF(AND(Tableau2[[#This Row],[Nbr de commande]]="",Tableau2[[#This Row],[Nbr de commande]]=""),"",INDEX(G:N,MATCH(Tableau2[[#This Row],[Nbr de commande BIS]],[Nbr de commande],0),8))</f>
        <v/>
      </c>
      <c r="J196" s="8" t="str">
        <f>IF(AND(Tableau2[[#This Row],[Nbr de commande]]&lt;&gt;"",Tableau2[[#This Row],[Nbr de commande]]&lt;&gt;G197),Tableau2[[#This Row],[CUMUL QTE]],"")</f>
        <v/>
      </c>
      <c r="K196" s="8" t="str">
        <f>IF(AND(Tableau2[[#This Row],[Nbr de commande]]&lt;&gt;"",Tableau2[[#This Row],[Nbr de commande]]&lt;&gt;G197),Tableau2[[#This Row],[Cumul MONT]],"")</f>
        <v/>
      </c>
      <c r="L196" s="7">
        <f>SUMIFS($C$2:C196,$B$2:B196,"&lt;&gt;999")</f>
        <v>5917.9999999999991</v>
      </c>
      <c r="M196" s="7">
        <f>SUMIFS($E$2:E196,$B$2:B196,"&lt;&gt;999")</f>
        <v>54270.620000000032</v>
      </c>
      <c r="N196" s="5" t="str">
        <f>IF(AND(Tableau2[[#This Row],[CDE QTE]]="",Tableau2[[#This Row],[CDE MONT]]=""),"",Tableau2[[#This Row],[CDE MONT]]/Tableau2[[#This Row],[CDE QTE]])</f>
        <v/>
      </c>
    </row>
    <row r="197" spans="1:14">
      <c r="A197" s="1" t="s">
        <v>15</v>
      </c>
      <c r="B197" t="s">
        <v>15</v>
      </c>
      <c r="C197" t="s">
        <v>15</v>
      </c>
      <c r="D197" t="s">
        <v>15</v>
      </c>
      <c r="E197" t="s">
        <v>15</v>
      </c>
      <c r="F197" t="s">
        <v>15</v>
      </c>
      <c r="H1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commande]],$H196)))</f>
        <v/>
      </c>
      <c r="I197" s="10" t="str">
        <f>IF(AND(Tableau2[[#This Row],[Nbr de commande]]="",Tableau2[[#This Row],[Nbr de commande]]=""),"",INDEX(G:N,MATCH(Tableau2[[#This Row],[Nbr de commande BIS]],[Nbr de commande],0),8))</f>
        <v/>
      </c>
      <c r="J197" s="8" t="str">
        <f>IF(AND(Tableau2[[#This Row],[Nbr de commande]]&lt;&gt;"",Tableau2[[#This Row],[Nbr de commande]]&lt;&gt;G198),Tableau2[[#This Row],[CUMUL QTE]],"")</f>
        <v/>
      </c>
      <c r="K197" s="8" t="str">
        <f>IF(AND(Tableau2[[#This Row],[Nbr de commande]]&lt;&gt;"",Tableau2[[#This Row],[Nbr de commande]]&lt;&gt;G198),Tableau2[[#This Row],[Cumul MONT]],"")</f>
        <v/>
      </c>
      <c r="L197" s="7">
        <f>SUMIFS($C$2:C197,$B$2:B197,"&lt;&gt;999")</f>
        <v>5917.9999999999991</v>
      </c>
      <c r="M197" s="7">
        <f>SUMIFS($E$2:E197,$B$2:B197,"&lt;&gt;999")</f>
        <v>54270.620000000032</v>
      </c>
      <c r="N197" s="5" t="str">
        <f>IF(AND(Tableau2[[#This Row],[CDE QTE]]="",Tableau2[[#This Row],[CDE MONT]]=""),"",Tableau2[[#This Row],[CDE MONT]]/Tableau2[[#This Row],[CDE QTE]])</f>
        <v/>
      </c>
    </row>
    <row r="198" spans="1:14">
      <c r="A198" s="1" t="s">
        <v>15</v>
      </c>
      <c r="B198" t="s">
        <v>15</v>
      </c>
      <c r="C198" t="s">
        <v>15</v>
      </c>
      <c r="D198" t="s">
        <v>15</v>
      </c>
      <c r="E198" t="s">
        <v>15</v>
      </c>
      <c r="F198" t="s">
        <v>15</v>
      </c>
      <c r="H1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commande]],$H197)))</f>
        <v/>
      </c>
      <c r="I198" s="10" t="str">
        <f>IF(AND(Tableau2[[#This Row],[Nbr de commande]]="",Tableau2[[#This Row],[Nbr de commande]]=""),"",INDEX(G:N,MATCH(Tableau2[[#This Row],[Nbr de commande BIS]],[Nbr de commande],0),8))</f>
        <v/>
      </c>
      <c r="J198" s="8" t="str">
        <f>IF(AND(Tableau2[[#This Row],[Nbr de commande]]&lt;&gt;"",Tableau2[[#This Row],[Nbr de commande]]&lt;&gt;G199),Tableau2[[#This Row],[CUMUL QTE]],"")</f>
        <v/>
      </c>
      <c r="K198" s="8" t="str">
        <f>IF(AND(Tableau2[[#This Row],[Nbr de commande]]&lt;&gt;"",Tableau2[[#This Row],[Nbr de commande]]&lt;&gt;G199),Tableau2[[#This Row],[Cumul MONT]],"")</f>
        <v/>
      </c>
      <c r="L198" s="7">
        <f>SUMIFS($C$2:C198,$B$2:B198,"&lt;&gt;999")</f>
        <v>5917.9999999999991</v>
      </c>
      <c r="M198" s="7">
        <f>SUMIFS($E$2:E198,$B$2:B198,"&lt;&gt;999")</f>
        <v>54270.620000000032</v>
      </c>
      <c r="N198" s="5" t="str">
        <f>IF(AND(Tableau2[[#This Row],[CDE QTE]]="",Tableau2[[#This Row],[CDE MONT]]=""),"",Tableau2[[#This Row],[CDE MONT]]/Tableau2[[#This Row],[CDE QTE]])</f>
        <v/>
      </c>
    </row>
    <row r="199" spans="1:14">
      <c r="A199" s="1" t="s">
        <v>15</v>
      </c>
      <c r="B199" t="s">
        <v>15</v>
      </c>
      <c r="C199" t="s">
        <v>15</v>
      </c>
      <c r="D199" t="s">
        <v>15</v>
      </c>
      <c r="E199" t="s">
        <v>15</v>
      </c>
      <c r="F199" t="s">
        <v>15</v>
      </c>
      <c r="H1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commande]],$H198)))</f>
        <v/>
      </c>
      <c r="I199" s="10" t="str">
        <f>IF(AND(Tableau2[[#This Row],[Nbr de commande]]="",Tableau2[[#This Row],[Nbr de commande]]=""),"",INDEX(G:N,MATCH(Tableau2[[#This Row],[Nbr de commande BIS]],[Nbr de commande],0),8))</f>
        <v/>
      </c>
      <c r="J199" s="8" t="str">
        <f>IF(AND(Tableau2[[#This Row],[Nbr de commande]]&lt;&gt;"",Tableau2[[#This Row],[Nbr de commande]]&lt;&gt;G200),Tableau2[[#This Row],[CUMUL QTE]],"")</f>
        <v/>
      </c>
      <c r="K199" s="8" t="str">
        <f>IF(AND(Tableau2[[#This Row],[Nbr de commande]]&lt;&gt;"",Tableau2[[#This Row],[Nbr de commande]]&lt;&gt;G200),Tableau2[[#This Row],[Cumul MONT]],"")</f>
        <v/>
      </c>
      <c r="L199" s="7">
        <f>SUMIFS($C$2:C199,$B$2:B199,"&lt;&gt;999")</f>
        <v>5917.9999999999991</v>
      </c>
      <c r="M199" s="7">
        <f>SUMIFS($E$2:E199,$B$2:B199,"&lt;&gt;999")</f>
        <v>54270.620000000032</v>
      </c>
      <c r="N199" s="5" t="str">
        <f>IF(AND(Tableau2[[#This Row],[CDE QTE]]="",Tableau2[[#This Row],[CDE MONT]]=""),"",Tableau2[[#This Row],[CDE MONT]]/Tableau2[[#This Row],[CDE QTE]])</f>
        <v/>
      </c>
    </row>
    <row r="200" spans="1:14">
      <c r="A200" s="1" t="s">
        <v>15</v>
      </c>
      <c r="B200" t="s">
        <v>15</v>
      </c>
      <c r="C200" t="s">
        <v>15</v>
      </c>
      <c r="D200" t="s">
        <v>15</v>
      </c>
      <c r="E200" t="s">
        <v>15</v>
      </c>
      <c r="F200" t="s">
        <v>15</v>
      </c>
      <c r="H2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commande]],$H199)))</f>
        <v/>
      </c>
      <c r="I200" s="10" t="str">
        <f>IF(AND(Tableau2[[#This Row],[Nbr de commande]]="",Tableau2[[#This Row],[Nbr de commande]]=""),"",INDEX(G:N,MATCH(Tableau2[[#This Row],[Nbr de commande BIS]],[Nbr de commande],0),8))</f>
        <v/>
      </c>
      <c r="J200" s="8" t="str">
        <f>IF(AND(Tableau2[[#This Row],[Nbr de commande]]&lt;&gt;"",Tableau2[[#This Row],[Nbr de commande]]&lt;&gt;G201),Tableau2[[#This Row],[CUMUL QTE]],"")</f>
        <v/>
      </c>
      <c r="K200" s="8" t="str">
        <f>IF(AND(Tableau2[[#This Row],[Nbr de commande]]&lt;&gt;"",Tableau2[[#This Row],[Nbr de commande]]&lt;&gt;G201),Tableau2[[#This Row],[Cumul MONT]],"")</f>
        <v/>
      </c>
      <c r="L200" s="7">
        <f>SUMIFS($C$2:C200,$B$2:B200,"&lt;&gt;999")</f>
        <v>5917.9999999999991</v>
      </c>
      <c r="M200" s="7">
        <f>SUMIFS($E$2:E200,$B$2:B200,"&lt;&gt;999")</f>
        <v>54270.620000000032</v>
      </c>
      <c r="N200" s="5" t="str">
        <f>IF(AND(Tableau2[[#This Row],[CDE QTE]]="",Tableau2[[#This Row],[CDE MONT]]=""),"",Tableau2[[#This Row],[CDE MONT]]/Tableau2[[#This Row],[CDE QTE]])</f>
        <v/>
      </c>
    </row>
    <row r="201" spans="1:14">
      <c r="A201" s="1" t="s">
        <v>15</v>
      </c>
      <c r="B201" t="s">
        <v>15</v>
      </c>
      <c r="C201" t="s">
        <v>15</v>
      </c>
      <c r="D201" t="s">
        <v>15</v>
      </c>
      <c r="E201" t="s">
        <v>15</v>
      </c>
      <c r="F201" t="s">
        <v>15</v>
      </c>
      <c r="H2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commande]],$H200)))</f>
        <v/>
      </c>
      <c r="I201" s="10" t="str">
        <f>IF(AND(Tableau2[[#This Row],[Nbr de commande]]="",Tableau2[[#This Row],[Nbr de commande]]=""),"",INDEX(G:N,MATCH(Tableau2[[#This Row],[Nbr de commande BIS]],[Nbr de commande],0),8))</f>
        <v/>
      </c>
      <c r="J201" s="8" t="str">
        <f>IF(AND(Tableau2[[#This Row],[Nbr de commande]]&lt;&gt;"",Tableau2[[#This Row],[Nbr de commande]]&lt;&gt;G202),Tableau2[[#This Row],[CUMUL QTE]],"")</f>
        <v/>
      </c>
      <c r="K201" s="8" t="str">
        <f>IF(AND(Tableau2[[#This Row],[Nbr de commande]]&lt;&gt;"",Tableau2[[#This Row],[Nbr de commande]]&lt;&gt;G202),Tableau2[[#This Row],[Cumul MONT]],"")</f>
        <v/>
      </c>
      <c r="L201" s="7">
        <f>SUMIFS($C$2:C201,$B$2:B201,"&lt;&gt;999")</f>
        <v>5917.9999999999991</v>
      </c>
      <c r="M201" s="7">
        <f>SUMIFS($E$2:E201,$B$2:B201,"&lt;&gt;999")</f>
        <v>54270.620000000032</v>
      </c>
      <c r="N201" s="5" t="str">
        <f>IF(AND(Tableau2[[#This Row],[CDE QTE]]="",Tableau2[[#This Row],[CDE MONT]]=""),"",Tableau2[[#This Row],[CDE MONT]]/Tableau2[[#This Row],[CDE QTE]])</f>
        <v/>
      </c>
    </row>
    <row r="202" spans="1:14">
      <c r="A202" s="1" t="s">
        <v>15</v>
      </c>
      <c r="B202" t="s">
        <v>15</v>
      </c>
      <c r="C202" t="s">
        <v>15</v>
      </c>
      <c r="D202" t="s">
        <v>15</v>
      </c>
      <c r="E202" t="s">
        <v>15</v>
      </c>
      <c r="F202" t="s">
        <v>15</v>
      </c>
      <c r="H2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commande]],$H201)))</f>
        <v/>
      </c>
      <c r="I202" s="10" t="str">
        <f>IF(AND(Tableau2[[#This Row],[Nbr de commande]]="",Tableau2[[#This Row],[Nbr de commande]]=""),"",INDEX(G:N,MATCH(Tableau2[[#This Row],[Nbr de commande BIS]],[Nbr de commande],0),8))</f>
        <v/>
      </c>
      <c r="J202" s="8" t="str">
        <f>IF(AND(Tableau2[[#This Row],[Nbr de commande]]&lt;&gt;"",Tableau2[[#This Row],[Nbr de commande]]&lt;&gt;G203),Tableau2[[#This Row],[CUMUL QTE]],"")</f>
        <v/>
      </c>
      <c r="K202" s="8" t="str">
        <f>IF(AND(Tableau2[[#This Row],[Nbr de commande]]&lt;&gt;"",Tableau2[[#This Row],[Nbr de commande]]&lt;&gt;G203),Tableau2[[#This Row],[Cumul MONT]],"")</f>
        <v/>
      </c>
      <c r="L202" s="7">
        <f>SUMIFS($C$2:C202,$B$2:B202,"&lt;&gt;999")</f>
        <v>5917.9999999999991</v>
      </c>
      <c r="M202" s="7">
        <f>SUMIFS($E$2:E202,$B$2:B202,"&lt;&gt;999")</f>
        <v>54270.620000000032</v>
      </c>
      <c r="N202" s="5" t="str">
        <f>IF(AND(Tableau2[[#This Row],[CDE QTE]]="",Tableau2[[#This Row],[CDE MONT]]=""),"",Tableau2[[#This Row],[CDE MONT]]/Tableau2[[#This Row],[CDE QTE]])</f>
        <v/>
      </c>
    </row>
    <row r="203" spans="1:14">
      <c r="A203" s="1" t="s">
        <v>15</v>
      </c>
      <c r="B203" t="s">
        <v>15</v>
      </c>
      <c r="C203" t="s">
        <v>15</v>
      </c>
      <c r="D203" t="s">
        <v>15</v>
      </c>
      <c r="E203" t="s">
        <v>15</v>
      </c>
      <c r="F203" t="s">
        <v>15</v>
      </c>
      <c r="H2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commande]],$H202)))</f>
        <v/>
      </c>
      <c r="I203" s="10" t="str">
        <f>IF(AND(Tableau2[[#This Row],[Nbr de commande]]="",Tableau2[[#This Row],[Nbr de commande]]=""),"",INDEX(G:N,MATCH(Tableau2[[#This Row],[Nbr de commande BIS]],[Nbr de commande],0),8))</f>
        <v/>
      </c>
      <c r="J203" s="8" t="str">
        <f>IF(AND(Tableau2[[#This Row],[Nbr de commande]]&lt;&gt;"",Tableau2[[#This Row],[Nbr de commande]]&lt;&gt;G204),Tableau2[[#This Row],[CUMUL QTE]],"")</f>
        <v/>
      </c>
      <c r="K203" s="8" t="str">
        <f>IF(AND(Tableau2[[#This Row],[Nbr de commande]]&lt;&gt;"",Tableau2[[#This Row],[Nbr de commande]]&lt;&gt;G204),Tableau2[[#This Row],[Cumul MONT]],"")</f>
        <v/>
      </c>
      <c r="L203" s="7">
        <f>SUMIFS($C$2:C203,$B$2:B203,"&lt;&gt;999")</f>
        <v>5917.9999999999991</v>
      </c>
      <c r="M203" s="7">
        <f>SUMIFS($E$2:E203,$B$2:B203,"&lt;&gt;999")</f>
        <v>54270.620000000032</v>
      </c>
      <c r="N203" s="5" t="str">
        <f>IF(AND(Tableau2[[#This Row],[CDE QTE]]="",Tableau2[[#This Row],[CDE MONT]]=""),"",Tableau2[[#This Row],[CDE MONT]]/Tableau2[[#This Row],[CDE QTE]])</f>
        <v/>
      </c>
    </row>
    <row r="204" spans="1:14">
      <c r="A204" s="1" t="s">
        <v>15</v>
      </c>
      <c r="B204" t="s">
        <v>15</v>
      </c>
      <c r="C204" t="s">
        <v>15</v>
      </c>
      <c r="D204" t="s">
        <v>15</v>
      </c>
      <c r="E204" t="s">
        <v>15</v>
      </c>
      <c r="F204" t="s">
        <v>15</v>
      </c>
      <c r="H2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commande]],$H203)))</f>
        <v/>
      </c>
      <c r="I204" s="10" t="str">
        <f>IF(AND(Tableau2[[#This Row],[Nbr de commande]]="",Tableau2[[#This Row],[Nbr de commande]]=""),"",INDEX(G:N,MATCH(Tableau2[[#This Row],[Nbr de commande BIS]],[Nbr de commande],0),8))</f>
        <v/>
      </c>
      <c r="J204" s="8" t="str">
        <f>IF(AND(Tableau2[[#This Row],[Nbr de commande]]&lt;&gt;"",Tableau2[[#This Row],[Nbr de commande]]&lt;&gt;G205),Tableau2[[#This Row],[CUMUL QTE]],"")</f>
        <v/>
      </c>
      <c r="K204" s="8" t="str">
        <f>IF(AND(Tableau2[[#This Row],[Nbr de commande]]&lt;&gt;"",Tableau2[[#This Row],[Nbr de commande]]&lt;&gt;G205),Tableau2[[#This Row],[Cumul MONT]],"")</f>
        <v/>
      </c>
      <c r="L204" s="7">
        <f>SUMIFS($C$2:C204,$B$2:B204,"&lt;&gt;999")</f>
        <v>5917.9999999999991</v>
      </c>
      <c r="M204" s="7">
        <f>SUMIFS($E$2:E204,$B$2:B204,"&lt;&gt;999")</f>
        <v>54270.620000000032</v>
      </c>
      <c r="N204" s="5" t="str">
        <f>IF(AND(Tableau2[[#This Row],[CDE QTE]]="",Tableau2[[#This Row],[CDE MONT]]=""),"",Tableau2[[#This Row],[CDE MONT]]/Tableau2[[#This Row],[CDE QTE]])</f>
        <v/>
      </c>
    </row>
    <row r="205" spans="1:14">
      <c r="A205" s="1" t="s">
        <v>15</v>
      </c>
      <c r="B205" t="s">
        <v>15</v>
      </c>
      <c r="C205" t="s">
        <v>15</v>
      </c>
      <c r="D205" t="s">
        <v>15</v>
      </c>
      <c r="E205" t="s">
        <v>15</v>
      </c>
      <c r="F205" t="s">
        <v>15</v>
      </c>
      <c r="H2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commande]],$H204)))</f>
        <v/>
      </c>
      <c r="I205" s="10" t="str">
        <f>IF(AND(Tableau2[[#This Row],[Nbr de commande]]="",Tableau2[[#This Row],[Nbr de commande]]=""),"",INDEX(G:N,MATCH(Tableau2[[#This Row],[Nbr de commande BIS]],[Nbr de commande],0),8))</f>
        <v/>
      </c>
      <c r="J205" s="8" t="str">
        <f>IF(AND(Tableau2[[#This Row],[Nbr de commande]]&lt;&gt;"",Tableau2[[#This Row],[Nbr de commande]]&lt;&gt;G206),Tableau2[[#This Row],[CUMUL QTE]],"")</f>
        <v/>
      </c>
      <c r="K205" s="8" t="str">
        <f>IF(AND(Tableau2[[#This Row],[Nbr de commande]]&lt;&gt;"",Tableau2[[#This Row],[Nbr de commande]]&lt;&gt;G206),Tableau2[[#This Row],[Cumul MONT]],"")</f>
        <v/>
      </c>
      <c r="L205" s="7">
        <f>SUMIFS($C$2:C205,$B$2:B205,"&lt;&gt;999")</f>
        <v>5917.9999999999991</v>
      </c>
      <c r="M205" s="7">
        <f>SUMIFS($E$2:E205,$B$2:B205,"&lt;&gt;999")</f>
        <v>54270.620000000032</v>
      </c>
      <c r="N205" s="5" t="str">
        <f>IF(AND(Tableau2[[#This Row],[CDE QTE]]="",Tableau2[[#This Row],[CDE MONT]]=""),"",Tableau2[[#This Row],[CDE MONT]]/Tableau2[[#This Row],[CDE QTE]])</f>
        <v/>
      </c>
    </row>
    <row r="206" spans="1:14">
      <c r="A206" s="1" t="s">
        <v>15</v>
      </c>
      <c r="B206" t="s">
        <v>15</v>
      </c>
      <c r="C206" t="s">
        <v>15</v>
      </c>
      <c r="D206" t="s">
        <v>15</v>
      </c>
      <c r="E206" t="s">
        <v>15</v>
      </c>
      <c r="F206" t="s">
        <v>15</v>
      </c>
      <c r="H2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commande]],$H205)))</f>
        <v/>
      </c>
      <c r="I206" s="10" t="str">
        <f>IF(AND(Tableau2[[#This Row],[Nbr de commande]]="",Tableau2[[#This Row],[Nbr de commande]]=""),"",INDEX(G:N,MATCH(Tableau2[[#This Row],[Nbr de commande BIS]],[Nbr de commande],0),8))</f>
        <v/>
      </c>
      <c r="J206" s="8" t="str">
        <f>IF(AND(Tableau2[[#This Row],[Nbr de commande]]&lt;&gt;"",Tableau2[[#This Row],[Nbr de commande]]&lt;&gt;G207),Tableau2[[#This Row],[CUMUL QTE]],"")</f>
        <v/>
      </c>
      <c r="K206" s="8" t="str">
        <f>IF(AND(Tableau2[[#This Row],[Nbr de commande]]&lt;&gt;"",Tableau2[[#This Row],[Nbr de commande]]&lt;&gt;G207),Tableau2[[#This Row],[Cumul MONT]],"")</f>
        <v/>
      </c>
      <c r="L206" s="7">
        <f>SUMIFS($C$2:C206,$B$2:B206,"&lt;&gt;999")</f>
        <v>5917.9999999999991</v>
      </c>
      <c r="M206" s="7">
        <f>SUMIFS($E$2:E206,$B$2:B206,"&lt;&gt;999")</f>
        <v>54270.620000000032</v>
      </c>
      <c r="N206" s="5" t="str">
        <f>IF(AND(Tableau2[[#This Row],[CDE QTE]]="",Tableau2[[#This Row],[CDE MONT]]=""),"",Tableau2[[#This Row],[CDE MONT]]/Tableau2[[#This Row],[CDE QTE]])</f>
        <v/>
      </c>
    </row>
    <row r="207" spans="1:14">
      <c r="A207" s="1" t="s">
        <v>15</v>
      </c>
      <c r="B207" t="s">
        <v>15</v>
      </c>
      <c r="C207" t="s">
        <v>15</v>
      </c>
      <c r="D207" t="s">
        <v>15</v>
      </c>
      <c r="E207" t="s">
        <v>15</v>
      </c>
      <c r="F207" t="s">
        <v>15</v>
      </c>
      <c r="H2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commande]],$H206)))</f>
        <v/>
      </c>
      <c r="I207" s="10" t="str">
        <f>IF(AND(Tableau2[[#This Row],[Nbr de commande]]="",Tableau2[[#This Row],[Nbr de commande]]=""),"",INDEX(G:N,MATCH(Tableau2[[#This Row],[Nbr de commande BIS]],[Nbr de commande],0),8))</f>
        <v/>
      </c>
      <c r="J207" s="8" t="str">
        <f>IF(AND(Tableau2[[#This Row],[Nbr de commande]]&lt;&gt;"",Tableau2[[#This Row],[Nbr de commande]]&lt;&gt;G208),Tableau2[[#This Row],[CUMUL QTE]],"")</f>
        <v/>
      </c>
      <c r="K207" s="8" t="str">
        <f>IF(AND(Tableau2[[#This Row],[Nbr de commande]]&lt;&gt;"",Tableau2[[#This Row],[Nbr de commande]]&lt;&gt;G208),Tableau2[[#This Row],[Cumul MONT]],"")</f>
        <v/>
      </c>
      <c r="L207" s="7">
        <f>SUMIFS($C$2:C207,$B$2:B207,"&lt;&gt;999")</f>
        <v>5917.9999999999991</v>
      </c>
      <c r="M207" s="7">
        <f>SUMIFS($E$2:E207,$B$2:B207,"&lt;&gt;999")</f>
        <v>54270.620000000032</v>
      </c>
      <c r="N207" s="5" t="str">
        <f>IF(AND(Tableau2[[#This Row],[CDE QTE]]="",Tableau2[[#This Row],[CDE MONT]]=""),"",Tableau2[[#This Row],[CDE MONT]]/Tableau2[[#This Row],[CDE QTE]])</f>
        <v/>
      </c>
    </row>
    <row r="208" spans="1:14">
      <c r="A208" s="1" t="s">
        <v>15</v>
      </c>
      <c r="B208" t="s">
        <v>15</v>
      </c>
      <c r="C208" t="s">
        <v>15</v>
      </c>
      <c r="D208" t="s">
        <v>15</v>
      </c>
      <c r="E208" t="s">
        <v>15</v>
      </c>
      <c r="F208" t="s">
        <v>15</v>
      </c>
      <c r="H2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commande]],$H207)))</f>
        <v/>
      </c>
      <c r="I208" s="10" t="str">
        <f>IF(AND(Tableau2[[#This Row],[Nbr de commande]]="",Tableau2[[#This Row],[Nbr de commande]]=""),"",INDEX(G:N,MATCH(Tableau2[[#This Row],[Nbr de commande BIS]],[Nbr de commande],0),8))</f>
        <v/>
      </c>
      <c r="J208" s="8" t="str">
        <f>IF(AND(Tableau2[[#This Row],[Nbr de commande]]&lt;&gt;"",Tableau2[[#This Row],[Nbr de commande]]&lt;&gt;G209),Tableau2[[#This Row],[CUMUL QTE]],"")</f>
        <v/>
      </c>
      <c r="K208" s="8" t="str">
        <f>IF(AND(Tableau2[[#This Row],[Nbr de commande]]&lt;&gt;"",Tableau2[[#This Row],[Nbr de commande]]&lt;&gt;G209),Tableau2[[#This Row],[Cumul MONT]],"")</f>
        <v/>
      </c>
      <c r="L208" s="7">
        <f>SUMIFS($C$2:C208,$B$2:B208,"&lt;&gt;999")</f>
        <v>5917.9999999999991</v>
      </c>
      <c r="M208" s="7">
        <f>SUMIFS($E$2:E208,$B$2:B208,"&lt;&gt;999")</f>
        <v>54270.620000000032</v>
      </c>
      <c r="N208" s="5" t="str">
        <f>IF(AND(Tableau2[[#This Row],[CDE QTE]]="",Tableau2[[#This Row],[CDE MONT]]=""),"",Tableau2[[#This Row],[CDE MONT]]/Tableau2[[#This Row],[CDE QTE]])</f>
        <v/>
      </c>
    </row>
    <row r="209" spans="1:14">
      <c r="A209" s="1" t="s">
        <v>15</v>
      </c>
      <c r="B209" t="s">
        <v>15</v>
      </c>
      <c r="C209" t="s">
        <v>15</v>
      </c>
      <c r="D209" t="s">
        <v>15</v>
      </c>
      <c r="E209" t="s">
        <v>15</v>
      </c>
      <c r="F209" t="s">
        <v>15</v>
      </c>
      <c r="H2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commande]],$H208)))</f>
        <v/>
      </c>
      <c r="I209" s="10" t="str">
        <f>IF(AND(Tableau2[[#This Row],[Nbr de commande]]="",Tableau2[[#This Row],[Nbr de commande]]=""),"",INDEX(G:N,MATCH(Tableau2[[#This Row],[Nbr de commande BIS]],[Nbr de commande],0),8))</f>
        <v/>
      </c>
      <c r="J209" s="8" t="str">
        <f>IF(AND(Tableau2[[#This Row],[Nbr de commande]]&lt;&gt;"",Tableau2[[#This Row],[Nbr de commande]]&lt;&gt;G210),Tableau2[[#This Row],[CUMUL QTE]],"")</f>
        <v/>
      </c>
      <c r="K209" s="8" t="str">
        <f>IF(AND(Tableau2[[#This Row],[Nbr de commande]]&lt;&gt;"",Tableau2[[#This Row],[Nbr de commande]]&lt;&gt;G210),Tableau2[[#This Row],[Cumul MONT]],"")</f>
        <v/>
      </c>
      <c r="L209" s="7">
        <f>SUMIFS($C$2:C209,$B$2:B209,"&lt;&gt;999")</f>
        <v>5917.9999999999991</v>
      </c>
      <c r="M209" s="7">
        <f>SUMIFS($E$2:E209,$B$2:B209,"&lt;&gt;999")</f>
        <v>54270.620000000032</v>
      </c>
      <c r="N209" s="5" t="str">
        <f>IF(AND(Tableau2[[#This Row],[CDE QTE]]="",Tableau2[[#This Row],[CDE MONT]]=""),"",Tableau2[[#This Row],[CDE MONT]]/Tableau2[[#This Row],[CDE QTE]])</f>
        <v/>
      </c>
    </row>
    <row r="210" spans="1:14">
      <c r="A210" s="1" t="s">
        <v>15</v>
      </c>
      <c r="B210" t="s">
        <v>15</v>
      </c>
      <c r="C210" t="s">
        <v>15</v>
      </c>
      <c r="D210" t="s">
        <v>15</v>
      </c>
      <c r="E210" t="s">
        <v>15</v>
      </c>
      <c r="F210" t="s">
        <v>15</v>
      </c>
      <c r="H2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commande]],$H209)))</f>
        <v/>
      </c>
      <c r="I210" s="10" t="str">
        <f>IF(AND(Tableau2[[#This Row],[Nbr de commande]]="",Tableau2[[#This Row],[Nbr de commande]]=""),"",INDEX(G:N,MATCH(Tableau2[[#This Row],[Nbr de commande BIS]],[Nbr de commande],0),8))</f>
        <v/>
      </c>
      <c r="J210" s="8" t="str">
        <f>IF(AND(Tableau2[[#This Row],[Nbr de commande]]&lt;&gt;"",Tableau2[[#This Row],[Nbr de commande]]&lt;&gt;G211),Tableau2[[#This Row],[CUMUL QTE]],"")</f>
        <v/>
      </c>
      <c r="K210" s="8" t="str">
        <f>IF(AND(Tableau2[[#This Row],[Nbr de commande]]&lt;&gt;"",Tableau2[[#This Row],[Nbr de commande]]&lt;&gt;G211),Tableau2[[#This Row],[Cumul MONT]],"")</f>
        <v/>
      </c>
      <c r="L210" s="7">
        <f>SUMIFS($C$2:C210,$B$2:B210,"&lt;&gt;999")</f>
        <v>5917.9999999999991</v>
      </c>
      <c r="M210" s="7">
        <f>SUMIFS($E$2:E210,$B$2:B210,"&lt;&gt;999")</f>
        <v>54270.620000000032</v>
      </c>
      <c r="N210" s="5" t="str">
        <f>IF(AND(Tableau2[[#This Row],[CDE QTE]]="",Tableau2[[#This Row],[CDE MONT]]=""),"",Tableau2[[#This Row],[CDE MONT]]/Tableau2[[#This Row],[CDE QTE]])</f>
        <v/>
      </c>
    </row>
    <row r="211" spans="1:14">
      <c r="A211" s="1" t="s">
        <v>15</v>
      </c>
      <c r="B211" t="s">
        <v>15</v>
      </c>
      <c r="C211" t="s">
        <v>15</v>
      </c>
      <c r="D211" t="s">
        <v>15</v>
      </c>
      <c r="E211" t="s">
        <v>15</v>
      </c>
      <c r="F211" t="s">
        <v>15</v>
      </c>
      <c r="H2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commande]],$H210)))</f>
        <v/>
      </c>
      <c r="I211" s="10" t="str">
        <f>IF(AND(Tableau2[[#This Row],[Nbr de commande]]="",Tableau2[[#This Row],[Nbr de commande]]=""),"",INDEX(G:N,MATCH(Tableau2[[#This Row],[Nbr de commande BIS]],[Nbr de commande],0),8))</f>
        <v/>
      </c>
      <c r="J211" s="8" t="str">
        <f>IF(AND(Tableau2[[#This Row],[Nbr de commande]]&lt;&gt;"",Tableau2[[#This Row],[Nbr de commande]]&lt;&gt;G212),Tableau2[[#This Row],[CUMUL QTE]],"")</f>
        <v/>
      </c>
      <c r="K211" s="8" t="str">
        <f>IF(AND(Tableau2[[#This Row],[Nbr de commande]]&lt;&gt;"",Tableau2[[#This Row],[Nbr de commande]]&lt;&gt;G212),Tableau2[[#This Row],[Cumul MONT]],"")</f>
        <v/>
      </c>
      <c r="L211" s="7">
        <f>SUMIFS($C$2:C211,$B$2:B211,"&lt;&gt;999")</f>
        <v>5917.9999999999991</v>
      </c>
      <c r="M211" s="7">
        <f>SUMIFS($E$2:E211,$B$2:B211,"&lt;&gt;999")</f>
        <v>54270.620000000032</v>
      </c>
      <c r="N211" s="5" t="str">
        <f>IF(AND(Tableau2[[#This Row],[CDE QTE]]="",Tableau2[[#This Row],[CDE MONT]]=""),"",Tableau2[[#This Row],[CDE MONT]]/Tableau2[[#This Row],[CDE QTE]])</f>
        <v/>
      </c>
    </row>
    <row r="212" spans="1:14">
      <c r="A212" s="1" t="s">
        <v>15</v>
      </c>
      <c r="B212" t="s">
        <v>15</v>
      </c>
      <c r="C212" t="s">
        <v>15</v>
      </c>
      <c r="D212" t="s">
        <v>15</v>
      </c>
      <c r="E212" t="s">
        <v>15</v>
      </c>
      <c r="F212" t="s">
        <v>15</v>
      </c>
      <c r="H2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commande]],$H211)))</f>
        <v/>
      </c>
      <c r="I212" s="10" t="str">
        <f>IF(AND(Tableau2[[#This Row],[Nbr de commande]]="",Tableau2[[#This Row],[Nbr de commande]]=""),"",INDEX(G:N,MATCH(Tableau2[[#This Row],[Nbr de commande BIS]],[Nbr de commande],0),8))</f>
        <v/>
      </c>
      <c r="J212" s="8" t="str">
        <f>IF(AND(Tableau2[[#This Row],[Nbr de commande]]&lt;&gt;"",Tableau2[[#This Row],[Nbr de commande]]&lt;&gt;G213),Tableau2[[#This Row],[CUMUL QTE]],"")</f>
        <v/>
      </c>
      <c r="K212" s="8" t="str">
        <f>IF(AND(Tableau2[[#This Row],[Nbr de commande]]&lt;&gt;"",Tableau2[[#This Row],[Nbr de commande]]&lt;&gt;G213),Tableau2[[#This Row],[Cumul MONT]],"")</f>
        <v/>
      </c>
      <c r="L212" s="7">
        <f>SUMIFS($C$2:C212,$B$2:B212,"&lt;&gt;999")</f>
        <v>5917.9999999999991</v>
      </c>
      <c r="M212" s="7">
        <f>SUMIFS($E$2:E212,$B$2:B212,"&lt;&gt;999")</f>
        <v>54270.620000000032</v>
      </c>
      <c r="N212" s="5" t="str">
        <f>IF(AND(Tableau2[[#This Row],[CDE QTE]]="",Tableau2[[#This Row],[CDE MONT]]=""),"",Tableau2[[#This Row],[CDE MONT]]/Tableau2[[#This Row],[CDE QTE]])</f>
        <v/>
      </c>
    </row>
    <row r="213" spans="1:14">
      <c r="A213" s="1" t="s">
        <v>15</v>
      </c>
      <c r="B213" t="s">
        <v>15</v>
      </c>
      <c r="C213" t="s">
        <v>15</v>
      </c>
      <c r="D213" t="s">
        <v>15</v>
      </c>
      <c r="E213" t="s">
        <v>15</v>
      </c>
      <c r="F213" t="s">
        <v>15</v>
      </c>
      <c r="H2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commande]],$H212)))</f>
        <v/>
      </c>
      <c r="I213" s="10" t="str">
        <f>IF(AND(Tableau2[[#This Row],[Nbr de commande]]="",Tableau2[[#This Row],[Nbr de commande]]=""),"",INDEX(G:N,MATCH(Tableau2[[#This Row],[Nbr de commande BIS]],[Nbr de commande],0),8))</f>
        <v/>
      </c>
      <c r="J213" s="8" t="str">
        <f>IF(AND(Tableau2[[#This Row],[Nbr de commande]]&lt;&gt;"",Tableau2[[#This Row],[Nbr de commande]]&lt;&gt;G214),Tableau2[[#This Row],[CUMUL QTE]],"")</f>
        <v/>
      </c>
      <c r="K213" s="8" t="str">
        <f>IF(AND(Tableau2[[#This Row],[Nbr de commande]]&lt;&gt;"",Tableau2[[#This Row],[Nbr de commande]]&lt;&gt;G214),Tableau2[[#This Row],[Cumul MONT]],"")</f>
        <v/>
      </c>
      <c r="L213" s="7">
        <f>SUMIFS($C$2:C213,$B$2:B213,"&lt;&gt;999")</f>
        <v>5917.9999999999991</v>
      </c>
      <c r="M213" s="7">
        <f>SUMIFS($E$2:E213,$B$2:B213,"&lt;&gt;999")</f>
        <v>54270.620000000032</v>
      </c>
      <c r="N213" s="5" t="str">
        <f>IF(AND(Tableau2[[#This Row],[CDE QTE]]="",Tableau2[[#This Row],[CDE MONT]]=""),"",Tableau2[[#This Row],[CDE MONT]]/Tableau2[[#This Row],[CDE QTE]])</f>
        <v/>
      </c>
    </row>
    <row r="214" spans="1:14">
      <c r="A214" s="1" t="s">
        <v>15</v>
      </c>
      <c r="B214" t="s">
        <v>15</v>
      </c>
      <c r="C214" t="s">
        <v>15</v>
      </c>
      <c r="D214" t="s">
        <v>15</v>
      </c>
      <c r="E214" t="s">
        <v>15</v>
      </c>
      <c r="F214" t="s">
        <v>15</v>
      </c>
      <c r="H2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commande]],$H213)))</f>
        <v/>
      </c>
      <c r="I214" s="10" t="str">
        <f>IF(AND(Tableau2[[#This Row],[Nbr de commande]]="",Tableau2[[#This Row],[Nbr de commande]]=""),"",INDEX(G:N,MATCH(Tableau2[[#This Row],[Nbr de commande BIS]],[Nbr de commande],0),8))</f>
        <v/>
      </c>
      <c r="J214" s="8" t="str">
        <f>IF(AND(Tableau2[[#This Row],[Nbr de commande]]&lt;&gt;"",Tableau2[[#This Row],[Nbr de commande]]&lt;&gt;G215),Tableau2[[#This Row],[CUMUL QTE]],"")</f>
        <v/>
      </c>
      <c r="K214" s="8" t="str">
        <f>IF(AND(Tableau2[[#This Row],[Nbr de commande]]&lt;&gt;"",Tableau2[[#This Row],[Nbr de commande]]&lt;&gt;G215),Tableau2[[#This Row],[Cumul MONT]],"")</f>
        <v/>
      </c>
      <c r="L214" s="7">
        <f>SUMIFS($C$2:C214,$B$2:B214,"&lt;&gt;999")</f>
        <v>5917.9999999999991</v>
      </c>
      <c r="M214" s="7">
        <f>SUMIFS($E$2:E214,$B$2:B214,"&lt;&gt;999")</f>
        <v>54270.620000000032</v>
      </c>
      <c r="N214" s="5" t="str">
        <f>IF(AND(Tableau2[[#This Row],[CDE QTE]]="",Tableau2[[#This Row],[CDE MONT]]=""),"",Tableau2[[#This Row],[CDE MONT]]/Tableau2[[#This Row],[CDE QTE]])</f>
        <v/>
      </c>
    </row>
    <row r="215" spans="1:14">
      <c r="A215" s="1" t="s">
        <v>15</v>
      </c>
      <c r="B215" t="s">
        <v>15</v>
      </c>
      <c r="C215" t="s">
        <v>15</v>
      </c>
      <c r="D215" t="s">
        <v>15</v>
      </c>
      <c r="E215" t="s">
        <v>15</v>
      </c>
      <c r="F215" t="s">
        <v>15</v>
      </c>
      <c r="H2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commande]],$H214)))</f>
        <v/>
      </c>
      <c r="I215" s="10" t="str">
        <f>IF(AND(Tableau2[[#This Row],[Nbr de commande]]="",Tableau2[[#This Row],[Nbr de commande]]=""),"",INDEX(G:N,MATCH(Tableau2[[#This Row],[Nbr de commande BIS]],[Nbr de commande],0),8))</f>
        <v/>
      </c>
      <c r="J215" s="8" t="str">
        <f>IF(AND(Tableau2[[#This Row],[Nbr de commande]]&lt;&gt;"",Tableau2[[#This Row],[Nbr de commande]]&lt;&gt;G216),Tableau2[[#This Row],[CUMUL QTE]],"")</f>
        <v/>
      </c>
      <c r="K215" s="8" t="str">
        <f>IF(AND(Tableau2[[#This Row],[Nbr de commande]]&lt;&gt;"",Tableau2[[#This Row],[Nbr de commande]]&lt;&gt;G216),Tableau2[[#This Row],[Cumul MONT]],"")</f>
        <v/>
      </c>
      <c r="L215" s="7">
        <f>SUMIFS($C$2:C215,$B$2:B215,"&lt;&gt;999")</f>
        <v>5917.9999999999991</v>
      </c>
      <c r="M215" s="7">
        <f>SUMIFS($E$2:E215,$B$2:B215,"&lt;&gt;999")</f>
        <v>54270.620000000032</v>
      </c>
      <c r="N215" s="5" t="str">
        <f>IF(AND(Tableau2[[#This Row],[CDE QTE]]="",Tableau2[[#This Row],[CDE MONT]]=""),"",Tableau2[[#This Row],[CDE MONT]]/Tableau2[[#This Row],[CDE QTE]])</f>
        <v/>
      </c>
    </row>
    <row r="216" spans="1:14">
      <c r="A216" s="1" t="s">
        <v>15</v>
      </c>
      <c r="B216" t="s">
        <v>15</v>
      </c>
      <c r="C216" t="s">
        <v>15</v>
      </c>
      <c r="D216" t="s">
        <v>15</v>
      </c>
      <c r="E216" t="s">
        <v>15</v>
      </c>
      <c r="F216" t="s">
        <v>15</v>
      </c>
      <c r="H2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commande]],$H215)))</f>
        <v/>
      </c>
      <c r="I216" s="10" t="str">
        <f>IF(AND(Tableau2[[#This Row],[Nbr de commande]]="",Tableau2[[#This Row],[Nbr de commande]]=""),"",INDEX(G:N,MATCH(Tableau2[[#This Row],[Nbr de commande BIS]],[Nbr de commande],0),8))</f>
        <v/>
      </c>
      <c r="J216" s="8" t="str">
        <f>IF(AND(Tableau2[[#This Row],[Nbr de commande]]&lt;&gt;"",Tableau2[[#This Row],[Nbr de commande]]&lt;&gt;G217),Tableau2[[#This Row],[CUMUL QTE]],"")</f>
        <v/>
      </c>
      <c r="K216" s="8" t="str">
        <f>IF(AND(Tableau2[[#This Row],[Nbr de commande]]&lt;&gt;"",Tableau2[[#This Row],[Nbr de commande]]&lt;&gt;G217),Tableau2[[#This Row],[Cumul MONT]],"")</f>
        <v/>
      </c>
      <c r="L216" s="7">
        <f>SUMIFS($C$2:C216,$B$2:B216,"&lt;&gt;999")</f>
        <v>5917.9999999999991</v>
      </c>
      <c r="M216" s="7">
        <f>SUMIFS($E$2:E216,$B$2:B216,"&lt;&gt;999")</f>
        <v>54270.620000000032</v>
      </c>
      <c r="N216" s="5" t="str">
        <f>IF(AND(Tableau2[[#This Row],[CDE QTE]]="",Tableau2[[#This Row],[CDE MONT]]=""),"",Tableau2[[#This Row],[CDE MONT]]/Tableau2[[#This Row],[CDE QTE]])</f>
        <v/>
      </c>
    </row>
    <row r="217" spans="1:14">
      <c r="A217" s="1" t="s">
        <v>15</v>
      </c>
      <c r="B217" t="s">
        <v>15</v>
      </c>
      <c r="C217" t="s">
        <v>15</v>
      </c>
      <c r="D217" t="s">
        <v>15</v>
      </c>
      <c r="E217" t="s">
        <v>15</v>
      </c>
      <c r="F217" t="s">
        <v>15</v>
      </c>
      <c r="H2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commande]],$H216)))</f>
        <v/>
      </c>
      <c r="I217" s="10" t="str">
        <f>IF(AND(Tableau2[[#This Row],[Nbr de commande]]="",Tableau2[[#This Row],[Nbr de commande]]=""),"",INDEX(G:N,MATCH(Tableau2[[#This Row],[Nbr de commande BIS]],[Nbr de commande],0),8))</f>
        <v/>
      </c>
      <c r="J217" s="8" t="str">
        <f>IF(AND(Tableau2[[#This Row],[Nbr de commande]]&lt;&gt;"",Tableau2[[#This Row],[Nbr de commande]]&lt;&gt;G218),Tableau2[[#This Row],[CUMUL QTE]],"")</f>
        <v/>
      </c>
      <c r="K217" s="8" t="str">
        <f>IF(AND(Tableau2[[#This Row],[Nbr de commande]]&lt;&gt;"",Tableau2[[#This Row],[Nbr de commande]]&lt;&gt;G218),Tableau2[[#This Row],[Cumul MONT]],"")</f>
        <v/>
      </c>
      <c r="L217" s="7">
        <f>SUMIFS($C$2:C217,$B$2:B217,"&lt;&gt;999")</f>
        <v>5917.9999999999991</v>
      </c>
      <c r="M217" s="7">
        <f>SUMIFS($E$2:E217,$B$2:B217,"&lt;&gt;999")</f>
        <v>54270.620000000032</v>
      </c>
      <c r="N217" s="5" t="str">
        <f>IF(AND(Tableau2[[#This Row],[CDE QTE]]="",Tableau2[[#This Row],[CDE MONT]]=""),"",Tableau2[[#This Row],[CDE MONT]]/Tableau2[[#This Row],[CDE QTE]])</f>
        <v/>
      </c>
    </row>
    <row r="218" spans="1:14">
      <c r="A218" s="1" t="s">
        <v>15</v>
      </c>
      <c r="B218" t="s">
        <v>15</v>
      </c>
      <c r="C218" t="s">
        <v>15</v>
      </c>
      <c r="D218" t="s">
        <v>15</v>
      </c>
      <c r="E218" t="s">
        <v>15</v>
      </c>
      <c r="F218" t="s">
        <v>15</v>
      </c>
      <c r="H2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commande]],$H217)))</f>
        <v/>
      </c>
      <c r="I218" s="10" t="str">
        <f>IF(AND(Tableau2[[#This Row],[Nbr de commande]]="",Tableau2[[#This Row],[Nbr de commande]]=""),"",INDEX(G:N,MATCH(Tableau2[[#This Row],[Nbr de commande BIS]],[Nbr de commande],0),8))</f>
        <v/>
      </c>
      <c r="J218" s="8" t="str">
        <f>IF(AND(Tableau2[[#This Row],[Nbr de commande]]&lt;&gt;"",Tableau2[[#This Row],[Nbr de commande]]&lt;&gt;G219),Tableau2[[#This Row],[CUMUL QTE]],"")</f>
        <v/>
      </c>
      <c r="K218" s="8" t="str">
        <f>IF(AND(Tableau2[[#This Row],[Nbr de commande]]&lt;&gt;"",Tableau2[[#This Row],[Nbr de commande]]&lt;&gt;G219),Tableau2[[#This Row],[Cumul MONT]],"")</f>
        <v/>
      </c>
      <c r="L218" s="7">
        <f>SUMIFS($C$2:C218,$B$2:B218,"&lt;&gt;999")</f>
        <v>5917.9999999999991</v>
      </c>
      <c r="M218" s="7">
        <f>SUMIFS($E$2:E218,$B$2:B218,"&lt;&gt;999")</f>
        <v>54270.620000000032</v>
      </c>
      <c r="N218" s="5" t="str">
        <f>IF(AND(Tableau2[[#This Row],[CDE QTE]]="",Tableau2[[#This Row],[CDE MONT]]=""),"",Tableau2[[#This Row],[CDE MONT]]/Tableau2[[#This Row],[CDE QTE]])</f>
        <v/>
      </c>
    </row>
    <row r="219" spans="1:14">
      <c r="A219" s="1" t="s">
        <v>15</v>
      </c>
      <c r="B219" t="s">
        <v>15</v>
      </c>
      <c r="C219" t="s">
        <v>15</v>
      </c>
      <c r="D219" t="s">
        <v>15</v>
      </c>
      <c r="E219" t="s">
        <v>15</v>
      </c>
      <c r="F219" t="s">
        <v>15</v>
      </c>
      <c r="H2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commande]],$H218)))</f>
        <v/>
      </c>
      <c r="I219" s="10" t="str">
        <f>IF(AND(Tableau2[[#This Row],[Nbr de commande]]="",Tableau2[[#This Row],[Nbr de commande]]=""),"",INDEX(G:N,MATCH(Tableau2[[#This Row],[Nbr de commande BIS]],[Nbr de commande],0),8))</f>
        <v/>
      </c>
      <c r="J219" s="8" t="str">
        <f>IF(AND(Tableau2[[#This Row],[Nbr de commande]]&lt;&gt;"",Tableau2[[#This Row],[Nbr de commande]]&lt;&gt;G220),Tableau2[[#This Row],[CUMUL QTE]],"")</f>
        <v/>
      </c>
      <c r="K219" s="8" t="str">
        <f>IF(AND(Tableau2[[#This Row],[Nbr de commande]]&lt;&gt;"",Tableau2[[#This Row],[Nbr de commande]]&lt;&gt;G220),Tableau2[[#This Row],[Cumul MONT]],"")</f>
        <v/>
      </c>
      <c r="L219" s="7">
        <f>SUMIFS($C$2:C219,$B$2:B219,"&lt;&gt;999")</f>
        <v>5917.9999999999991</v>
      </c>
      <c r="M219" s="7">
        <f>SUMIFS($E$2:E219,$B$2:B219,"&lt;&gt;999")</f>
        <v>54270.620000000032</v>
      </c>
      <c r="N219" s="5" t="str">
        <f>IF(AND(Tableau2[[#This Row],[CDE QTE]]="",Tableau2[[#This Row],[CDE MONT]]=""),"",Tableau2[[#This Row],[CDE MONT]]/Tableau2[[#This Row],[CDE QTE]])</f>
        <v/>
      </c>
    </row>
    <row r="220" spans="1:14">
      <c r="A220" s="1" t="s">
        <v>15</v>
      </c>
      <c r="B220" t="s">
        <v>15</v>
      </c>
      <c r="C220" t="s">
        <v>15</v>
      </c>
      <c r="D220" t="s">
        <v>15</v>
      </c>
      <c r="E220" t="s">
        <v>15</v>
      </c>
      <c r="F220" t="s">
        <v>15</v>
      </c>
      <c r="H2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commande]],$H219)))</f>
        <v/>
      </c>
      <c r="I220" s="10" t="str">
        <f>IF(AND(Tableau2[[#This Row],[Nbr de commande]]="",Tableau2[[#This Row],[Nbr de commande]]=""),"",INDEX(G:N,MATCH(Tableau2[[#This Row],[Nbr de commande BIS]],[Nbr de commande],0),8))</f>
        <v/>
      </c>
      <c r="J220" s="8" t="str">
        <f>IF(AND(Tableau2[[#This Row],[Nbr de commande]]&lt;&gt;"",Tableau2[[#This Row],[Nbr de commande]]&lt;&gt;G221),Tableau2[[#This Row],[CUMUL QTE]],"")</f>
        <v/>
      </c>
      <c r="K220" s="8" t="str">
        <f>IF(AND(Tableau2[[#This Row],[Nbr de commande]]&lt;&gt;"",Tableau2[[#This Row],[Nbr de commande]]&lt;&gt;G221),Tableau2[[#This Row],[Cumul MONT]],"")</f>
        <v/>
      </c>
      <c r="L220" s="7">
        <f>SUMIFS($C$2:C220,$B$2:B220,"&lt;&gt;999")</f>
        <v>5917.9999999999991</v>
      </c>
      <c r="M220" s="7">
        <f>SUMIFS($E$2:E220,$B$2:B220,"&lt;&gt;999")</f>
        <v>54270.620000000032</v>
      </c>
      <c r="N220" s="5" t="str">
        <f>IF(AND(Tableau2[[#This Row],[CDE QTE]]="",Tableau2[[#This Row],[CDE MONT]]=""),"",Tableau2[[#This Row],[CDE MONT]]/Tableau2[[#This Row],[CDE QTE]])</f>
        <v/>
      </c>
    </row>
    <row r="221" spans="1:14">
      <c r="A221" s="1" t="s">
        <v>15</v>
      </c>
      <c r="B221" t="s">
        <v>15</v>
      </c>
      <c r="C221" t="s">
        <v>15</v>
      </c>
      <c r="D221" t="s">
        <v>15</v>
      </c>
      <c r="E221" t="s">
        <v>15</v>
      </c>
      <c r="F221" t="s">
        <v>15</v>
      </c>
      <c r="H2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commande]],$H220)))</f>
        <v/>
      </c>
      <c r="I221" s="10" t="str">
        <f>IF(AND(Tableau2[[#This Row],[Nbr de commande]]="",Tableau2[[#This Row],[Nbr de commande]]=""),"",INDEX(G:N,MATCH(Tableau2[[#This Row],[Nbr de commande BIS]],[Nbr de commande],0),8))</f>
        <v/>
      </c>
      <c r="J221" s="8" t="str">
        <f>IF(AND(Tableau2[[#This Row],[Nbr de commande]]&lt;&gt;"",Tableau2[[#This Row],[Nbr de commande]]&lt;&gt;G222),Tableau2[[#This Row],[CUMUL QTE]],"")</f>
        <v/>
      </c>
      <c r="K221" s="8" t="str">
        <f>IF(AND(Tableau2[[#This Row],[Nbr de commande]]&lt;&gt;"",Tableau2[[#This Row],[Nbr de commande]]&lt;&gt;G222),Tableau2[[#This Row],[Cumul MONT]],"")</f>
        <v/>
      </c>
      <c r="L221" s="7">
        <f>SUMIFS($C$2:C221,$B$2:B221,"&lt;&gt;999")</f>
        <v>5917.9999999999991</v>
      </c>
      <c r="M221" s="7">
        <f>SUMIFS($E$2:E221,$B$2:B221,"&lt;&gt;999")</f>
        <v>54270.620000000032</v>
      </c>
      <c r="N221" s="5" t="str">
        <f>IF(AND(Tableau2[[#This Row],[CDE QTE]]="",Tableau2[[#This Row],[CDE MONT]]=""),"",Tableau2[[#This Row],[CDE MONT]]/Tableau2[[#This Row],[CDE QTE]])</f>
        <v/>
      </c>
    </row>
    <row r="222" spans="1:14">
      <c r="A222" s="1" t="s">
        <v>15</v>
      </c>
      <c r="B222" t="s">
        <v>15</v>
      </c>
      <c r="C222" t="s">
        <v>15</v>
      </c>
      <c r="D222" t="s">
        <v>15</v>
      </c>
      <c r="E222" t="s">
        <v>15</v>
      </c>
      <c r="F222" t="s">
        <v>15</v>
      </c>
      <c r="H2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commande]],$H221)))</f>
        <v/>
      </c>
      <c r="I222" s="10" t="str">
        <f>IF(AND(Tableau2[[#This Row],[Nbr de commande]]="",Tableau2[[#This Row],[Nbr de commande]]=""),"",INDEX(G:N,MATCH(Tableau2[[#This Row],[Nbr de commande BIS]],[Nbr de commande],0),8))</f>
        <v/>
      </c>
      <c r="J222" s="8" t="str">
        <f>IF(AND(Tableau2[[#This Row],[Nbr de commande]]&lt;&gt;"",Tableau2[[#This Row],[Nbr de commande]]&lt;&gt;G223),Tableau2[[#This Row],[CUMUL QTE]],"")</f>
        <v/>
      </c>
      <c r="K222" s="8" t="str">
        <f>IF(AND(Tableau2[[#This Row],[Nbr de commande]]&lt;&gt;"",Tableau2[[#This Row],[Nbr de commande]]&lt;&gt;G223),Tableau2[[#This Row],[Cumul MONT]],"")</f>
        <v/>
      </c>
      <c r="L222" s="7">
        <f>SUMIFS($C$2:C222,$B$2:B222,"&lt;&gt;999")</f>
        <v>5917.9999999999991</v>
      </c>
      <c r="M222" s="7">
        <f>SUMIFS($E$2:E222,$B$2:B222,"&lt;&gt;999")</f>
        <v>54270.620000000032</v>
      </c>
      <c r="N222" s="5" t="str">
        <f>IF(AND(Tableau2[[#This Row],[CDE QTE]]="",Tableau2[[#This Row],[CDE MONT]]=""),"",Tableau2[[#This Row],[CDE MONT]]/Tableau2[[#This Row],[CDE QTE]])</f>
        <v/>
      </c>
    </row>
    <row r="223" spans="1:14">
      <c r="A223" s="1" t="s">
        <v>15</v>
      </c>
      <c r="B223" t="s">
        <v>15</v>
      </c>
      <c r="C223" t="s">
        <v>15</v>
      </c>
      <c r="D223" t="s">
        <v>15</v>
      </c>
      <c r="E223" t="s">
        <v>15</v>
      </c>
      <c r="F223" t="s">
        <v>15</v>
      </c>
      <c r="H2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commande]],$H222)))</f>
        <v/>
      </c>
      <c r="I223" s="10" t="str">
        <f>IF(AND(Tableau2[[#This Row],[Nbr de commande]]="",Tableau2[[#This Row],[Nbr de commande]]=""),"",INDEX(G:N,MATCH(Tableau2[[#This Row],[Nbr de commande BIS]],[Nbr de commande],0),8))</f>
        <v/>
      </c>
      <c r="J223" s="8" t="str">
        <f>IF(AND(Tableau2[[#This Row],[Nbr de commande]]&lt;&gt;"",Tableau2[[#This Row],[Nbr de commande]]&lt;&gt;G224),Tableau2[[#This Row],[CUMUL QTE]],"")</f>
        <v/>
      </c>
      <c r="K223" s="8" t="str">
        <f>IF(AND(Tableau2[[#This Row],[Nbr de commande]]&lt;&gt;"",Tableau2[[#This Row],[Nbr de commande]]&lt;&gt;G224),Tableau2[[#This Row],[Cumul MONT]],"")</f>
        <v/>
      </c>
      <c r="L223" s="7">
        <f>SUMIFS($C$2:C223,$B$2:B223,"&lt;&gt;999")</f>
        <v>5917.9999999999991</v>
      </c>
      <c r="M223" s="7">
        <f>SUMIFS($E$2:E223,$B$2:B223,"&lt;&gt;999")</f>
        <v>54270.620000000032</v>
      </c>
      <c r="N223" s="5" t="str">
        <f>IF(AND(Tableau2[[#This Row],[CDE QTE]]="",Tableau2[[#This Row],[CDE MONT]]=""),"",Tableau2[[#This Row],[CDE MONT]]/Tableau2[[#This Row],[CDE QTE]])</f>
        <v/>
      </c>
    </row>
    <row r="224" spans="1:14">
      <c r="A224" s="1" t="s">
        <v>15</v>
      </c>
      <c r="B224" t="s">
        <v>15</v>
      </c>
      <c r="C224" t="s">
        <v>15</v>
      </c>
      <c r="D224" t="s">
        <v>15</v>
      </c>
      <c r="E224" t="s">
        <v>15</v>
      </c>
      <c r="F224" t="s">
        <v>15</v>
      </c>
      <c r="H2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commande]],$H223)))</f>
        <v/>
      </c>
      <c r="I224" s="10" t="str">
        <f>IF(AND(Tableau2[[#This Row],[Nbr de commande]]="",Tableau2[[#This Row],[Nbr de commande]]=""),"",INDEX(G:N,MATCH(Tableau2[[#This Row],[Nbr de commande BIS]],[Nbr de commande],0),8))</f>
        <v/>
      </c>
      <c r="J224" s="8" t="str">
        <f>IF(AND(Tableau2[[#This Row],[Nbr de commande]]&lt;&gt;"",Tableau2[[#This Row],[Nbr de commande]]&lt;&gt;G225),Tableau2[[#This Row],[CUMUL QTE]],"")</f>
        <v/>
      </c>
      <c r="K224" s="8" t="str">
        <f>IF(AND(Tableau2[[#This Row],[Nbr de commande]]&lt;&gt;"",Tableau2[[#This Row],[Nbr de commande]]&lt;&gt;G225),Tableau2[[#This Row],[Cumul MONT]],"")</f>
        <v/>
      </c>
      <c r="L224" s="7">
        <f>SUMIFS($C$2:C224,$B$2:B224,"&lt;&gt;999")</f>
        <v>5917.9999999999991</v>
      </c>
      <c r="M224" s="7">
        <f>SUMIFS($E$2:E224,$B$2:B224,"&lt;&gt;999")</f>
        <v>54270.620000000032</v>
      </c>
      <c r="N224" s="5" t="str">
        <f>IF(AND(Tableau2[[#This Row],[CDE QTE]]="",Tableau2[[#This Row],[CDE MONT]]=""),"",Tableau2[[#This Row],[CDE MONT]]/Tableau2[[#This Row],[CDE QTE]])</f>
        <v/>
      </c>
    </row>
    <row r="225" spans="1:14">
      <c r="A225" s="1" t="s">
        <v>15</v>
      </c>
      <c r="B225" t="s">
        <v>15</v>
      </c>
      <c r="C225" t="s">
        <v>15</v>
      </c>
      <c r="D225" t="s">
        <v>15</v>
      </c>
      <c r="E225" t="s">
        <v>15</v>
      </c>
      <c r="F225" t="s">
        <v>15</v>
      </c>
      <c r="H2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commande]],$H224)))</f>
        <v/>
      </c>
      <c r="I225" s="10" t="str">
        <f>IF(AND(Tableau2[[#This Row],[Nbr de commande]]="",Tableau2[[#This Row],[Nbr de commande]]=""),"",INDEX(G:N,MATCH(Tableau2[[#This Row],[Nbr de commande BIS]],[Nbr de commande],0),8))</f>
        <v/>
      </c>
      <c r="J225" s="8" t="str">
        <f>IF(AND(Tableau2[[#This Row],[Nbr de commande]]&lt;&gt;"",Tableau2[[#This Row],[Nbr de commande]]&lt;&gt;G226),Tableau2[[#This Row],[CUMUL QTE]],"")</f>
        <v/>
      </c>
      <c r="K225" s="8" t="str">
        <f>IF(AND(Tableau2[[#This Row],[Nbr de commande]]&lt;&gt;"",Tableau2[[#This Row],[Nbr de commande]]&lt;&gt;G226),Tableau2[[#This Row],[Cumul MONT]],"")</f>
        <v/>
      </c>
      <c r="L225" s="7">
        <f>SUMIFS($C$2:C225,$B$2:B225,"&lt;&gt;999")</f>
        <v>5917.9999999999991</v>
      </c>
      <c r="M225" s="7">
        <f>SUMIFS($E$2:E225,$B$2:B225,"&lt;&gt;999")</f>
        <v>54270.620000000032</v>
      </c>
      <c r="N225" s="5" t="str">
        <f>IF(AND(Tableau2[[#This Row],[CDE QTE]]="",Tableau2[[#This Row],[CDE MONT]]=""),"",Tableau2[[#This Row],[CDE MONT]]/Tableau2[[#This Row],[CDE QTE]])</f>
        <v/>
      </c>
    </row>
    <row r="226" spans="1:14">
      <c r="A226" s="1" t="s">
        <v>15</v>
      </c>
      <c r="B226" t="s">
        <v>15</v>
      </c>
      <c r="C226" t="s">
        <v>15</v>
      </c>
      <c r="D226" t="s">
        <v>15</v>
      </c>
      <c r="E226" t="s">
        <v>15</v>
      </c>
      <c r="F226" t="s">
        <v>15</v>
      </c>
      <c r="H2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commande]],$H225)))</f>
        <v/>
      </c>
      <c r="I226" s="10" t="str">
        <f>IF(AND(Tableau2[[#This Row],[Nbr de commande]]="",Tableau2[[#This Row],[Nbr de commande]]=""),"",INDEX(G:N,MATCH(Tableau2[[#This Row],[Nbr de commande BIS]],[Nbr de commande],0),8))</f>
        <v/>
      </c>
      <c r="J226" s="8" t="str">
        <f>IF(AND(Tableau2[[#This Row],[Nbr de commande]]&lt;&gt;"",Tableau2[[#This Row],[Nbr de commande]]&lt;&gt;G227),Tableau2[[#This Row],[CUMUL QTE]],"")</f>
        <v/>
      </c>
      <c r="K226" s="8" t="str">
        <f>IF(AND(Tableau2[[#This Row],[Nbr de commande]]&lt;&gt;"",Tableau2[[#This Row],[Nbr de commande]]&lt;&gt;G227),Tableau2[[#This Row],[Cumul MONT]],"")</f>
        <v/>
      </c>
      <c r="L226" s="7">
        <f>SUMIFS($C$2:C226,$B$2:B226,"&lt;&gt;999")</f>
        <v>5917.9999999999991</v>
      </c>
      <c r="M226" s="7">
        <f>SUMIFS($E$2:E226,$B$2:B226,"&lt;&gt;999")</f>
        <v>54270.620000000032</v>
      </c>
      <c r="N226" s="5" t="str">
        <f>IF(AND(Tableau2[[#This Row],[CDE QTE]]="",Tableau2[[#This Row],[CDE MONT]]=""),"",Tableau2[[#This Row],[CDE MONT]]/Tableau2[[#This Row],[CDE QTE]])</f>
        <v/>
      </c>
    </row>
    <row r="227" spans="1:14">
      <c r="A227" s="1" t="s">
        <v>15</v>
      </c>
      <c r="B227" t="s">
        <v>15</v>
      </c>
      <c r="C227" t="s">
        <v>15</v>
      </c>
      <c r="D227" t="s">
        <v>15</v>
      </c>
      <c r="E227" t="s">
        <v>15</v>
      </c>
      <c r="F227" t="s">
        <v>15</v>
      </c>
      <c r="H2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commande]],$H226)))</f>
        <v/>
      </c>
      <c r="I227" s="10" t="str">
        <f>IF(AND(Tableau2[[#This Row],[Nbr de commande]]="",Tableau2[[#This Row],[Nbr de commande]]=""),"",INDEX(G:N,MATCH(Tableau2[[#This Row],[Nbr de commande BIS]],[Nbr de commande],0),8))</f>
        <v/>
      </c>
      <c r="J227" s="8" t="str">
        <f>IF(AND(Tableau2[[#This Row],[Nbr de commande]]&lt;&gt;"",Tableau2[[#This Row],[Nbr de commande]]&lt;&gt;G228),Tableau2[[#This Row],[CUMUL QTE]],"")</f>
        <v/>
      </c>
      <c r="K227" s="8" t="str">
        <f>IF(AND(Tableau2[[#This Row],[Nbr de commande]]&lt;&gt;"",Tableau2[[#This Row],[Nbr de commande]]&lt;&gt;G228),Tableau2[[#This Row],[Cumul MONT]],"")</f>
        <v/>
      </c>
      <c r="L227" s="7">
        <f>SUMIFS($C$2:C227,$B$2:B227,"&lt;&gt;999")</f>
        <v>5917.9999999999991</v>
      </c>
      <c r="M227" s="7">
        <f>SUMIFS($E$2:E227,$B$2:B227,"&lt;&gt;999")</f>
        <v>54270.620000000032</v>
      </c>
      <c r="N227" s="5" t="str">
        <f>IF(AND(Tableau2[[#This Row],[CDE QTE]]="",Tableau2[[#This Row],[CDE MONT]]=""),"",Tableau2[[#This Row],[CDE MONT]]/Tableau2[[#This Row],[CDE QTE]])</f>
        <v/>
      </c>
    </row>
    <row r="228" spans="1:14">
      <c r="A228" s="1" t="s">
        <v>15</v>
      </c>
      <c r="B228" t="s">
        <v>15</v>
      </c>
      <c r="C228" t="s">
        <v>15</v>
      </c>
      <c r="D228" t="s">
        <v>15</v>
      </c>
      <c r="E228" t="s">
        <v>15</v>
      </c>
      <c r="F228" t="s">
        <v>15</v>
      </c>
      <c r="H2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commande]],$H227)))</f>
        <v/>
      </c>
      <c r="I228" s="10" t="str">
        <f>IF(AND(Tableau2[[#This Row],[Nbr de commande]]="",Tableau2[[#This Row],[Nbr de commande]]=""),"",INDEX(G:N,MATCH(Tableau2[[#This Row],[Nbr de commande BIS]],[Nbr de commande],0),8))</f>
        <v/>
      </c>
      <c r="J228" s="8" t="str">
        <f>IF(AND(Tableau2[[#This Row],[Nbr de commande]]&lt;&gt;"",Tableau2[[#This Row],[Nbr de commande]]&lt;&gt;G229),Tableau2[[#This Row],[CUMUL QTE]],"")</f>
        <v/>
      </c>
      <c r="K228" s="8" t="str">
        <f>IF(AND(Tableau2[[#This Row],[Nbr de commande]]&lt;&gt;"",Tableau2[[#This Row],[Nbr de commande]]&lt;&gt;G229),Tableau2[[#This Row],[Cumul MONT]],"")</f>
        <v/>
      </c>
      <c r="L228" s="7">
        <f>SUMIFS($C$2:C228,$B$2:B228,"&lt;&gt;999")</f>
        <v>5917.9999999999991</v>
      </c>
      <c r="M228" s="7">
        <f>SUMIFS($E$2:E228,$B$2:B228,"&lt;&gt;999")</f>
        <v>54270.620000000032</v>
      </c>
      <c r="N228" s="5" t="str">
        <f>IF(AND(Tableau2[[#This Row],[CDE QTE]]="",Tableau2[[#This Row],[CDE MONT]]=""),"",Tableau2[[#This Row],[CDE MONT]]/Tableau2[[#This Row],[CDE QTE]])</f>
        <v/>
      </c>
    </row>
    <row r="229" spans="1:14">
      <c r="A229" s="1" t="s">
        <v>15</v>
      </c>
      <c r="B229" t="s">
        <v>15</v>
      </c>
      <c r="C229" t="s">
        <v>15</v>
      </c>
      <c r="D229" t="s">
        <v>15</v>
      </c>
      <c r="E229" t="s">
        <v>15</v>
      </c>
      <c r="F229" t="s">
        <v>15</v>
      </c>
      <c r="H2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commande]],$H228)))</f>
        <v/>
      </c>
      <c r="I229" s="10" t="str">
        <f>IF(AND(Tableau2[[#This Row],[Nbr de commande]]="",Tableau2[[#This Row],[Nbr de commande]]=""),"",INDEX(G:N,MATCH(Tableau2[[#This Row],[Nbr de commande BIS]],[Nbr de commande],0),8))</f>
        <v/>
      </c>
      <c r="J229" s="8" t="str">
        <f>IF(AND(Tableau2[[#This Row],[Nbr de commande]]&lt;&gt;"",Tableau2[[#This Row],[Nbr de commande]]&lt;&gt;G230),Tableau2[[#This Row],[CUMUL QTE]],"")</f>
        <v/>
      </c>
      <c r="K229" s="8" t="str">
        <f>IF(AND(Tableau2[[#This Row],[Nbr de commande]]&lt;&gt;"",Tableau2[[#This Row],[Nbr de commande]]&lt;&gt;G230),Tableau2[[#This Row],[Cumul MONT]],"")</f>
        <v/>
      </c>
      <c r="L229" s="7">
        <f>SUMIFS($C$2:C229,$B$2:B229,"&lt;&gt;999")</f>
        <v>5917.9999999999991</v>
      </c>
      <c r="M229" s="7">
        <f>SUMIFS($E$2:E229,$B$2:B229,"&lt;&gt;999")</f>
        <v>54270.620000000032</v>
      </c>
      <c r="N229" s="5" t="str">
        <f>IF(AND(Tableau2[[#This Row],[CDE QTE]]="",Tableau2[[#This Row],[CDE MONT]]=""),"",Tableau2[[#This Row],[CDE MONT]]/Tableau2[[#This Row],[CDE QTE]])</f>
        <v/>
      </c>
    </row>
    <row r="230" spans="1:14">
      <c r="A230" s="1" t="s">
        <v>15</v>
      </c>
      <c r="B230" t="s">
        <v>15</v>
      </c>
      <c r="C230" t="s">
        <v>15</v>
      </c>
      <c r="D230" t="s">
        <v>15</v>
      </c>
      <c r="E230" t="s">
        <v>15</v>
      </c>
      <c r="F230" t="s">
        <v>15</v>
      </c>
      <c r="H2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commande]],$H229)))</f>
        <v/>
      </c>
      <c r="I230" s="10" t="str">
        <f>IF(AND(Tableau2[[#This Row],[Nbr de commande]]="",Tableau2[[#This Row],[Nbr de commande]]=""),"",INDEX(G:N,MATCH(Tableau2[[#This Row],[Nbr de commande BIS]],[Nbr de commande],0),8))</f>
        <v/>
      </c>
      <c r="J230" s="8" t="str">
        <f>IF(AND(Tableau2[[#This Row],[Nbr de commande]]&lt;&gt;"",Tableau2[[#This Row],[Nbr de commande]]&lt;&gt;G231),Tableau2[[#This Row],[CUMUL QTE]],"")</f>
        <v/>
      </c>
      <c r="K230" s="8" t="str">
        <f>IF(AND(Tableau2[[#This Row],[Nbr de commande]]&lt;&gt;"",Tableau2[[#This Row],[Nbr de commande]]&lt;&gt;G231),Tableau2[[#This Row],[Cumul MONT]],"")</f>
        <v/>
      </c>
      <c r="L230" s="7">
        <f>SUMIFS($C$2:C230,$B$2:B230,"&lt;&gt;999")</f>
        <v>5917.9999999999991</v>
      </c>
      <c r="M230" s="7">
        <f>SUMIFS($E$2:E230,$B$2:B230,"&lt;&gt;999")</f>
        <v>54270.620000000032</v>
      </c>
      <c r="N230" s="5" t="str">
        <f>IF(AND(Tableau2[[#This Row],[CDE QTE]]="",Tableau2[[#This Row],[CDE MONT]]=""),"",Tableau2[[#This Row],[CDE MONT]]/Tableau2[[#This Row],[CDE QTE]])</f>
        <v/>
      </c>
    </row>
    <row r="231" spans="1:14">
      <c r="A231" s="1" t="s">
        <v>15</v>
      </c>
      <c r="B231" t="s">
        <v>15</v>
      </c>
      <c r="C231" t="s">
        <v>15</v>
      </c>
      <c r="D231" t="s">
        <v>15</v>
      </c>
      <c r="E231" t="s">
        <v>15</v>
      </c>
      <c r="F231" t="s">
        <v>15</v>
      </c>
      <c r="H2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commande]],$H230)))</f>
        <v/>
      </c>
      <c r="I231" s="10" t="str">
        <f>IF(AND(Tableau2[[#This Row],[Nbr de commande]]="",Tableau2[[#This Row],[Nbr de commande]]=""),"",INDEX(G:N,MATCH(Tableau2[[#This Row],[Nbr de commande BIS]],[Nbr de commande],0),8))</f>
        <v/>
      </c>
      <c r="J231" s="8" t="str">
        <f>IF(AND(Tableau2[[#This Row],[Nbr de commande]]&lt;&gt;"",Tableau2[[#This Row],[Nbr de commande]]&lt;&gt;G232),Tableau2[[#This Row],[CUMUL QTE]],"")</f>
        <v/>
      </c>
      <c r="K231" s="8" t="str">
        <f>IF(AND(Tableau2[[#This Row],[Nbr de commande]]&lt;&gt;"",Tableau2[[#This Row],[Nbr de commande]]&lt;&gt;G232),Tableau2[[#This Row],[Cumul MONT]],"")</f>
        <v/>
      </c>
      <c r="L231" s="7">
        <f>SUMIFS($C$2:C231,$B$2:B231,"&lt;&gt;999")</f>
        <v>5917.9999999999991</v>
      </c>
      <c r="M231" s="7">
        <f>SUMIFS($E$2:E231,$B$2:B231,"&lt;&gt;999")</f>
        <v>54270.620000000032</v>
      </c>
      <c r="N231" s="5" t="str">
        <f>IF(AND(Tableau2[[#This Row],[CDE QTE]]="",Tableau2[[#This Row],[CDE MONT]]=""),"",Tableau2[[#This Row],[CDE MONT]]/Tableau2[[#This Row],[CDE QTE]])</f>
        <v/>
      </c>
    </row>
    <row r="232" spans="1:14">
      <c r="A232" s="1" t="s">
        <v>15</v>
      </c>
      <c r="B232" t="s">
        <v>15</v>
      </c>
      <c r="C232" t="s">
        <v>15</v>
      </c>
      <c r="D232" t="s">
        <v>15</v>
      </c>
      <c r="E232" t="s">
        <v>15</v>
      </c>
      <c r="F232" t="s">
        <v>15</v>
      </c>
      <c r="H2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commande]],$H231)))</f>
        <v/>
      </c>
      <c r="I232" s="10" t="str">
        <f>IF(AND(Tableau2[[#This Row],[Nbr de commande]]="",Tableau2[[#This Row],[Nbr de commande]]=""),"",INDEX(G:N,MATCH(Tableau2[[#This Row],[Nbr de commande BIS]],[Nbr de commande],0),8))</f>
        <v/>
      </c>
      <c r="J232" s="8" t="str">
        <f>IF(AND(Tableau2[[#This Row],[Nbr de commande]]&lt;&gt;"",Tableau2[[#This Row],[Nbr de commande]]&lt;&gt;G233),Tableau2[[#This Row],[CUMUL QTE]],"")</f>
        <v/>
      </c>
      <c r="K232" s="8" t="str">
        <f>IF(AND(Tableau2[[#This Row],[Nbr de commande]]&lt;&gt;"",Tableau2[[#This Row],[Nbr de commande]]&lt;&gt;G233),Tableau2[[#This Row],[Cumul MONT]],"")</f>
        <v/>
      </c>
      <c r="L232" s="7">
        <f>SUMIFS($C$2:C232,$B$2:B232,"&lt;&gt;999")</f>
        <v>5917.9999999999991</v>
      </c>
      <c r="M232" s="7">
        <f>SUMIFS($E$2:E232,$B$2:B232,"&lt;&gt;999")</f>
        <v>54270.620000000032</v>
      </c>
      <c r="N232" s="5" t="str">
        <f>IF(AND(Tableau2[[#This Row],[CDE QTE]]="",Tableau2[[#This Row],[CDE MONT]]=""),"",Tableau2[[#This Row],[CDE MONT]]/Tableau2[[#This Row],[CDE QTE]])</f>
        <v/>
      </c>
    </row>
    <row r="233" spans="1:14">
      <c r="A233" s="1" t="s">
        <v>15</v>
      </c>
      <c r="B233" t="s">
        <v>15</v>
      </c>
      <c r="C233" t="s">
        <v>15</v>
      </c>
      <c r="D233" t="s">
        <v>15</v>
      </c>
      <c r="E233" t="s">
        <v>15</v>
      </c>
      <c r="F233" t="s">
        <v>15</v>
      </c>
      <c r="H2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commande]],$H232)))</f>
        <v/>
      </c>
      <c r="I233" s="10" t="str">
        <f>IF(AND(Tableau2[[#This Row],[Nbr de commande]]="",Tableau2[[#This Row],[Nbr de commande]]=""),"",INDEX(G:N,MATCH(Tableau2[[#This Row],[Nbr de commande BIS]],[Nbr de commande],0),8))</f>
        <v/>
      </c>
      <c r="J233" s="8" t="str">
        <f>IF(AND(Tableau2[[#This Row],[Nbr de commande]]&lt;&gt;"",Tableau2[[#This Row],[Nbr de commande]]&lt;&gt;G234),Tableau2[[#This Row],[CUMUL QTE]],"")</f>
        <v/>
      </c>
      <c r="K233" s="8" t="str">
        <f>IF(AND(Tableau2[[#This Row],[Nbr de commande]]&lt;&gt;"",Tableau2[[#This Row],[Nbr de commande]]&lt;&gt;G234),Tableau2[[#This Row],[Cumul MONT]],"")</f>
        <v/>
      </c>
      <c r="L233" s="7">
        <f>SUMIFS($C$2:C233,$B$2:B233,"&lt;&gt;999")</f>
        <v>5917.9999999999991</v>
      </c>
      <c r="M233" s="7">
        <f>SUMIFS($E$2:E233,$B$2:B233,"&lt;&gt;999")</f>
        <v>54270.620000000032</v>
      </c>
      <c r="N233" s="5" t="str">
        <f>IF(AND(Tableau2[[#This Row],[CDE QTE]]="",Tableau2[[#This Row],[CDE MONT]]=""),"",Tableau2[[#This Row],[CDE MONT]]/Tableau2[[#This Row],[CDE QTE]])</f>
        <v/>
      </c>
    </row>
    <row r="234" spans="1:14">
      <c r="A234" s="1" t="s">
        <v>15</v>
      </c>
      <c r="B234" t="s">
        <v>15</v>
      </c>
      <c r="C234" t="s">
        <v>15</v>
      </c>
      <c r="D234" t="s">
        <v>15</v>
      </c>
      <c r="E234" t="s">
        <v>15</v>
      </c>
      <c r="F234" t="s">
        <v>15</v>
      </c>
      <c r="H2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commande]],$H233)))</f>
        <v/>
      </c>
      <c r="I234" s="10" t="str">
        <f>IF(AND(Tableau2[[#This Row],[Nbr de commande]]="",Tableau2[[#This Row],[Nbr de commande]]=""),"",INDEX(G:N,MATCH(Tableau2[[#This Row],[Nbr de commande BIS]],[Nbr de commande],0),8))</f>
        <v/>
      </c>
      <c r="J234" s="8" t="str">
        <f>IF(AND(Tableau2[[#This Row],[Nbr de commande]]&lt;&gt;"",Tableau2[[#This Row],[Nbr de commande]]&lt;&gt;G235),Tableau2[[#This Row],[CUMUL QTE]],"")</f>
        <v/>
      </c>
      <c r="K234" s="8" t="str">
        <f>IF(AND(Tableau2[[#This Row],[Nbr de commande]]&lt;&gt;"",Tableau2[[#This Row],[Nbr de commande]]&lt;&gt;G235),Tableau2[[#This Row],[Cumul MONT]],"")</f>
        <v/>
      </c>
      <c r="L234" s="7">
        <f>SUMIFS($C$2:C234,$B$2:B234,"&lt;&gt;999")</f>
        <v>5917.9999999999991</v>
      </c>
      <c r="M234" s="7">
        <f>SUMIFS($E$2:E234,$B$2:B234,"&lt;&gt;999")</f>
        <v>54270.620000000032</v>
      </c>
      <c r="N234" s="5" t="str">
        <f>IF(AND(Tableau2[[#This Row],[CDE QTE]]="",Tableau2[[#This Row],[CDE MONT]]=""),"",Tableau2[[#This Row],[CDE MONT]]/Tableau2[[#This Row],[CDE QTE]])</f>
        <v/>
      </c>
    </row>
    <row r="235" spans="1:14">
      <c r="A235" s="1" t="s">
        <v>15</v>
      </c>
      <c r="B235" t="s">
        <v>15</v>
      </c>
      <c r="C235" t="s">
        <v>15</v>
      </c>
      <c r="D235" t="s">
        <v>15</v>
      </c>
      <c r="E235" t="s">
        <v>15</v>
      </c>
      <c r="F235" t="s">
        <v>15</v>
      </c>
      <c r="H2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commande]],$H234)))</f>
        <v/>
      </c>
      <c r="I235" s="10" t="str">
        <f>IF(AND(Tableau2[[#This Row],[Nbr de commande]]="",Tableau2[[#This Row],[Nbr de commande]]=""),"",INDEX(G:N,MATCH(Tableau2[[#This Row],[Nbr de commande BIS]],[Nbr de commande],0),8))</f>
        <v/>
      </c>
      <c r="J235" s="8" t="str">
        <f>IF(AND(Tableau2[[#This Row],[Nbr de commande]]&lt;&gt;"",Tableau2[[#This Row],[Nbr de commande]]&lt;&gt;G236),Tableau2[[#This Row],[CUMUL QTE]],"")</f>
        <v/>
      </c>
      <c r="K235" s="8" t="str">
        <f>IF(AND(Tableau2[[#This Row],[Nbr de commande]]&lt;&gt;"",Tableau2[[#This Row],[Nbr de commande]]&lt;&gt;G236),Tableau2[[#This Row],[Cumul MONT]],"")</f>
        <v/>
      </c>
      <c r="L235" s="7">
        <f>SUMIFS($C$2:C235,$B$2:B235,"&lt;&gt;999")</f>
        <v>5917.9999999999991</v>
      </c>
      <c r="M235" s="7">
        <f>SUMIFS($E$2:E235,$B$2:B235,"&lt;&gt;999")</f>
        <v>54270.620000000032</v>
      </c>
      <c r="N235" s="5" t="str">
        <f>IF(AND(Tableau2[[#This Row],[CDE QTE]]="",Tableau2[[#This Row],[CDE MONT]]=""),"",Tableau2[[#This Row],[CDE MONT]]/Tableau2[[#This Row],[CDE QTE]])</f>
        <v/>
      </c>
    </row>
    <row r="236" spans="1:14">
      <c r="A236" s="1" t="s">
        <v>15</v>
      </c>
      <c r="B236" t="s">
        <v>15</v>
      </c>
      <c r="C236" t="s">
        <v>15</v>
      </c>
      <c r="D236" t="s">
        <v>15</v>
      </c>
      <c r="E236" t="s">
        <v>15</v>
      </c>
      <c r="F236" t="s">
        <v>15</v>
      </c>
      <c r="H2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commande]],$H235)))</f>
        <v/>
      </c>
      <c r="I236" s="10" t="str">
        <f>IF(AND(Tableau2[[#This Row],[Nbr de commande]]="",Tableau2[[#This Row],[Nbr de commande]]=""),"",INDEX(G:N,MATCH(Tableau2[[#This Row],[Nbr de commande BIS]],[Nbr de commande],0),8))</f>
        <v/>
      </c>
      <c r="J236" s="8" t="str">
        <f>IF(AND(Tableau2[[#This Row],[Nbr de commande]]&lt;&gt;"",Tableau2[[#This Row],[Nbr de commande]]&lt;&gt;G237),Tableau2[[#This Row],[CUMUL QTE]],"")</f>
        <v/>
      </c>
      <c r="K236" s="8" t="str">
        <f>IF(AND(Tableau2[[#This Row],[Nbr de commande]]&lt;&gt;"",Tableau2[[#This Row],[Nbr de commande]]&lt;&gt;G237),Tableau2[[#This Row],[Cumul MONT]],"")</f>
        <v/>
      </c>
      <c r="L236" s="7">
        <f>SUMIFS($C$2:C236,$B$2:B236,"&lt;&gt;999")</f>
        <v>5917.9999999999991</v>
      </c>
      <c r="M236" s="7">
        <f>SUMIFS($E$2:E236,$B$2:B236,"&lt;&gt;999")</f>
        <v>54270.620000000032</v>
      </c>
      <c r="N236" s="5" t="str">
        <f>IF(AND(Tableau2[[#This Row],[CDE QTE]]="",Tableau2[[#This Row],[CDE MONT]]=""),"",Tableau2[[#This Row],[CDE MONT]]/Tableau2[[#This Row],[CDE QTE]])</f>
        <v/>
      </c>
    </row>
    <row r="237" spans="1:14">
      <c r="A237" s="1" t="s">
        <v>15</v>
      </c>
      <c r="B237" t="s">
        <v>15</v>
      </c>
      <c r="C237" t="s">
        <v>15</v>
      </c>
      <c r="D237" t="s">
        <v>15</v>
      </c>
      <c r="E237" t="s">
        <v>15</v>
      </c>
      <c r="F237" t="s">
        <v>15</v>
      </c>
      <c r="H2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commande]],$H236)))</f>
        <v/>
      </c>
      <c r="I237" s="10" t="str">
        <f>IF(AND(Tableau2[[#This Row],[Nbr de commande]]="",Tableau2[[#This Row],[Nbr de commande]]=""),"",INDEX(G:N,MATCH(Tableau2[[#This Row],[Nbr de commande BIS]],[Nbr de commande],0),8))</f>
        <v/>
      </c>
      <c r="J237" s="8" t="str">
        <f>IF(AND(Tableau2[[#This Row],[Nbr de commande]]&lt;&gt;"",Tableau2[[#This Row],[Nbr de commande]]&lt;&gt;G238),Tableau2[[#This Row],[CUMUL QTE]],"")</f>
        <v/>
      </c>
      <c r="K237" s="8" t="str">
        <f>IF(AND(Tableau2[[#This Row],[Nbr de commande]]&lt;&gt;"",Tableau2[[#This Row],[Nbr de commande]]&lt;&gt;G238),Tableau2[[#This Row],[Cumul MONT]],"")</f>
        <v/>
      </c>
      <c r="L237" s="7">
        <f>SUMIFS($C$2:C237,$B$2:B237,"&lt;&gt;999")</f>
        <v>5917.9999999999991</v>
      </c>
      <c r="M237" s="7">
        <f>SUMIFS($E$2:E237,$B$2:B237,"&lt;&gt;999")</f>
        <v>54270.620000000032</v>
      </c>
      <c r="N237" s="5" t="str">
        <f>IF(AND(Tableau2[[#This Row],[CDE QTE]]="",Tableau2[[#This Row],[CDE MONT]]=""),"",Tableau2[[#This Row],[CDE MONT]]/Tableau2[[#This Row],[CDE QTE]])</f>
        <v/>
      </c>
    </row>
    <row r="238" spans="1:14">
      <c r="A238" s="1" t="s">
        <v>15</v>
      </c>
      <c r="B238" t="s">
        <v>15</v>
      </c>
      <c r="C238" t="s">
        <v>15</v>
      </c>
      <c r="D238" t="s">
        <v>15</v>
      </c>
      <c r="E238" t="s">
        <v>15</v>
      </c>
      <c r="F238" t="s">
        <v>15</v>
      </c>
      <c r="H2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commande]],$H237)))</f>
        <v/>
      </c>
      <c r="I238" s="10" t="str">
        <f>IF(AND(Tableau2[[#This Row],[Nbr de commande]]="",Tableau2[[#This Row],[Nbr de commande]]=""),"",INDEX(G:N,MATCH(Tableau2[[#This Row],[Nbr de commande BIS]],[Nbr de commande],0),8))</f>
        <v/>
      </c>
      <c r="J238" s="8" t="str">
        <f>IF(AND(Tableau2[[#This Row],[Nbr de commande]]&lt;&gt;"",Tableau2[[#This Row],[Nbr de commande]]&lt;&gt;G239),Tableau2[[#This Row],[CUMUL QTE]],"")</f>
        <v/>
      </c>
      <c r="K238" s="8" t="str">
        <f>IF(AND(Tableau2[[#This Row],[Nbr de commande]]&lt;&gt;"",Tableau2[[#This Row],[Nbr de commande]]&lt;&gt;G239),Tableau2[[#This Row],[Cumul MONT]],"")</f>
        <v/>
      </c>
      <c r="L238" s="7">
        <f>SUMIFS($C$2:C238,$B$2:B238,"&lt;&gt;999")</f>
        <v>5917.9999999999991</v>
      </c>
      <c r="M238" s="7">
        <f>SUMIFS($E$2:E238,$B$2:B238,"&lt;&gt;999")</f>
        <v>54270.620000000032</v>
      </c>
      <c r="N238" s="5" t="str">
        <f>IF(AND(Tableau2[[#This Row],[CDE QTE]]="",Tableau2[[#This Row],[CDE MONT]]=""),"",Tableau2[[#This Row],[CDE MONT]]/Tableau2[[#This Row],[CDE QTE]])</f>
        <v/>
      </c>
    </row>
    <row r="239" spans="1:14">
      <c r="A239" s="1" t="s">
        <v>15</v>
      </c>
      <c r="B239" t="s">
        <v>15</v>
      </c>
      <c r="C239" t="s">
        <v>15</v>
      </c>
      <c r="D239" t="s">
        <v>15</v>
      </c>
      <c r="E239" t="s">
        <v>15</v>
      </c>
      <c r="F239" t="s">
        <v>15</v>
      </c>
      <c r="H2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commande]],$H238)))</f>
        <v/>
      </c>
      <c r="I239" s="10" t="str">
        <f>IF(AND(Tableau2[[#This Row],[Nbr de commande]]="",Tableau2[[#This Row],[Nbr de commande]]=""),"",INDEX(G:N,MATCH(Tableau2[[#This Row],[Nbr de commande BIS]],[Nbr de commande],0),8))</f>
        <v/>
      </c>
      <c r="J239" s="8" t="str">
        <f>IF(AND(Tableau2[[#This Row],[Nbr de commande]]&lt;&gt;"",Tableau2[[#This Row],[Nbr de commande]]&lt;&gt;G240),Tableau2[[#This Row],[CUMUL QTE]],"")</f>
        <v/>
      </c>
      <c r="K239" s="8" t="str">
        <f>IF(AND(Tableau2[[#This Row],[Nbr de commande]]&lt;&gt;"",Tableau2[[#This Row],[Nbr de commande]]&lt;&gt;G240),Tableau2[[#This Row],[Cumul MONT]],"")</f>
        <v/>
      </c>
      <c r="L239" s="7">
        <f>SUMIFS($C$2:C239,$B$2:B239,"&lt;&gt;999")</f>
        <v>5917.9999999999991</v>
      </c>
      <c r="M239" s="7">
        <f>SUMIFS($E$2:E239,$B$2:B239,"&lt;&gt;999")</f>
        <v>54270.620000000032</v>
      </c>
      <c r="N239" s="5" t="str">
        <f>IF(AND(Tableau2[[#This Row],[CDE QTE]]="",Tableau2[[#This Row],[CDE MONT]]=""),"",Tableau2[[#This Row],[CDE MONT]]/Tableau2[[#This Row],[CDE QTE]])</f>
        <v/>
      </c>
    </row>
    <row r="240" spans="1:14">
      <c r="A240" s="1" t="s">
        <v>15</v>
      </c>
      <c r="B240" t="s">
        <v>15</v>
      </c>
      <c r="C240" t="s">
        <v>15</v>
      </c>
      <c r="D240" t="s">
        <v>15</v>
      </c>
      <c r="E240" t="s">
        <v>15</v>
      </c>
      <c r="F240" t="s">
        <v>15</v>
      </c>
      <c r="H2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commande]],$H239)))</f>
        <v/>
      </c>
      <c r="I240" s="10" t="str">
        <f>IF(AND(Tableau2[[#This Row],[Nbr de commande]]="",Tableau2[[#This Row],[Nbr de commande]]=""),"",INDEX(G:N,MATCH(Tableau2[[#This Row],[Nbr de commande BIS]],[Nbr de commande],0),8))</f>
        <v/>
      </c>
      <c r="J240" s="8" t="str">
        <f>IF(AND(Tableau2[[#This Row],[Nbr de commande]]&lt;&gt;"",Tableau2[[#This Row],[Nbr de commande]]&lt;&gt;G241),Tableau2[[#This Row],[CUMUL QTE]],"")</f>
        <v/>
      </c>
      <c r="K240" s="8" t="str">
        <f>IF(AND(Tableau2[[#This Row],[Nbr de commande]]&lt;&gt;"",Tableau2[[#This Row],[Nbr de commande]]&lt;&gt;G241),Tableau2[[#This Row],[Cumul MONT]],"")</f>
        <v/>
      </c>
      <c r="L240" s="7">
        <f>SUMIFS($C$2:C240,$B$2:B240,"&lt;&gt;999")</f>
        <v>5917.9999999999991</v>
      </c>
      <c r="M240" s="7">
        <f>SUMIFS($E$2:E240,$B$2:B240,"&lt;&gt;999")</f>
        <v>54270.620000000032</v>
      </c>
      <c r="N240" s="5" t="str">
        <f>IF(AND(Tableau2[[#This Row],[CDE QTE]]="",Tableau2[[#This Row],[CDE MONT]]=""),"",Tableau2[[#This Row],[CDE MONT]]/Tableau2[[#This Row],[CDE QTE]])</f>
        <v/>
      </c>
    </row>
    <row r="241" spans="1:14">
      <c r="A241" s="1" t="s">
        <v>15</v>
      </c>
      <c r="B241" t="s">
        <v>15</v>
      </c>
      <c r="C241" t="s">
        <v>15</v>
      </c>
      <c r="D241" t="s">
        <v>15</v>
      </c>
      <c r="E241" t="s">
        <v>15</v>
      </c>
      <c r="F241" t="s">
        <v>15</v>
      </c>
      <c r="H2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commande]],$H240)))</f>
        <v/>
      </c>
      <c r="I241" s="10" t="str">
        <f>IF(AND(Tableau2[[#This Row],[Nbr de commande]]="",Tableau2[[#This Row],[Nbr de commande]]=""),"",INDEX(G:N,MATCH(Tableau2[[#This Row],[Nbr de commande BIS]],[Nbr de commande],0),8))</f>
        <v/>
      </c>
      <c r="J241" s="8" t="str">
        <f>IF(AND(Tableau2[[#This Row],[Nbr de commande]]&lt;&gt;"",Tableau2[[#This Row],[Nbr de commande]]&lt;&gt;G242),Tableau2[[#This Row],[CUMUL QTE]],"")</f>
        <v/>
      </c>
      <c r="K241" s="8" t="str">
        <f>IF(AND(Tableau2[[#This Row],[Nbr de commande]]&lt;&gt;"",Tableau2[[#This Row],[Nbr de commande]]&lt;&gt;G242),Tableau2[[#This Row],[Cumul MONT]],"")</f>
        <v/>
      </c>
      <c r="L241" s="7">
        <f>SUMIFS($C$2:C241,$B$2:B241,"&lt;&gt;999")</f>
        <v>5917.9999999999991</v>
      </c>
      <c r="M241" s="7">
        <f>SUMIFS($E$2:E241,$B$2:B241,"&lt;&gt;999")</f>
        <v>54270.620000000032</v>
      </c>
      <c r="N241" s="5" t="str">
        <f>IF(AND(Tableau2[[#This Row],[CDE QTE]]="",Tableau2[[#This Row],[CDE MONT]]=""),"",Tableau2[[#This Row],[CDE MONT]]/Tableau2[[#This Row],[CDE QTE]])</f>
        <v/>
      </c>
    </row>
    <row r="242" spans="1:14">
      <c r="A242" s="1" t="s">
        <v>15</v>
      </c>
      <c r="B242" t="s">
        <v>15</v>
      </c>
      <c r="C242" t="s">
        <v>15</v>
      </c>
      <c r="D242" t="s">
        <v>15</v>
      </c>
      <c r="E242" t="s">
        <v>15</v>
      </c>
      <c r="F242" t="s">
        <v>15</v>
      </c>
      <c r="H2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commande]],$H241)))</f>
        <v/>
      </c>
      <c r="I242" s="10" t="str">
        <f>IF(AND(Tableau2[[#This Row],[Nbr de commande]]="",Tableau2[[#This Row],[Nbr de commande]]=""),"",INDEX(G:N,MATCH(Tableau2[[#This Row],[Nbr de commande BIS]],[Nbr de commande],0),8))</f>
        <v/>
      </c>
      <c r="J242" s="8" t="str">
        <f>IF(AND(Tableau2[[#This Row],[Nbr de commande]]&lt;&gt;"",Tableau2[[#This Row],[Nbr de commande]]&lt;&gt;G243),Tableau2[[#This Row],[CUMUL QTE]],"")</f>
        <v/>
      </c>
      <c r="K242" s="8" t="str">
        <f>IF(AND(Tableau2[[#This Row],[Nbr de commande]]&lt;&gt;"",Tableau2[[#This Row],[Nbr de commande]]&lt;&gt;G243),Tableau2[[#This Row],[Cumul MONT]],"")</f>
        <v/>
      </c>
      <c r="L242" s="7">
        <f>SUMIFS($C$2:C242,$B$2:B242,"&lt;&gt;999")</f>
        <v>5917.9999999999991</v>
      </c>
      <c r="M242" s="7">
        <f>SUMIFS($E$2:E242,$B$2:B242,"&lt;&gt;999")</f>
        <v>54270.620000000032</v>
      </c>
      <c r="N242" s="5" t="str">
        <f>IF(AND(Tableau2[[#This Row],[CDE QTE]]="",Tableau2[[#This Row],[CDE MONT]]=""),"",Tableau2[[#This Row],[CDE MONT]]/Tableau2[[#This Row],[CDE QTE]])</f>
        <v/>
      </c>
    </row>
    <row r="243" spans="1:14">
      <c r="A243" s="1" t="s">
        <v>15</v>
      </c>
      <c r="B243" t="s">
        <v>15</v>
      </c>
      <c r="C243" t="s">
        <v>15</v>
      </c>
      <c r="D243" t="s">
        <v>15</v>
      </c>
      <c r="E243" t="s">
        <v>15</v>
      </c>
      <c r="F243" t="s">
        <v>15</v>
      </c>
      <c r="H2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commande]],$H242)))</f>
        <v/>
      </c>
      <c r="I243" s="10" t="str">
        <f>IF(AND(Tableau2[[#This Row],[Nbr de commande]]="",Tableau2[[#This Row],[Nbr de commande]]=""),"",INDEX(G:N,MATCH(Tableau2[[#This Row],[Nbr de commande BIS]],[Nbr de commande],0),8))</f>
        <v/>
      </c>
      <c r="J243" s="8" t="str">
        <f>IF(AND(Tableau2[[#This Row],[Nbr de commande]]&lt;&gt;"",Tableau2[[#This Row],[Nbr de commande]]&lt;&gt;G244),Tableau2[[#This Row],[CUMUL QTE]],"")</f>
        <v/>
      </c>
      <c r="K243" s="8" t="str">
        <f>IF(AND(Tableau2[[#This Row],[Nbr de commande]]&lt;&gt;"",Tableau2[[#This Row],[Nbr de commande]]&lt;&gt;G244),Tableau2[[#This Row],[Cumul MONT]],"")</f>
        <v/>
      </c>
      <c r="L243" s="7">
        <f>SUMIFS($C$2:C243,$B$2:B243,"&lt;&gt;999")</f>
        <v>5917.9999999999991</v>
      </c>
      <c r="M243" s="7">
        <f>SUMIFS($E$2:E243,$B$2:B243,"&lt;&gt;999")</f>
        <v>54270.620000000032</v>
      </c>
      <c r="N243" s="5" t="str">
        <f>IF(AND(Tableau2[[#This Row],[CDE QTE]]="",Tableau2[[#This Row],[CDE MONT]]=""),"",Tableau2[[#This Row],[CDE MONT]]/Tableau2[[#This Row],[CDE QTE]])</f>
        <v/>
      </c>
    </row>
    <row r="244" spans="1:14">
      <c r="A244" s="1" t="s">
        <v>15</v>
      </c>
      <c r="B244" t="s">
        <v>15</v>
      </c>
      <c r="C244" t="s">
        <v>15</v>
      </c>
      <c r="D244" t="s">
        <v>15</v>
      </c>
      <c r="E244" t="s">
        <v>15</v>
      </c>
      <c r="F244" t="s">
        <v>15</v>
      </c>
      <c r="H2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commande]],$H243)))</f>
        <v/>
      </c>
      <c r="I244" s="10" t="str">
        <f>IF(AND(Tableau2[[#This Row],[Nbr de commande]]="",Tableau2[[#This Row],[Nbr de commande]]=""),"",INDEX(G:N,MATCH(Tableau2[[#This Row],[Nbr de commande BIS]],[Nbr de commande],0),8))</f>
        <v/>
      </c>
      <c r="J244" s="8" t="str">
        <f>IF(AND(Tableau2[[#This Row],[Nbr de commande]]&lt;&gt;"",Tableau2[[#This Row],[Nbr de commande]]&lt;&gt;G245),Tableau2[[#This Row],[CUMUL QTE]],"")</f>
        <v/>
      </c>
      <c r="K244" s="8" t="str">
        <f>IF(AND(Tableau2[[#This Row],[Nbr de commande]]&lt;&gt;"",Tableau2[[#This Row],[Nbr de commande]]&lt;&gt;G245),Tableau2[[#This Row],[Cumul MONT]],"")</f>
        <v/>
      </c>
      <c r="L244" s="7">
        <f>SUMIFS($C$2:C244,$B$2:B244,"&lt;&gt;999")</f>
        <v>5917.9999999999991</v>
      </c>
      <c r="M244" s="7">
        <f>SUMIFS($E$2:E244,$B$2:B244,"&lt;&gt;999")</f>
        <v>54270.620000000032</v>
      </c>
      <c r="N244" s="5" t="str">
        <f>IF(AND(Tableau2[[#This Row],[CDE QTE]]="",Tableau2[[#This Row],[CDE MONT]]=""),"",Tableau2[[#This Row],[CDE MONT]]/Tableau2[[#This Row],[CDE QTE]])</f>
        <v/>
      </c>
    </row>
    <row r="245" spans="1:14">
      <c r="A245" s="1" t="s">
        <v>15</v>
      </c>
      <c r="B245" t="s">
        <v>15</v>
      </c>
      <c r="C245" t="s">
        <v>15</v>
      </c>
      <c r="D245" t="s">
        <v>15</v>
      </c>
      <c r="E245" t="s">
        <v>15</v>
      </c>
      <c r="F245" t="s">
        <v>15</v>
      </c>
      <c r="H2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commande]],$H244)))</f>
        <v/>
      </c>
      <c r="I245" s="10" t="str">
        <f>IF(AND(Tableau2[[#This Row],[Nbr de commande]]="",Tableau2[[#This Row],[Nbr de commande]]=""),"",INDEX(G:N,MATCH(Tableau2[[#This Row],[Nbr de commande BIS]],[Nbr de commande],0),8))</f>
        <v/>
      </c>
      <c r="J245" s="8" t="str">
        <f>IF(AND(Tableau2[[#This Row],[Nbr de commande]]&lt;&gt;"",Tableau2[[#This Row],[Nbr de commande]]&lt;&gt;G246),Tableau2[[#This Row],[CUMUL QTE]],"")</f>
        <v/>
      </c>
      <c r="K245" s="8" t="str">
        <f>IF(AND(Tableau2[[#This Row],[Nbr de commande]]&lt;&gt;"",Tableau2[[#This Row],[Nbr de commande]]&lt;&gt;G246),Tableau2[[#This Row],[Cumul MONT]],"")</f>
        <v/>
      </c>
      <c r="L245" s="7">
        <f>SUMIFS($C$2:C245,$B$2:B245,"&lt;&gt;999")</f>
        <v>5917.9999999999991</v>
      </c>
      <c r="M245" s="7">
        <f>SUMIFS($E$2:E245,$B$2:B245,"&lt;&gt;999")</f>
        <v>54270.620000000032</v>
      </c>
      <c r="N245" s="5" t="str">
        <f>IF(AND(Tableau2[[#This Row],[CDE QTE]]="",Tableau2[[#This Row],[CDE MONT]]=""),"",Tableau2[[#This Row],[CDE MONT]]/Tableau2[[#This Row],[CDE QTE]])</f>
        <v/>
      </c>
    </row>
    <row r="246" spans="1:14">
      <c r="A246" s="1" t="s">
        <v>15</v>
      </c>
      <c r="B246" t="s">
        <v>15</v>
      </c>
      <c r="C246" t="s">
        <v>15</v>
      </c>
      <c r="D246" t="s">
        <v>15</v>
      </c>
      <c r="E246" t="s">
        <v>15</v>
      </c>
      <c r="F246" t="s">
        <v>15</v>
      </c>
      <c r="H2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commande]],$H245)))</f>
        <v/>
      </c>
      <c r="I246" s="10" t="str">
        <f>IF(AND(Tableau2[[#This Row],[Nbr de commande]]="",Tableau2[[#This Row],[Nbr de commande]]=""),"",INDEX(G:N,MATCH(Tableau2[[#This Row],[Nbr de commande BIS]],[Nbr de commande],0),8))</f>
        <v/>
      </c>
      <c r="J246" s="8" t="str">
        <f>IF(AND(Tableau2[[#This Row],[Nbr de commande]]&lt;&gt;"",Tableau2[[#This Row],[Nbr de commande]]&lt;&gt;G247),Tableau2[[#This Row],[CUMUL QTE]],"")</f>
        <v/>
      </c>
      <c r="K246" s="8" t="str">
        <f>IF(AND(Tableau2[[#This Row],[Nbr de commande]]&lt;&gt;"",Tableau2[[#This Row],[Nbr de commande]]&lt;&gt;G247),Tableau2[[#This Row],[Cumul MONT]],"")</f>
        <v/>
      </c>
      <c r="L246" s="7">
        <f>SUMIFS($C$2:C246,$B$2:B246,"&lt;&gt;999")</f>
        <v>5917.9999999999991</v>
      </c>
      <c r="M246" s="7">
        <f>SUMIFS($E$2:E246,$B$2:B246,"&lt;&gt;999")</f>
        <v>54270.620000000032</v>
      </c>
      <c r="N246" s="5" t="str">
        <f>IF(AND(Tableau2[[#This Row],[CDE QTE]]="",Tableau2[[#This Row],[CDE MONT]]=""),"",Tableau2[[#This Row],[CDE MONT]]/Tableau2[[#This Row],[CDE QTE]])</f>
        <v/>
      </c>
    </row>
    <row r="247" spans="1:14">
      <c r="A247" s="1" t="s">
        <v>15</v>
      </c>
      <c r="B247" t="s">
        <v>15</v>
      </c>
      <c r="C247" t="s">
        <v>15</v>
      </c>
      <c r="D247" t="s">
        <v>15</v>
      </c>
      <c r="E247" t="s">
        <v>15</v>
      </c>
      <c r="F247" t="s">
        <v>15</v>
      </c>
      <c r="H2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commande]],$H246)))</f>
        <v/>
      </c>
      <c r="I247" s="10" t="str">
        <f>IF(AND(Tableau2[[#This Row],[Nbr de commande]]="",Tableau2[[#This Row],[Nbr de commande]]=""),"",INDEX(G:N,MATCH(Tableau2[[#This Row],[Nbr de commande BIS]],[Nbr de commande],0),8))</f>
        <v/>
      </c>
      <c r="J247" s="8" t="str">
        <f>IF(AND(Tableau2[[#This Row],[Nbr de commande]]&lt;&gt;"",Tableau2[[#This Row],[Nbr de commande]]&lt;&gt;G248),Tableau2[[#This Row],[CUMUL QTE]],"")</f>
        <v/>
      </c>
      <c r="K247" s="8" t="str">
        <f>IF(AND(Tableau2[[#This Row],[Nbr de commande]]&lt;&gt;"",Tableau2[[#This Row],[Nbr de commande]]&lt;&gt;G248),Tableau2[[#This Row],[Cumul MONT]],"")</f>
        <v/>
      </c>
      <c r="L247" s="7">
        <f>SUMIFS($C$2:C247,$B$2:B247,"&lt;&gt;999")</f>
        <v>5917.9999999999991</v>
      </c>
      <c r="M247" s="7">
        <f>SUMIFS($E$2:E247,$B$2:B247,"&lt;&gt;999")</f>
        <v>54270.620000000032</v>
      </c>
      <c r="N247" s="5" t="str">
        <f>IF(AND(Tableau2[[#This Row],[CDE QTE]]="",Tableau2[[#This Row],[CDE MONT]]=""),"",Tableau2[[#This Row],[CDE MONT]]/Tableau2[[#This Row],[CDE QTE]])</f>
        <v/>
      </c>
    </row>
    <row r="248" spans="1:14">
      <c r="A248" s="1" t="s">
        <v>15</v>
      </c>
      <c r="B248" t="s">
        <v>15</v>
      </c>
      <c r="C248" t="s">
        <v>15</v>
      </c>
      <c r="D248" t="s">
        <v>15</v>
      </c>
      <c r="E248" t="s">
        <v>15</v>
      </c>
      <c r="F248" t="s">
        <v>15</v>
      </c>
      <c r="H2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commande]],$H247)))</f>
        <v/>
      </c>
      <c r="I248" s="10" t="str">
        <f>IF(AND(Tableau2[[#This Row],[Nbr de commande]]="",Tableau2[[#This Row],[Nbr de commande]]=""),"",INDEX(G:N,MATCH(Tableau2[[#This Row],[Nbr de commande BIS]],[Nbr de commande],0),8))</f>
        <v/>
      </c>
      <c r="J248" s="8" t="str">
        <f>IF(AND(Tableau2[[#This Row],[Nbr de commande]]&lt;&gt;"",Tableau2[[#This Row],[Nbr de commande]]&lt;&gt;G249),Tableau2[[#This Row],[CUMUL QTE]],"")</f>
        <v/>
      </c>
      <c r="K248" s="8" t="str">
        <f>IF(AND(Tableau2[[#This Row],[Nbr de commande]]&lt;&gt;"",Tableau2[[#This Row],[Nbr de commande]]&lt;&gt;G249),Tableau2[[#This Row],[Cumul MONT]],"")</f>
        <v/>
      </c>
      <c r="L248" s="7">
        <f>SUMIFS($C$2:C248,$B$2:B248,"&lt;&gt;999")</f>
        <v>5917.9999999999991</v>
      </c>
      <c r="M248" s="7">
        <f>SUMIFS($E$2:E248,$B$2:B248,"&lt;&gt;999")</f>
        <v>54270.620000000032</v>
      </c>
      <c r="N248" s="5" t="str">
        <f>IF(AND(Tableau2[[#This Row],[CDE QTE]]="",Tableau2[[#This Row],[CDE MONT]]=""),"",Tableau2[[#This Row],[CDE MONT]]/Tableau2[[#This Row],[CDE QTE]])</f>
        <v/>
      </c>
    </row>
    <row r="249" spans="1:14">
      <c r="A249" s="1" t="s">
        <v>15</v>
      </c>
      <c r="B249" t="s">
        <v>15</v>
      </c>
      <c r="C249" t="s">
        <v>15</v>
      </c>
      <c r="D249" t="s">
        <v>15</v>
      </c>
      <c r="E249" t="s">
        <v>15</v>
      </c>
      <c r="F249" t="s">
        <v>15</v>
      </c>
      <c r="H2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commande]],$H248)))</f>
        <v/>
      </c>
      <c r="I249" s="10" t="str">
        <f>IF(AND(Tableau2[[#This Row],[Nbr de commande]]="",Tableau2[[#This Row],[Nbr de commande]]=""),"",INDEX(G:N,MATCH(Tableau2[[#This Row],[Nbr de commande BIS]],[Nbr de commande],0),8))</f>
        <v/>
      </c>
      <c r="J249" s="8" t="str">
        <f>IF(AND(Tableau2[[#This Row],[Nbr de commande]]&lt;&gt;"",Tableau2[[#This Row],[Nbr de commande]]&lt;&gt;G250),Tableau2[[#This Row],[CUMUL QTE]],"")</f>
        <v/>
      </c>
      <c r="K249" s="8" t="str">
        <f>IF(AND(Tableau2[[#This Row],[Nbr de commande]]&lt;&gt;"",Tableau2[[#This Row],[Nbr de commande]]&lt;&gt;G250),Tableau2[[#This Row],[Cumul MONT]],"")</f>
        <v/>
      </c>
      <c r="L249" s="7">
        <f>SUMIFS($C$2:C249,$B$2:B249,"&lt;&gt;999")</f>
        <v>5917.9999999999991</v>
      </c>
      <c r="M249" s="7">
        <f>SUMIFS($E$2:E249,$B$2:B249,"&lt;&gt;999")</f>
        <v>54270.620000000032</v>
      </c>
      <c r="N249" s="5" t="str">
        <f>IF(AND(Tableau2[[#This Row],[CDE QTE]]="",Tableau2[[#This Row],[CDE MONT]]=""),"",Tableau2[[#This Row],[CDE MONT]]/Tableau2[[#This Row],[CDE QTE]])</f>
        <v/>
      </c>
    </row>
    <row r="250" spans="1:14">
      <c r="A250" s="1" t="s">
        <v>15</v>
      </c>
      <c r="B250" t="s">
        <v>15</v>
      </c>
      <c r="C250" t="s">
        <v>15</v>
      </c>
      <c r="D250" t="s">
        <v>15</v>
      </c>
      <c r="E250" t="s">
        <v>15</v>
      </c>
      <c r="F250" t="s">
        <v>15</v>
      </c>
      <c r="H2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commande]],$H249)))</f>
        <v/>
      </c>
      <c r="I250" s="10" t="str">
        <f>IF(AND(Tableau2[[#This Row],[Nbr de commande]]="",Tableau2[[#This Row],[Nbr de commande]]=""),"",INDEX(G:N,MATCH(Tableau2[[#This Row],[Nbr de commande BIS]],[Nbr de commande],0),8))</f>
        <v/>
      </c>
      <c r="J250" s="8" t="str">
        <f>IF(AND(Tableau2[[#This Row],[Nbr de commande]]&lt;&gt;"",Tableau2[[#This Row],[Nbr de commande]]&lt;&gt;G251),Tableau2[[#This Row],[CUMUL QTE]],"")</f>
        <v/>
      </c>
      <c r="K250" s="8" t="str">
        <f>IF(AND(Tableau2[[#This Row],[Nbr de commande]]&lt;&gt;"",Tableau2[[#This Row],[Nbr de commande]]&lt;&gt;G251),Tableau2[[#This Row],[Cumul MONT]],"")</f>
        <v/>
      </c>
      <c r="L250" s="7">
        <f>SUMIFS($C$2:C250,$B$2:B250,"&lt;&gt;999")</f>
        <v>5917.9999999999991</v>
      </c>
      <c r="M250" s="7">
        <f>SUMIFS($E$2:E250,$B$2:B250,"&lt;&gt;999")</f>
        <v>54270.620000000032</v>
      </c>
      <c r="N250" s="5" t="str">
        <f>IF(AND(Tableau2[[#This Row],[CDE QTE]]="",Tableau2[[#This Row],[CDE MONT]]=""),"",Tableau2[[#This Row],[CDE MONT]]/Tableau2[[#This Row],[CDE QTE]])</f>
        <v/>
      </c>
    </row>
    <row r="251" spans="1:14">
      <c r="A251" s="1" t="s">
        <v>15</v>
      </c>
      <c r="B251" t="s">
        <v>15</v>
      </c>
      <c r="C251" t="s">
        <v>15</v>
      </c>
      <c r="D251" t="s">
        <v>15</v>
      </c>
      <c r="E251" t="s">
        <v>15</v>
      </c>
      <c r="F251" t="s">
        <v>15</v>
      </c>
      <c r="H2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commande]],$H250)))</f>
        <v/>
      </c>
      <c r="I251" s="10" t="str">
        <f>IF(AND(Tableau2[[#This Row],[Nbr de commande]]="",Tableau2[[#This Row],[Nbr de commande]]=""),"",INDEX(G:N,MATCH(Tableau2[[#This Row],[Nbr de commande BIS]],[Nbr de commande],0),8))</f>
        <v/>
      </c>
      <c r="J251" s="8" t="str">
        <f>IF(AND(Tableau2[[#This Row],[Nbr de commande]]&lt;&gt;"",Tableau2[[#This Row],[Nbr de commande]]&lt;&gt;G252),Tableau2[[#This Row],[CUMUL QTE]],"")</f>
        <v/>
      </c>
      <c r="K251" s="8" t="str">
        <f>IF(AND(Tableau2[[#This Row],[Nbr de commande]]&lt;&gt;"",Tableau2[[#This Row],[Nbr de commande]]&lt;&gt;G252),Tableau2[[#This Row],[Cumul MONT]],"")</f>
        <v/>
      </c>
      <c r="L251" s="7">
        <f>SUMIFS($C$2:C251,$B$2:B251,"&lt;&gt;999")</f>
        <v>5917.9999999999991</v>
      </c>
      <c r="M251" s="7">
        <f>SUMIFS($E$2:E251,$B$2:B251,"&lt;&gt;999")</f>
        <v>54270.620000000032</v>
      </c>
      <c r="N251" s="5" t="str">
        <f>IF(AND(Tableau2[[#This Row],[CDE QTE]]="",Tableau2[[#This Row],[CDE MONT]]=""),"",Tableau2[[#This Row],[CDE MONT]]/Tableau2[[#This Row],[CDE QTE]])</f>
        <v/>
      </c>
    </row>
    <row r="252" spans="1:14">
      <c r="A252" s="1" t="s">
        <v>15</v>
      </c>
      <c r="B252" t="s">
        <v>15</v>
      </c>
      <c r="C252" t="s">
        <v>15</v>
      </c>
      <c r="D252" t="s">
        <v>15</v>
      </c>
      <c r="E252" t="s">
        <v>15</v>
      </c>
      <c r="F252" t="s">
        <v>15</v>
      </c>
      <c r="H2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commande]],$H251)))</f>
        <v/>
      </c>
      <c r="I252" s="10" t="str">
        <f>IF(AND(Tableau2[[#This Row],[Nbr de commande]]="",Tableau2[[#This Row],[Nbr de commande]]=""),"",INDEX(G:N,MATCH(Tableau2[[#This Row],[Nbr de commande BIS]],[Nbr de commande],0),8))</f>
        <v/>
      </c>
      <c r="J252" s="8" t="str">
        <f>IF(AND(Tableau2[[#This Row],[Nbr de commande]]&lt;&gt;"",Tableau2[[#This Row],[Nbr de commande]]&lt;&gt;G253),Tableau2[[#This Row],[CUMUL QTE]],"")</f>
        <v/>
      </c>
      <c r="K252" s="8" t="str">
        <f>IF(AND(Tableau2[[#This Row],[Nbr de commande]]&lt;&gt;"",Tableau2[[#This Row],[Nbr de commande]]&lt;&gt;G253),Tableau2[[#This Row],[Cumul MONT]],"")</f>
        <v/>
      </c>
      <c r="L252" s="7">
        <f>SUMIFS($C$2:C252,$B$2:B252,"&lt;&gt;999")</f>
        <v>5917.9999999999991</v>
      </c>
      <c r="M252" s="7">
        <f>SUMIFS($E$2:E252,$B$2:B252,"&lt;&gt;999")</f>
        <v>54270.620000000032</v>
      </c>
      <c r="N252" s="5" t="str">
        <f>IF(AND(Tableau2[[#This Row],[CDE QTE]]="",Tableau2[[#This Row],[CDE MONT]]=""),"",Tableau2[[#This Row],[CDE MONT]]/Tableau2[[#This Row],[CDE QTE]])</f>
        <v/>
      </c>
    </row>
    <row r="253" spans="1:14">
      <c r="A253" s="1" t="s">
        <v>15</v>
      </c>
      <c r="B253" t="s">
        <v>15</v>
      </c>
      <c r="C253" t="s">
        <v>15</v>
      </c>
      <c r="D253" t="s">
        <v>15</v>
      </c>
      <c r="E253" t="s">
        <v>15</v>
      </c>
      <c r="F253" t="s">
        <v>15</v>
      </c>
      <c r="H2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commande]],$H252)))</f>
        <v/>
      </c>
      <c r="I253" s="10" t="str">
        <f>IF(AND(Tableau2[[#This Row],[Nbr de commande]]="",Tableau2[[#This Row],[Nbr de commande]]=""),"",INDEX(G:N,MATCH(Tableau2[[#This Row],[Nbr de commande BIS]],[Nbr de commande],0),8))</f>
        <v/>
      </c>
      <c r="J253" s="8" t="str">
        <f>IF(AND(Tableau2[[#This Row],[Nbr de commande]]&lt;&gt;"",Tableau2[[#This Row],[Nbr de commande]]&lt;&gt;G254),Tableau2[[#This Row],[CUMUL QTE]],"")</f>
        <v/>
      </c>
      <c r="K253" s="8" t="str">
        <f>IF(AND(Tableau2[[#This Row],[Nbr de commande]]&lt;&gt;"",Tableau2[[#This Row],[Nbr de commande]]&lt;&gt;G254),Tableau2[[#This Row],[Cumul MONT]],"")</f>
        <v/>
      </c>
      <c r="L253" s="7">
        <f>SUMIFS($C$2:C253,$B$2:B253,"&lt;&gt;999")</f>
        <v>5917.9999999999991</v>
      </c>
      <c r="M253" s="7">
        <f>SUMIFS($E$2:E253,$B$2:B253,"&lt;&gt;999")</f>
        <v>54270.620000000032</v>
      </c>
      <c r="N253" s="5" t="str">
        <f>IF(AND(Tableau2[[#This Row],[CDE QTE]]="",Tableau2[[#This Row],[CDE MONT]]=""),"",Tableau2[[#This Row],[CDE MONT]]/Tableau2[[#This Row],[CDE QTE]])</f>
        <v/>
      </c>
    </row>
    <row r="254" spans="1:14">
      <c r="A254" s="1" t="s">
        <v>15</v>
      </c>
      <c r="B254" t="s">
        <v>15</v>
      </c>
      <c r="C254" t="s">
        <v>15</v>
      </c>
      <c r="D254" t="s">
        <v>15</v>
      </c>
      <c r="E254" t="s">
        <v>15</v>
      </c>
      <c r="F254" t="s">
        <v>15</v>
      </c>
      <c r="H2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commande]],$H253)))</f>
        <v/>
      </c>
      <c r="I254" s="10" t="str">
        <f>IF(AND(Tableau2[[#This Row],[Nbr de commande]]="",Tableau2[[#This Row],[Nbr de commande]]=""),"",INDEX(G:N,MATCH(Tableau2[[#This Row],[Nbr de commande BIS]],[Nbr de commande],0),8))</f>
        <v/>
      </c>
      <c r="J254" s="8" t="str">
        <f>IF(AND(Tableau2[[#This Row],[Nbr de commande]]&lt;&gt;"",Tableau2[[#This Row],[Nbr de commande]]&lt;&gt;G255),Tableau2[[#This Row],[CUMUL QTE]],"")</f>
        <v/>
      </c>
      <c r="K254" s="8" t="str">
        <f>IF(AND(Tableau2[[#This Row],[Nbr de commande]]&lt;&gt;"",Tableau2[[#This Row],[Nbr de commande]]&lt;&gt;G255),Tableau2[[#This Row],[Cumul MONT]],"")</f>
        <v/>
      </c>
      <c r="L254" s="7">
        <f>SUMIFS($C$2:C254,$B$2:B254,"&lt;&gt;999")</f>
        <v>5917.9999999999991</v>
      </c>
      <c r="M254" s="7">
        <f>SUMIFS($E$2:E254,$B$2:B254,"&lt;&gt;999")</f>
        <v>54270.620000000032</v>
      </c>
      <c r="N254" s="5" t="str">
        <f>IF(AND(Tableau2[[#This Row],[CDE QTE]]="",Tableau2[[#This Row],[CDE MONT]]=""),"",Tableau2[[#This Row],[CDE MONT]]/Tableau2[[#This Row],[CDE QTE]])</f>
        <v/>
      </c>
    </row>
    <row r="255" spans="1:14">
      <c r="A255" s="1" t="s">
        <v>15</v>
      </c>
      <c r="B255" t="s">
        <v>15</v>
      </c>
      <c r="C255" t="s">
        <v>15</v>
      </c>
      <c r="D255" t="s">
        <v>15</v>
      </c>
      <c r="E255" t="s">
        <v>15</v>
      </c>
      <c r="F255" t="s">
        <v>15</v>
      </c>
      <c r="H2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commande]],$H254)))</f>
        <v/>
      </c>
      <c r="I255" s="10" t="str">
        <f>IF(AND(Tableau2[[#This Row],[Nbr de commande]]="",Tableau2[[#This Row],[Nbr de commande]]=""),"",INDEX(G:N,MATCH(Tableau2[[#This Row],[Nbr de commande BIS]],[Nbr de commande],0),8))</f>
        <v/>
      </c>
      <c r="J255" s="8" t="str">
        <f>IF(AND(Tableau2[[#This Row],[Nbr de commande]]&lt;&gt;"",Tableau2[[#This Row],[Nbr de commande]]&lt;&gt;G256),Tableau2[[#This Row],[CUMUL QTE]],"")</f>
        <v/>
      </c>
      <c r="K255" s="8" t="str">
        <f>IF(AND(Tableau2[[#This Row],[Nbr de commande]]&lt;&gt;"",Tableau2[[#This Row],[Nbr de commande]]&lt;&gt;G256),Tableau2[[#This Row],[Cumul MONT]],"")</f>
        <v/>
      </c>
      <c r="L255" s="7">
        <f>SUMIFS($C$2:C255,$B$2:B255,"&lt;&gt;999")</f>
        <v>5917.9999999999991</v>
      </c>
      <c r="M255" s="7">
        <f>SUMIFS($E$2:E255,$B$2:B255,"&lt;&gt;999")</f>
        <v>54270.620000000032</v>
      </c>
      <c r="N255" s="5" t="str">
        <f>IF(AND(Tableau2[[#This Row],[CDE QTE]]="",Tableau2[[#This Row],[CDE MONT]]=""),"",Tableau2[[#This Row],[CDE MONT]]/Tableau2[[#This Row],[CDE QTE]])</f>
        <v/>
      </c>
    </row>
    <row r="256" spans="1:14">
      <c r="A256" s="1" t="s">
        <v>15</v>
      </c>
      <c r="B256" t="s">
        <v>15</v>
      </c>
      <c r="C256" t="s">
        <v>15</v>
      </c>
      <c r="D256" t="s">
        <v>15</v>
      </c>
      <c r="E256" t="s">
        <v>15</v>
      </c>
      <c r="F256" t="s">
        <v>15</v>
      </c>
      <c r="H2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commande]],$H255)))</f>
        <v/>
      </c>
      <c r="I256" s="10" t="str">
        <f>IF(AND(Tableau2[[#This Row],[Nbr de commande]]="",Tableau2[[#This Row],[Nbr de commande]]=""),"",INDEX(G:N,MATCH(Tableau2[[#This Row],[Nbr de commande BIS]],[Nbr de commande],0),8))</f>
        <v/>
      </c>
      <c r="J256" s="8" t="str">
        <f>IF(AND(Tableau2[[#This Row],[Nbr de commande]]&lt;&gt;"",Tableau2[[#This Row],[Nbr de commande]]&lt;&gt;G257),Tableau2[[#This Row],[CUMUL QTE]],"")</f>
        <v/>
      </c>
      <c r="K256" s="8" t="str">
        <f>IF(AND(Tableau2[[#This Row],[Nbr de commande]]&lt;&gt;"",Tableau2[[#This Row],[Nbr de commande]]&lt;&gt;G257),Tableau2[[#This Row],[Cumul MONT]],"")</f>
        <v/>
      </c>
      <c r="L256" s="7">
        <f>SUMIFS($C$2:C256,$B$2:B256,"&lt;&gt;999")</f>
        <v>5917.9999999999991</v>
      </c>
      <c r="M256" s="7">
        <f>SUMIFS($E$2:E256,$B$2:B256,"&lt;&gt;999")</f>
        <v>54270.620000000032</v>
      </c>
      <c r="N256" s="5" t="str">
        <f>IF(AND(Tableau2[[#This Row],[CDE QTE]]="",Tableau2[[#This Row],[CDE MONT]]=""),"",Tableau2[[#This Row],[CDE MONT]]/Tableau2[[#This Row],[CDE QTE]])</f>
        <v/>
      </c>
    </row>
    <row r="257" spans="1:14">
      <c r="A257" s="1" t="s">
        <v>15</v>
      </c>
      <c r="B257" t="s">
        <v>15</v>
      </c>
      <c r="C257" t="s">
        <v>15</v>
      </c>
      <c r="D257" t="s">
        <v>15</v>
      </c>
      <c r="E257" t="s">
        <v>15</v>
      </c>
      <c r="F257" t="s">
        <v>15</v>
      </c>
      <c r="H2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commande]],$H256)))</f>
        <v/>
      </c>
      <c r="I257" s="10" t="str">
        <f>IF(AND(Tableau2[[#This Row],[Nbr de commande]]="",Tableau2[[#This Row],[Nbr de commande]]=""),"",INDEX(G:N,MATCH(Tableau2[[#This Row],[Nbr de commande BIS]],[Nbr de commande],0),8))</f>
        <v/>
      </c>
      <c r="J257" s="8" t="str">
        <f>IF(AND(Tableau2[[#This Row],[Nbr de commande]]&lt;&gt;"",Tableau2[[#This Row],[Nbr de commande]]&lt;&gt;G258),Tableau2[[#This Row],[CUMUL QTE]],"")</f>
        <v/>
      </c>
      <c r="K257" s="8" t="str">
        <f>IF(AND(Tableau2[[#This Row],[Nbr de commande]]&lt;&gt;"",Tableau2[[#This Row],[Nbr de commande]]&lt;&gt;G258),Tableau2[[#This Row],[Cumul MONT]],"")</f>
        <v/>
      </c>
      <c r="L257" s="7">
        <f>SUMIFS($C$2:C257,$B$2:B257,"&lt;&gt;999")</f>
        <v>5917.9999999999991</v>
      </c>
      <c r="M257" s="7">
        <f>SUMIFS($E$2:E257,$B$2:B257,"&lt;&gt;999")</f>
        <v>54270.620000000032</v>
      </c>
      <c r="N257" s="5" t="str">
        <f>IF(AND(Tableau2[[#This Row],[CDE QTE]]="",Tableau2[[#This Row],[CDE MONT]]=""),"",Tableau2[[#This Row],[CDE MONT]]/Tableau2[[#This Row],[CDE QTE]])</f>
        <v/>
      </c>
    </row>
    <row r="258" spans="1:14">
      <c r="A258" s="1" t="s">
        <v>15</v>
      </c>
      <c r="B258" t="s">
        <v>15</v>
      </c>
      <c r="C258" t="s">
        <v>15</v>
      </c>
      <c r="D258" t="s">
        <v>15</v>
      </c>
      <c r="E258" t="s">
        <v>15</v>
      </c>
      <c r="F258" t="s">
        <v>15</v>
      </c>
      <c r="H2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commande]],$H257)))</f>
        <v/>
      </c>
      <c r="I258" s="10" t="str">
        <f>IF(AND(Tableau2[[#This Row],[Nbr de commande]]="",Tableau2[[#This Row],[Nbr de commande]]=""),"",INDEX(G:N,MATCH(Tableau2[[#This Row],[Nbr de commande BIS]],[Nbr de commande],0),8))</f>
        <v/>
      </c>
      <c r="J258" s="8" t="str">
        <f>IF(AND(Tableau2[[#This Row],[Nbr de commande]]&lt;&gt;"",Tableau2[[#This Row],[Nbr de commande]]&lt;&gt;G259),Tableau2[[#This Row],[CUMUL QTE]],"")</f>
        <v/>
      </c>
      <c r="K258" s="8" t="str">
        <f>IF(AND(Tableau2[[#This Row],[Nbr de commande]]&lt;&gt;"",Tableau2[[#This Row],[Nbr de commande]]&lt;&gt;G259),Tableau2[[#This Row],[Cumul MONT]],"")</f>
        <v/>
      </c>
      <c r="L258" s="7">
        <f>SUMIFS($C$2:C258,$B$2:B258,"&lt;&gt;999")</f>
        <v>5917.9999999999991</v>
      </c>
      <c r="M258" s="7">
        <f>SUMIFS($E$2:E258,$B$2:B258,"&lt;&gt;999")</f>
        <v>54270.620000000032</v>
      </c>
      <c r="N258" s="5" t="str">
        <f>IF(AND(Tableau2[[#This Row],[CDE QTE]]="",Tableau2[[#This Row],[CDE MONT]]=""),"",Tableau2[[#This Row],[CDE MONT]]/Tableau2[[#This Row],[CDE QTE]])</f>
        <v/>
      </c>
    </row>
    <row r="259" spans="1:14">
      <c r="A259" s="1" t="s">
        <v>15</v>
      </c>
      <c r="B259" t="s">
        <v>15</v>
      </c>
      <c r="C259" t="s">
        <v>15</v>
      </c>
      <c r="D259" t="s">
        <v>15</v>
      </c>
      <c r="E259" t="s">
        <v>15</v>
      </c>
      <c r="F259" t="s">
        <v>15</v>
      </c>
      <c r="H2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commande]],$H258)))</f>
        <v/>
      </c>
      <c r="I259" s="10" t="str">
        <f>IF(AND(Tableau2[[#This Row],[Nbr de commande]]="",Tableau2[[#This Row],[Nbr de commande]]=""),"",INDEX(G:N,MATCH(Tableau2[[#This Row],[Nbr de commande BIS]],[Nbr de commande],0),8))</f>
        <v/>
      </c>
      <c r="J259" s="8" t="str">
        <f>IF(AND(Tableau2[[#This Row],[Nbr de commande]]&lt;&gt;"",Tableau2[[#This Row],[Nbr de commande]]&lt;&gt;G260),Tableau2[[#This Row],[CUMUL QTE]],"")</f>
        <v/>
      </c>
      <c r="K259" s="8" t="str">
        <f>IF(AND(Tableau2[[#This Row],[Nbr de commande]]&lt;&gt;"",Tableau2[[#This Row],[Nbr de commande]]&lt;&gt;G260),Tableau2[[#This Row],[Cumul MONT]],"")</f>
        <v/>
      </c>
      <c r="L259" s="7">
        <f>SUMIFS($C$2:C259,$B$2:B259,"&lt;&gt;999")</f>
        <v>5917.9999999999991</v>
      </c>
      <c r="M259" s="7">
        <f>SUMIFS($E$2:E259,$B$2:B259,"&lt;&gt;999")</f>
        <v>54270.620000000032</v>
      </c>
      <c r="N259" s="5" t="str">
        <f>IF(AND(Tableau2[[#This Row],[CDE QTE]]="",Tableau2[[#This Row],[CDE MONT]]=""),"",Tableau2[[#This Row],[CDE MONT]]/Tableau2[[#This Row],[CDE QTE]])</f>
        <v/>
      </c>
    </row>
    <row r="260" spans="1:14">
      <c r="A260" s="1" t="s">
        <v>15</v>
      </c>
      <c r="B260" t="s">
        <v>15</v>
      </c>
      <c r="C260" t="s">
        <v>15</v>
      </c>
      <c r="D260" t="s">
        <v>15</v>
      </c>
      <c r="E260" t="s">
        <v>15</v>
      </c>
      <c r="F260" t="s">
        <v>15</v>
      </c>
      <c r="H2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commande]],$H259)))</f>
        <v/>
      </c>
      <c r="I260" s="10" t="str">
        <f>IF(AND(Tableau2[[#This Row],[Nbr de commande]]="",Tableau2[[#This Row],[Nbr de commande]]=""),"",INDEX(G:N,MATCH(Tableau2[[#This Row],[Nbr de commande BIS]],[Nbr de commande],0),8))</f>
        <v/>
      </c>
      <c r="J260" s="8" t="str">
        <f>IF(AND(Tableau2[[#This Row],[Nbr de commande]]&lt;&gt;"",Tableau2[[#This Row],[Nbr de commande]]&lt;&gt;G261),Tableau2[[#This Row],[CUMUL QTE]],"")</f>
        <v/>
      </c>
      <c r="K260" s="8" t="str">
        <f>IF(AND(Tableau2[[#This Row],[Nbr de commande]]&lt;&gt;"",Tableau2[[#This Row],[Nbr de commande]]&lt;&gt;G261),Tableau2[[#This Row],[Cumul MONT]],"")</f>
        <v/>
      </c>
      <c r="L260" s="7">
        <f>SUMIFS($C$2:C260,$B$2:B260,"&lt;&gt;999")</f>
        <v>5917.9999999999991</v>
      </c>
      <c r="M260" s="7">
        <f>SUMIFS($E$2:E260,$B$2:B260,"&lt;&gt;999")</f>
        <v>54270.620000000032</v>
      </c>
      <c r="N260" s="5" t="str">
        <f>IF(AND(Tableau2[[#This Row],[CDE QTE]]="",Tableau2[[#This Row],[CDE MONT]]=""),"",Tableau2[[#This Row],[CDE MONT]]/Tableau2[[#This Row],[CDE QTE]])</f>
        <v/>
      </c>
    </row>
    <row r="261" spans="1:14">
      <c r="A261" s="1" t="s">
        <v>15</v>
      </c>
      <c r="B261" t="s">
        <v>15</v>
      </c>
      <c r="C261" t="s">
        <v>15</v>
      </c>
      <c r="D261" t="s">
        <v>15</v>
      </c>
      <c r="E261" t="s">
        <v>15</v>
      </c>
      <c r="F261" t="s">
        <v>15</v>
      </c>
      <c r="H2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commande]],$H260)))</f>
        <v/>
      </c>
      <c r="I261" s="10" t="str">
        <f>IF(AND(Tableau2[[#This Row],[Nbr de commande]]="",Tableau2[[#This Row],[Nbr de commande]]=""),"",INDEX(G:N,MATCH(Tableau2[[#This Row],[Nbr de commande BIS]],[Nbr de commande],0),8))</f>
        <v/>
      </c>
      <c r="J261" s="8" t="str">
        <f>IF(AND(Tableau2[[#This Row],[Nbr de commande]]&lt;&gt;"",Tableau2[[#This Row],[Nbr de commande]]&lt;&gt;G262),Tableau2[[#This Row],[CUMUL QTE]],"")</f>
        <v/>
      </c>
      <c r="K261" s="8" t="str">
        <f>IF(AND(Tableau2[[#This Row],[Nbr de commande]]&lt;&gt;"",Tableau2[[#This Row],[Nbr de commande]]&lt;&gt;G262),Tableau2[[#This Row],[Cumul MONT]],"")</f>
        <v/>
      </c>
      <c r="L261" s="7">
        <f>SUMIFS($C$2:C261,$B$2:B261,"&lt;&gt;999")</f>
        <v>5917.9999999999991</v>
      </c>
      <c r="M261" s="7">
        <f>SUMIFS($E$2:E261,$B$2:B261,"&lt;&gt;999")</f>
        <v>54270.620000000032</v>
      </c>
      <c r="N261" s="5" t="str">
        <f>IF(AND(Tableau2[[#This Row],[CDE QTE]]="",Tableau2[[#This Row],[CDE MONT]]=""),"",Tableau2[[#This Row],[CDE MONT]]/Tableau2[[#This Row],[CDE QTE]])</f>
        <v/>
      </c>
    </row>
    <row r="262" spans="1:14">
      <c r="A262" s="1" t="s">
        <v>15</v>
      </c>
      <c r="B262" t="s">
        <v>15</v>
      </c>
      <c r="C262" t="s">
        <v>15</v>
      </c>
      <c r="D262" t="s">
        <v>15</v>
      </c>
      <c r="E262" t="s">
        <v>15</v>
      </c>
      <c r="F262" t="s">
        <v>15</v>
      </c>
      <c r="H2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commande]],$H261)))</f>
        <v/>
      </c>
      <c r="I262" s="10" t="str">
        <f>IF(AND(Tableau2[[#This Row],[Nbr de commande]]="",Tableau2[[#This Row],[Nbr de commande]]=""),"",INDEX(G:N,MATCH(Tableau2[[#This Row],[Nbr de commande BIS]],[Nbr de commande],0),8))</f>
        <v/>
      </c>
      <c r="J262" s="8" t="str">
        <f>IF(AND(Tableau2[[#This Row],[Nbr de commande]]&lt;&gt;"",Tableau2[[#This Row],[Nbr de commande]]&lt;&gt;G263),Tableau2[[#This Row],[CUMUL QTE]],"")</f>
        <v/>
      </c>
      <c r="K262" s="8" t="str">
        <f>IF(AND(Tableau2[[#This Row],[Nbr de commande]]&lt;&gt;"",Tableau2[[#This Row],[Nbr de commande]]&lt;&gt;G263),Tableau2[[#This Row],[Cumul MONT]],"")</f>
        <v/>
      </c>
      <c r="L262" s="7">
        <f>SUMIFS($C$2:C262,$B$2:B262,"&lt;&gt;999")</f>
        <v>5917.9999999999991</v>
      </c>
      <c r="M262" s="7">
        <f>SUMIFS($E$2:E262,$B$2:B262,"&lt;&gt;999")</f>
        <v>54270.620000000032</v>
      </c>
      <c r="N262" s="5" t="str">
        <f>IF(AND(Tableau2[[#This Row],[CDE QTE]]="",Tableau2[[#This Row],[CDE MONT]]=""),"",Tableau2[[#This Row],[CDE MONT]]/Tableau2[[#This Row],[CDE QTE]])</f>
        <v/>
      </c>
    </row>
    <row r="263" spans="1:14">
      <c r="A263" s="1" t="s">
        <v>15</v>
      </c>
      <c r="B263" t="s">
        <v>15</v>
      </c>
      <c r="C263" t="s">
        <v>15</v>
      </c>
      <c r="D263" t="s">
        <v>15</v>
      </c>
      <c r="E263" t="s">
        <v>15</v>
      </c>
      <c r="F263" t="s">
        <v>15</v>
      </c>
      <c r="H2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commande]],$H262)))</f>
        <v/>
      </c>
      <c r="I263" s="10" t="str">
        <f>IF(AND(Tableau2[[#This Row],[Nbr de commande]]="",Tableau2[[#This Row],[Nbr de commande]]=""),"",INDEX(G:N,MATCH(Tableau2[[#This Row],[Nbr de commande BIS]],[Nbr de commande],0),8))</f>
        <v/>
      </c>
      <c r="J263" s="8" t="str">
        <f>IF(AND(Tableau2[[#This Row],[Nbr de commande]]&lt;&gt;"",Tableau2[[#This Row],[Nbr de commande]]&lt;&gt;G264),Tableau2[[#This Row],[CUMUL QTE]],"")</f>
        <v/>
      </c>
      <c r="K263" s="8" t="str">
        <f>IF(AND(Tableau2[[#This Row],[Nbr de commande]]&lt;&gt;"",Tableau2[[#This Row],[Nbr de commande]]&lt;&gt;G264),Tableau2[[#This Row],[Cumul MONT]],"")</f>
        <v/>
      </c>
      <c r="L263" s="7">
        <f>SUMIFS($C$2:C263,$B$2:B263,"&lt;&gt;999")</f>
        <v>5917.9999999999991</v>
      </c>
      <c r="M263" s="7">
        <f>SUMIFS($E$2:E263,$B$2:B263,"&lt;&gt;999")</f>
        <v>54270.620000000032</v>
      </c>
      <c r="N263" s="5" t="str">
        <f>IF(AND(Tableau2[[#This Row],[CDE QTE]]="",Tableau2[[#This Row],[CDE MONT]]=""),"",Tableau2[[#This Row],[CDE MONT]]/Tableau2[[#This Row],[CDE QTE]])</f>
        <v/>
      </c>
    </row>
    <row r="264" spans="1:14">
      <c r="A264" s="1" t="s">
        <v>15</v>
      </c>
      <c r="B264" t="s">
        <v>15</v>
      </c>
      <c r="C264" t="s">
        <v>15</v>
      </c>
      <c r="D264" t="s">
        <v>15</v>
      </c>
      <c r="E264" t="s">
        <v>15</v>
      </c>
      <c r="F264" t="s">
        <v>15</v>
      </c>
      <c r="H2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commande]],$H263)))</f>
        <v/>
      </c>
      <c r="I264" s="10" t="str">
        <f>IF(AND(Tableau2[[#This Row],[Nbr de commande]]="",Tableau2[[#This Row],[Nbr de commande]]=""),"",INDEX(G:N,MATCH(Tableau2[[#This Row],[Nbr de commande BIS]],[Nbr de commande],0),8))</f>
        <v/>
      </c>
      <c r="J264" s="8" t="str">
        <f>IF(AND(Tableau2[[#This Row],[Nbr de commande]]&lt;&gt;"",Tableau2[[#This Row],[Nbr de commande]]&lt;&gt;G265),Tableau2[[#This Row],[CUMUL QTE]],"")</f>
        <v/>
      </c>
      <c r="K264" s="8" t="str">
        <f>IF(AND(Tableau2[[#This Row],[Nbr de commande]]&lt;&gt;"",Tableau2[[#This Row],[Nbr de commande]]&lt;&gt;G265),Tableau2[[#This Row],[Cumul MONT]],"")</f>
        <v/>
      </c>
      <c r="L264" s="7">
        <f>SUMIFS($C$2:C264,$B$2:B264,"&lt;&gt;999")</f>
        <v>5917.9999999999991</v>
      </c>
      <c r="M264" s="7">
        <f>SUMIFS($E$2:E264,$B$2:B264,"&lt;&gt;999")</f>
        <v>54270.620000000032</v>
      </c>
      <c r="N264" s="5" t="str">
        <f>IF(AND(Tableau2[[#This Row],[CDE QTE]]="",Tableau2[[#This Row],[CDE MONT]]=""),"",Tableau2[[#This Row],[CDE MONT]]/Tableau2[[#This Row],[CDE QTE]])</f>
        <v/>
      </c>
    </row>
    <row r="265" spans="1:14">
      <c r="A265" s="1" t="s">
        <v>15</v>
      </c>
      <c r="B265" t="s">
        <v>15</v>
      </c>
      <c r="C265" t="s">
        <v>15</v>
      </c>
      <c r="D265" t="s">
        <v>15</v>
      </c>
      <c r="E265" t="s">
        <v>15</v>
      </c>
      <c r="F265" t="s">
        <v>15</v>
      </c>
      <c r="H2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commande]],$H264)))</f>
        <v/>
      </c>
      <c r="I265" s="10" t="str">
        <f>IF(AND(Tableau2[[#This Row],[Nbr de commande]]="",Tableau2[[#This Row],[Nbr de commande]]=""),"",INDEX(G:N,MATCH(Tableau2[[#This Row],[Nbr de commande BIS]],[Nbr de commande],0),8))</f>
        <v/>
      </c>
      <c r="J265" s="8" t="str">
        <f>IF(AND(Tableau2[[#This Row],[Nbr de commande]]&lt;&gt;"",Tableau2[[#This Row],[Nbr de commande]]&lt;&gt;G266),Tableau2[[#This Row],[CUMUL QTE]],"")</f>
        <v/>
      </c>
      <c r="K265" s="8" t="str">
        <f>IF(AND(Tableau2[[#This Row],[Nbr de commande]]&lt;&gt;"",Tableau2[[#This Row],[Nbr de commande]]&lt;&gt;G266),Tableau2[[#This Row],[Cumul MONT]],"")</f>
        <v/>
      </c>
      <c r="L265" s="7">
        <f>SUMIFS($C$2:C265,$B$2:B265,"&lt;&gt;999")</f>
        <v>5917.9999999999991</v>
      </c>
      <c r="M265" s="7">
        <f>SUMIFS($E$2:E265,$B$2:B265,"&lt;&gt;999")</f>
        <v>54270.620000000032</v>
      </c>
      <c r="N265" s="5" t="str">
        <f>IF(AND(Tableau2[[#This Row],[CDE QTE]]="",Tableau2[[#This Row],[CDE MONT]]=""),"",Tableau2[[#This Row],[CDE MONT]]/Tableau2[[#This Row],[CDE QTE]])</f>
        <v/>
      </c>
    </row>
    <row r="266" spans="1:14">
      <c r="A266" s="1" t="s">
        <v>15</v>
      </c>
      <c r="B266" t="s">
        <v>15</v>
      </c>
      <c r="C266" t="s">
        <v>15</v>
      </c>
      <c r="D266" t="s">
        <v>15</v>
      </c>
      <c r="E266" t="s">
        <v>15</v>
      </c>
      <c r="F266" t="s">
        <v>15</v>
      </c>
      <c r="H2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commande]],$H265)))</f>
        <v/>
      </c>
      <c r="I266" s="10" t="str">
        <f>IF(AND(Tableau2[[#This Row],[Nbr de commande]]="",Tableau2[[#This Row],[Nbr de commande]]=""),"",INDEX(G:N,MATCH(Tableau2[[#This Row],[Nbr de commande BIS]],[Nbr de commande],0),8))</f>
        <v/>
      </c>
      <c r="J266" s="8" t="str">
        <f>IF(AND(Tableau2[[#This Row],[Nbr de commande]]&lt;&gt;"",Tableau2[[#This Row],[Nbr de commande]]&lt;&gt;G267),Tableau2[[#This Row],[CUMUL QTE]],"")</f>
        <v/>
      </c>
      <c r="K266" s="8" t="str">
        <f>IF(AND(Tableau2[[#This Row],[Nbr de commande]]&lt;&gt;"",Tableau2[[#This Row],[Nbr de commande]]&lt;&gt;G267),Tableau2[[#This Row],[Cumul MONT]],"")</f>
        <v/>
      </c>
      <c r="L266" s="7">
        <f>SUMIFS($C$2:C266,$B$2:B266,"&lt;&gt;999")</f>
        <v>5917.9999999999991</v>
      </c>
      <c r="M266" s="7">
        <f>SUMIFS($E$2:E266,$B$2:B266,"&lt;&gt;999")</f>
        <v>54270.620000000032</v>
      </c>
      <c r="N266" s="5" t="str">
        <f>IF(AND(Tableau2[[#This Row],[CDE QTE]]="",Tableau2[[#This Row],[CDE MONT]]=""),"",Tableau2[[#This Row],[CDE MONT]]/Tableau2[[#This Row],[CDE QTE]])</f>
        <v/>
      </c>
    </row>
    <row r="267" spans="1:14">
      <c r="A267" s="1" t="s">
        <v>15</v>
      </c>
      <c r="B267" t="s">
        <v>15</v>
      </c>
      <c r="C267" t="s">
        <v>15</v>
      </c>
      <c r="D267" t="s">
        <v>15</v>
      </c>
      <c r="E267" t="s">
        <v>15</v>
      </c>
      <c r="F267" t="s">
        <v>15</v>
      </c>
      <c r="H2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commande]],$H266)))</f>
        <v/>
      </c>
      <c r="I267" s="10" t="str">
        <f>IF(AND(Tableau2[[#This Row],[Nbr de commande]]="",Tableau2[[#This Row],[Nbr de commande]]=""),"",INDEX(G:N,MATCH(Tableau2[[#This Row],[Nbr de commande BIS]],[Nbr de commande],0),8))</f>
        <v/>
      </c>
      <c r="J267" s="8" t="str">
        <f>IF(AND(Tableau2[[#This Row],[Nbr de commande]]&lt;&gt;"",Tableau2[[#This Row],[Nbr de commande]]&lt;&gt;G268),Tableau2[[#This Row],[CUMUL QTE]],"")</f>
        <v/>
      </c>
      <c r="K267" s="8" t="str">
        <f>IF(AND(Tableau2[[#This Row],[Nbr de commande]]&lt;&gt;"",Tableau2[[#This Row],[Nbr de commande]]&lt;&gt;G268),Tableau2[[#This Row],[Cumul MONT]],"")</f>
        <v/>
      </c>
      <c r="L267" s="7">
        <f>SUMIFS($C$2:C267,$B$2:B267,"&lt;&gt;999")</f>
        <v>5917.9999999999991</v>
      </c>
      <c r="M267" s="7">
        <f>SUMIFS($E$2:E267,$B$2:B267,"&lt;&gt;999")</f>
        <v>54270.620000000032</v>
      </c>
      <c r="N267" s="5" t="str">
        <f>IF(AND(Tableau2[[#This Row],[CDE QTE]]="",Tableau2[[#This Row],[CDE MONT]]=""),"",Tableau2[[#This Row],[CDE MONT]]/Tableau2[[#This Row],[CDE QTE]])</f>
        <v/>
      </c>
    </row>
    <row r="268" spans="1:14">
      <c r="A268" s="1" t="s">
        <v>15</v>
      </c>
      <c r="B268" t="s">
        <v>15</v>
      </c>
      <c r="C268" t="s">
        <v>15</v>
      </c>
      <c r="D268" t="s">
        <v>15</v>
      </c>
      <c r="E268" t="s">
        <v>15</v>
      </c>
      <c r="F268" t="s">
        <v>15</v>
      </c>
      <c r="H2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commande]],$H267)))</f>
        <v/>
      </c>
      <c r="I268" s="10" t="str">
        <f>IF(AND(Tableau2[[#This Row],[Nbr de commande]]="",Tableau2[[#This Row],[Nbr de commande]]=""),"",INDEX(G:N,MATCH(Tableau2[[#This Row],[Nbr de commande BIS]],[Nbr de commande],0),8))</f>
        <v/>
      </c>
      <c r="J268" s="8" t="str">
        <f>IF(AND(Tableau2[[#This Row],[Nbr de commande]]&lt;&gt;"",Tableau2[[#This Row],[Nbr de commande]]&lt;&gt;G269),Tableau2[[#This Row],[CUMUL QTE]],"")</f>
        <v/>
      </c>
      <c r="K268" s="8" t="str">
        <f>IF(AND(Tableau2[[#This Row],[Nbr de commande]]&lt;&gt;"",Tableau2[[#This Row],[Nbr de commande]]&lt;&gt;G269),Tableau2[[#This Row],[Cumul MONT]],"")</f>
        <v/>
      </c>
      <c r="L268" s="7">
        <f>SUMIFS($C$2:C268,$B$2:B268,"&lt;&gt;999")</f>
        <v>5917.9999999999991</v>
      </c>
      <c r="M268" s="7">
        <f>SUMIFS($E$2:E268,$B$2:B268,"&lt;&gt;999")</f>
        <v>54270.620000000032</v>
      </c>
      <c r="N268" s="5" t="str">
        <f>IF(AND(Tableau2[[#This Row],[CDE QTE]]="",Tableau2[[#This Row],[CDE MONT]]=""),"",Tableau2[[#This Row],[CDE MONT]]/Tableau2[[#This Row],[CDE QTE]])</f>
        <v/>
      </c>
    </row>
    <row r="269" spans="1:14">
      <c r="A269" s="1" t="s">
        <v>15</v>
      </c>
      <c r="B269" t="s">
        <v>15</v>
      </c>
      <c r="C269" t="s">
        <v>15</v>
      </c>
      <c r="D269" t="s">
        <v>15</v>
      </c>
      <c r="E269" t="s">
        <v>15</v>
      </c>
      <c r="F269" t="s">
        <v>15</v>
      </c>
      <c r="H2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commande]],$H268)))</f>
        <v/>
      </c>
      <c r="I269" s="10" t="str">
        <f>IF(AND(Tableau2[[#This Row],[Nbr de commande]]="",Tableau2[[#This Row],[Nbr de commande]]=""),"",INDEX(G:N,MATCH(Tableau2[[#This Row],[Nbr de commande BIS]],[Nbr de commande],0),8))</f>
        <v/>
      </c>
      <c r="J269" s="8" t="str">
        <f>IF(AND(Tableau2[[#This Row],[Nbr de commande]]&lt;&gt;"",Tableau2[[#This Row],[Nbr de commande]]&lt;&gt;G270),Tableau2[[#This Row],[CUMUL QTE]],"")</f>
        <v/>
      </c>
      <c r="K269" s="8" t="str">
        <f>IF(AND(Tableau2[[#This Row],[Nbr de commande]]&lt;&gt;"",Tableau2[[#This Row],[Nbr de commande]]&lt;&gt;G270),Tableau2[[#This Row],[Cumul MONT]],"")</f>
        <v/>
      </c>
      <c r="L269" s="7">
        <f>SUMIFS($C$2:C269,$B$2:B269,"&lt;&gt;999")</f>
        <v>5917.9999999999991</v>
      </c>
      <c r="M269" s="7">
        <f>SUMIFS($E$2:E269,$B$2:B269,"&lt;&gt;999")</f>
        <v>54270.620000000032</v>
      </c>
      <c r="N269" s="5" t="str">
        <f>IF(AND(Tableau2[[#This Row],[CDE QTE]]="",Tableau2[[#This Row],[CDE MONT]]=""),"",Tableau2[[#This Row],[CDE MONT]]/Tableau2[[#This Row],[CDE QTE]])</f>
        <v/>
      </c>
    </row>
    <row r="270" spans="1:14">
      <c r="A270" s="1" t="s">
        <v>15</v>
      </c>
      <c r="B270" t="s">
        <v>15</v>
      </c>
      <c r="C270" t="s">
        <v>15</v>
      </c>
      <c r="D270" t="s">
        <v>15</v>
      </c>
      <c r="E270" t="s">
        <v>15</v>
      </c>
      <c r="F270" t="s">
        <v>15</v>
      </c>
      <c r="H2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commande]],$H269)))</f>
        <v/>
      </c>
      <c r="I270" s="10" t="str">
        <f>IF(AND(Tableau2[[#This Row],[Nbr de commande]]="",Tableau2[[#This Row],[Nbr de commande]]=""),"",INDEX(G:N,MATCH(Tableau2[[#This Row],[Nbr de commande BIS]],[Nbr de commande],0),8))</f>
        <v/>
      </c>
      <c r="J270" s="8" t="str">
        <f>IF(AND(Tableau2[[#This Row],[Nbr de commande]]&lt;&gt;"",Tableau2[[#This Row],[Nbr de commande]]&lt;&gt;G271),Tableau2[[#This Row],[CUMUL QTE]],"")</f>
        <v/>
      </c>
      <c r="K270" s="8" t="str">
        <f>IF(AND(Tableau2[[#This Row],[Nbr de commande]]&lt;&gt;"",Tableau2[[#This Row],[Nbr de commande]]&lt;&gt;G271),Tableau2[[#This Row],[Cumul MONT]],"")</f>
        <v/>
      </c>
      <c r="L270" s="7">
        <f>SUMIFS($C$2:C270,$B$2:B270,"&lt;&gt;999")</f>
        <v>5917.9999999999991</v>
      </c>
      <c r="M270" s="7">
        <f>SUMIFS($E$2:E270,$B$2:B270,"&lt;&gt;999")</f>
        <v>54270.620000000032</v>
      </c>
      <c r="N270" s="5" t="str">
        <f>IF(AND(Tableau2[[#This Row],[CDE QTE]]="",Tableau2[[#This Row],[CDE MONT]]=""),"",Tableau2[[#This Row],[CDE MONT]]/Tableau2[[#This Row],[CDE QTE]])</f>
        <v/>
      </c>
    </row>
    <row r="271" spans="1:14">
      <c r="A271" s="1" t="s">
        <v>15</v>
      </c>
      <c r="B271" t="s">
        <v>15</v>
      </c>
      <c r="C271" t="s">
        <v>15</v>
      </c>
      <c r="D271" t="s">
        <v>15</v>
      </c>
      <c r="E271" t="s">
        <v>15</v>
      </c>
      <c r="F271" t="s">
        <v>15</v>
      </c>
      <c r="H2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commande]],$H270)))</f>
        <v/>
      </c>
      <c r="I271" s="10" t="str">
        <f>IF(AND(Tableau2[[#This Row],[Nbr de commande]]="",Tableau2[[#This Row],[Nbr de commande]]=""),"",INDEX(G:N,MATCH(Tableau2[[#This Row],[Nbr de commande BIS]],[Nbr de commande],0),8))</f>
        <v/>
      </c>
      <c r="J271" s="8" t="str">
        <f>IF(AND(Tableau2[[#This Row],[Nbr de commande]]&lt;&gt;"",Tableau2[[#This Row],[Nbr de commande]]&lt;&gt;G272),Tableau2[[#This Row],[CUMUL QTE]],"")</f>
        <v/>
      </c>
      <c r="K271" s="8" t="str">
        <f>IF(AND(Tableau2[[#This Row],[Nbr de commande]]&lt;&gt;"",Tableau2[[#This Row],[Nbr de commande]]&lt;&gt;G272),Tableau2[[#This Row],[Cumul MONT]],"")</f>
        <v/>
      </c>
      <c r="L271" s="7">
        <f>SUMIFS($C$2:C271,$B$2:B271,"&lt;&gt;999")</f>
        <v>5917.9999999999991</v>
      </c>
      <c r="M271" s="7">
        <f>SUMIFS($E$2:E271,$B$2:B271,"&lt;&gt;999")</f>
        <v>54270.620000000032</v>
      </c>
      <c r="N271" s="5" t="str">
        <f>IF(AND(Tableau2[[#This Row],[CDE QTE]]="",Tableau2[[#This Row],[CDE MONT]]=""),"",Tableau2[[#This Row],[CDE MONT]]/Tableau2[[#This Row],[CDE QTE]])</f>
        <v/>
      </c>
    </row>
    <row r="272" spans="1:14">
      <c r="A272" s="1" t="s">
        <v>15</v>
      </c>
      <c r="B272" t="s">
        <v>15</v>
      </c>
      <c r="C272" t="s">
        <v>15</v>
      </c>
      <c r="D272" t="s">
        <v>15</v>
      </c>
      <c r="E272" t="s">
        <v>15</v>
      </c>
      <c r="F272" t="s">
        <v>15</v>
      </c>
      <c r="H2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commande]],$H271)))</f>
        <v/>
      </c>
      <c r="I272" s="10" t="str">
        <f>IF(AND(Tableau2[[#This Row],[Nbr de commande]]="",Tableau2[[#This Row],[Nbr de commande]]=""),"",INDEX(G:N,MATCH(Tableau2[[#This Row],[Nbr de commande BIS]],[Nbr de commande],0),8))</f>
        <v/>
      </c>
      <c r="J272" s="8" t="str">
        <f>IF(AND(Tableau2[[#This Row],[Nbr de commande]]&lt;&gt;"",Tableau2[[#This Row],[Nbr de commande]]&lt;&gt;G273),Tableau2[[#This Row],[CUMUL QTE]],"")</f>
        <v/>
      </c>
      <c r="K272" s="8" t="str">
        <f>IF(AND(Tableau2[[#This Row],[Nbr de commande]]&lt;&gt;"",Tableau2[[#This Row],[Nbr de commande]]&lt;&gt;G273),Tableau2[[#This Row],[Cumul MONT]],"")</f>
        <v/>
      </c>
      <c r="L272" s="7">
        <f>SUMIFS($C$2:C272,$B$2:B272,"&lt;&gt;999")</f>
        <v>5917.9999999999991</v>
      </c>
      <c r="M272" s="7">
        <f>SUMIFS($E$2:E272,$B$2:B272,"&lt;&gt;999")</f>
        <v>54270.620000000032</v>
      </c>
      <c r="N272" s="5" t="str">
        <f>IF(AND(Tableau2[[#This Row],[CDE QTE]]="",Tableau2[[#This Row],[CDE MONT]]=""),"",Tableau2[[#This Row],[CDE MONT]]/Tableau2[[#This Row],[CDE QTE]])</f>
        <v/>
      </c>
    </row>
    <row r="273" spans="1:14">
      <c r="A273" s="1" t="s">
        <v>15</v>
      </c>
      <c r="B273" t="s">
        <v>15</v>
      </c>
      <c r="C273" t="s">
        <v>15</v>
      </c>
      <c r="D273" t="s">
        <v>15</v>
      </c>
      <c r="E273" t="s">
        <v>15</v>
      </c>
      <c r="F273" t="s">
        <v>15</v>
      </c>
      <c r="H2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commande]],$H272)))</f>
        <v/>
      </c>
      <c r="I273" s="10" t="str">
        <f>IF(AND(Tableau2[[#This Row],[Nbr de commande]]="",Tableau2[[#This Row],[Nbr de commande]]=""),"",INDEX(G:N,MATCH(Tableau2[[#This Row],[Nbr de commande BIS]],[Nbr de commande],0),8))</f>
        <v/>
      </c>
      <c r="J273" s="8" t="str">
        <f>IF(AND(Tableau2[[#This Row],[Nbr de commande]]&lt;&gt;"",Tableau2[[#This Row],[Nbr de commande]]&lt;&gt;G274),Tableau2[[#This Row],[CUMUL QTE]],"")</f>
        <v/>
      </c>
      <c r="K273" s="8" t="str">
        <f>IF(AND(Tableau2[[#This Row],[Nbr de commande]]&lt;&gt;"",Tableau2[[#This Row],[Nbr de commande]]&lt;&gt;G274),Tableau2[[#This Row],[Cumul MONT]],"")</f>
        <v/>
      </c>
      <c r="L273" s="7">
        <f>SUMIFS($C$2:C273,$B$2:B273,"&lt;&gt;999")</f>
        <v>5917.9999999999991</v>
      </c>
      <c r="M273" s="7">
        <f>SUMIFS($E$2:E273,$B$2:B273,"&lt;&gt;999")</f>
        <v>54270.620000000032</v>
      </c>
      <c r="N273" s="5" t="str">
        <f>IF(AND(Tableau2[[#This Row],[CDE QTE]]="",Tableau2[[#This Row],[CDE MONT]]=""),"",Tableau2[[#This Row],[CDE MONT]]/Tableau2[[#This Row],[CDE QTE]])</f>
        <v/>
      </c>
    </row>
    <row r="274" spans="1:14">
      <c r="A274" s="1" t="s">
        <v>15</v>
      </c>
      <c r="B274" t="s">
        <v>15</v>
      </c>
      <c r="C274" t="s">
        <v>15</v>
      </c>
      <c r="D274" t="s">
        <v>15</v>
      </c>
      <c r="E274" t="s">
        <v>15</v>
      </c>
      <c r="F274" t="s">
        <v>15</v>
      </c>
      <c r="H2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commande]],$H273)))</f>
        <v/>
      </c>
      <c r="I274" s="10" t="str">
        <f>IF(AND(Tableau2[[#This Row],[Nbr de commande]]="",Tableau2[[#This Row],[Nbr de commande]]=""),"",INDEX(G:N,MATCH(Tableau2[[#This Row],[Nbr de commande BIS]],[Nbr de commande],0),8))</f>
        <v/>
      </c>
      <c r="J274" s="8" t="str">
        <f>IF(AND(Tableau2[[#This Row],[Nbr de commande]]&lt;&gt;"",Tableau2[[#This Row],[Nbr de commande]]&lt;&gt;G275),Tableau2[[#This Row],[CUMUL QTE]],"")</f>
        <v/>
      </c>
      <c r="K274" s="8" t="str">
        <f>IF(AND(Tableau2[[#This Row],[Nbr de commande]]&lt;&gt;"",Tableau2[[#This Row],[Nbr de commande]]&lt;&gt;G275),Tableau2[[#This Row],[Cumul MONT]],"")</f>
        <v/>
      </c>
      <c r="L274" s="7">
        <f>SUMIFS($C$2:C274,$B$2:B274,"&lt;&gt;999")</f>
        <v>5917.9999999999991</v>
      </c>
      <c r="M274" s="7">
        <f>SUMIFS($E$2:E274,$B$2:B274,"&lt;&gt;999")</f>
        <v>54270.620000000032</v>
      </c>
      <c r="N274" s="5" t="str">
        <f>IF(AND(Tableau2[[#This Row],[CDE QTE]]="",Tableau2[[#This Row],[CDE MONT]]=""),"",Tableau2[[#This Row],[CDE MONT]]/Tableau2[[#This Row],[CDE QTE]])</f>
        <v/>
      </c>
    </row>
    <row r="275" spans="1:14">
      <c r="A275" s="1" t="s">
        <v>15</v>
      </c>
      <c r="B275" t="s">
        <v>15</v>
      </c>
      <c r="C275" t="s">
        <v>15</v>
      </c>
      <c r="D275" t="s">
        <v>15</v>
      </c>
      <c r="E275" t="s">
        <v>15</v>
      </c>
      <c r="F275" t="s">
        <v>15</v>
      </c>
      <c r="H2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commande]],$H274)))</f>
        <v/>
      </c>
      <c r="I275" s="10" t="str">
        <f>IF(AND(Tableau2[[#This Row],[Nbr de commande]]="",Tableau2[[#This Row],[Nbr de commande]]=""),"",INDEX(G:N,MATCH(Tableau2[[#This Row],[Nbr de commande BIS]],[Nbr de commande],0),8))</f>
        <v/>
      </c>
      <c r="J275" s="8" t="str">
        <f>IF(AND(Tableau2[[#This Row],[Nbr de commande]]&lt;&gt;"",Tableau2[[#This Row],[Nbr de commande]]&lt;&gt;G276),Tableau2[[#This Row],[CUMUL QTE]],"")</f>
        <v/>
      </c>
      <c r="K275" s="8" t="str">
        <f>IF(AND(Tableau2[[#This Row],[Nbr de commande]]&lt;&gt;"",Tableau2[[#This Row],[Nbr de commande]]&lt;&gt;G276),Tableau2[[#This Row],[Cumul MONT]],"")</f>
        <v/>
      </c>
      <c r="L275" s="7">
        <f>SUMIFS($C$2:C275,$B$2:B275,"&lt;&gt;999")</f>
        <v>5917.9999999999991</v>
      </c>
      <c r="M275" s="7">
        <f>SUMIFS($E$2:E275,$B$2:B275,"&lt;&gt;999")</f>
        <v>54270.620000000032</v>
      </c>
      <c r="N275" s="5" t="str">
        <f>IF(AND(Tableau2[[#This Row],[CDE QTE]]="",Tableau2[[#This Row],[CDE MONT]]=""),"",Tableau2[[#This Row],[CDE MONT]]/Tableau2[[#This Row],[CDE QTE]])</f>
        <v/>
      </c>
    </row>
    <row r="276" spans="1:14">
      <c r="A276" s="1" t="s">
        <v>15</v>
      </c>
      <c r="B276" t="s">
        <v>15</v>
      </c>
      <c r="C276" t="s">
        <v>15</v>
      </c>
      <c r="D276" t="s">
        <v>15</v>
      </c>
      <c r="E276" t="s">
        <v>15</v>
      </c>
      <c r="F276" t="s">
        <v>15</v>
      </c>
      <c r="H2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commande]],$H275)))</f>
        <v/>
      </c>
      <c r="I276" s="10" t="str">
        <f>IF(AND(Tableau2[[#This Row],[Nbr de commande]]="",Tableau2[[#This Row],[Nbr de commande]]=""),"",INDEX(G:N,MATCH(Tableau2[[#This Row],[Nbr de commande BIS]],[Nbr de commande],0),8))</f>
        <v/>
      </c>
      <c r="J276" s="8" t="str">
        <f>IF(AND(Tableau2[[#This Row],[Nbr de commande]]&lt;&gt;"",Tableau2[[#This Row],[Nbr de commande]]&lt;&gt;G277),Tableau2[[#This Row],[CUMUL QTE]],"")</f>
        <v/>
      </c>
      <c r="K276" s="8" t="str">
        <f>IF(AND(Tableau2[[#This Row],[Nbr de commande]]&lt;&gt;"",Tableau2[[#This Row],[Nbr de commande]]&lt;&gt;G277),Tableau2[[#This Row],[Cumul MONT]],"")</f>
        <v/>
      </c>
      <c r="L276" s="7">
        <f>SUMIFS($C$2:C276,$B$2:B276,"&lt;&gt;999")</f>
        <v>5917.9999999999991</v>
      </c>
      <c r="M276" s="7">
        <f>SUMIFS($E$2:E276,$B$2:B276,"&lt;&gt;999")</f>
        <v>54270.620000000032</v>
      </c>
      <c r="N276" s="5" t="str">
        <f>IF(AND(Tableau2[[#This Row],[CDE QTE]]="",Tableau2[[#This Row],[CDE MONT]]=""),"",Tableau2[[#This Row],[CDE MONT]]/Tableau2[[#This Row],[CDE QTE]])</f>
        <v/>
      </c>
    </row>
    <row r="277" spans="1:14">
      <c r="A277" s="1" t="s">
        <v>15</v>
      </c>
      <c r="B277" t="s">
        <v>15</v>
      </c>
      <c r="C277" t="s">
        <v>15</v>
      </c>
      <c r="D277" t="s">
        <v>15</v>
      </c>
      <c r="E277" t="s">
        <v>15</v>
      </c>
      <c r="F277" t="s">
        <v>15</v>
      </c>
      <c r="H2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commande]],$H276)))</f>
        <v/>
      </c>
      <c r="I277" s="10" t="str">
        <f>IF(AND(Tableau2[[#This Row],[Nbr de commande]]="",Tableau2[[#This Row],[Nbr de commande]]=""),"",INDEX(G:N,MATCH(Tableau2[[#This Row],[Nbr de commande BIS]],[Nbr de commande],0),8))</f>
        <v/>
      </c>
      <c r="J277" s="8" t="str">
        <f>IF(AND(Tableau2[[#This Row],[Nbr de commande]]&lt;&gt;"",Tableau2[[#This Row],[Nbr de commande]]&lt;&gt;G278),Tableau2[[#This Row],[CUMUL QTE]],"")</f>
        <v/>
      </c>
      <c r="K277" s="8" t="str">
        <f>IF(AND(Tableau2[[#This Row],[Nbr de commande]]&lt;&gt;"",Tableau2[[#This Row],[Nbr de commande]]&lt;&gt;G278),Tableau2[[#This Row],[Cumul MONT]],"")</f>
        <v/>
      </c>
      <c r="L277" s="7">
        <f>SUMIFS($C$2:C277,$B$2:B277,"&lt;&gt;999")</f>
        <v>5917.9999999999991</v>
      </c>
      <c r="M277" s="7">
        <f>SUMIFS($E$2:E277,$B$2:B277,"&lt;&gt;999")</f>
        <v>54270.620000000032</v>
      </c>
      <c r="N277" s="5" t="str">
        <f>IF(AND(Tableau2[[#This Row],[CDE QTE]]="",Tableau2[[#This Row],[CDE MONT]]=""),"",Tableau2[[#This Row],[CDE MONT]]/Tableau2[[#This Row],[CDE QTE]])</f>
        <v/>
      </c>
    </row>
    <row r="278" spans="1:14">
      <c r="A278" s="1" t="s">
        <v>15</v>
      </c>
      <c r="B278" t="s">
        <v>15</v>
      </c>
      <c r="C278" t="s">
        <v>15</v>
      </c>
      <c r="D278" t="s">
        <v>15</v>
      </c>
      <c r="E278" t="s">
        <v>15</v>
      </c>
      <c r="F278" t="s">
        <v>15</v>
      </c>
      <c r="H2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commande]],$H277)))</f>
        <v/>
      </c>
      <c r="I278" s="10" t="str">
        <f>IF(AND(Tableau2[[#This Row],[Nbr de commande]]="",Tableau2[[#This Row],[Nbr de commande]]=""),"",INDEX(G:N,MATCH(Tableau2[[#This Row],[Nbr de commande BIS]],[Nbr de commande],0),8))</f>
        <v/>
      </c>
      <c r="J278" s="8" t="str">
        <f>IF(AND(Tableau2[[#This Row],[Nbr de commande]]&lt;&gt;"",Tableau2[[#This Row],[Nbr de commande]]&lt;&gt;G279),Tableau2[[#This Row],[CUMUL QTE]],"")</f>
        <v/>
      </c>
      <c r="K278" s="8" t="str">
        <f>IF(AND(Tableau2[[#This Row],[Nbr de commande]]&lt;&gt;"",Tableau2[[#This Row],[Nbr de commande]]&lt;&gt;G279),Tableau2[[#This Row],[Cumul MONT]],"")</f>
        <v/>
      </c>
      <c r="L278" s="7">
        <f>SUMIFS($C$2:C278,$B$2:B278,"&lt;&gt;999")</f>
        <v>5917.9999999999991</v>
      </c>
      <c r="M278" s="7">
        <f>SUMIFS($E$2:E278,$B$2:B278,"&lt;&gt;999")</f>
        <v>54270.620000000032</v>
      </c>
      <c r="N278" s="5" t="str">
        <f>IF(AND(Tableau2[[#This Row],[CDE QTE]]="",Tableau2[[#This Row],[CDE MONT]]=""),"",Tableau2[[#This Row],[CDE MONT]]/Tableau2[[#This Row],[CDE QTE]])</f>
        <v/>
      </c>
    </row>
    <row r="279" spans="1:14">
      <c r="A279" s="1" t="s">
        <v>15</v>
      </c>
      <c r="B279" t="s">
        <v>15</v>
      </c>
      <c r="C279" t="s">
        <v>15</v>
      </c>
      <c r="D279" t="s">
        <v>15</v>
      </c>
      <c r="E279" t="s">
        <v>15</v>
      </c>
      <c r="F279" t="s">
        <v>15</v>
      </c>
      <c r="H2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commande]],$H278)))</f>
        <v/>
      </c>
      <c r="I279" s="10" t="str">
        <f>IF(AND(Tableau2[[#This Row],[Nbr de commande]]="",Tableau2[[#This Row],[Nbr de commande]]=""),"",INDEX(G:N,MATCH(Tableau2[[#This Row],[Nbr de commande BIS]],[Nbr de commande],0),8))</f>
        <v/>
      </c>
      <c r="J279" s="8" t="str">
        <f>IF(AND(Tableau2[[#This Row],[Nbr de commande]]&lt;&gt;"",Tableau2[[#This Row],[Nbr de commande]]&lt;&gt;G280),Tableau2[[#This Row],[CUMUL QTE]],"")</f>
        <v/>
      </c>
      <c r="K279" s="8" t="str">
        <f>IF(AND(Tableau2[[#This Row],[Nbr de commande]]&lt;&gt;"",Tableau2[[#This Row],[Nbr de commande]]&lt;&gt;G280),Tableau2[[#This Row],[Cumul MONT]],"")</f>
        <v/>
      </c>
      <c r="L279" s="7">
        <f>SUMIFS($C$2:C279,$B$2:B279,"&lt;&gt;999")</f>
        <v>5917.9999999999991</v>
      </c>
      <c r="M279" s="7">
        <f>SUMIFS($E$2:E279,$B$2:B279,"&lt;&gt;999")</f>
        <v>54270.620000000032</v>
      </c>
      <c r="N279" s="5" t="str">
        <f>IF(AND(Tableau2[[#This Row],[CDE QTE]]="",Tableau2[[#This Row],[CDE MONT]]=""),"",Tableau2[[#This Row],[CDE MONT]]/Tableau2[[#This Row],[CDE QTE]])</f>
        <v/>
      </c>
    </row>
    <row r="280" spans="1:14">
      <c r="A280" s="1" t="s">
        <v>15</v>
      </c>
      <c r="B280" t="s">
        <v>15</v>
      </c>
      <c r="C280" t="s">
        <v>15</v>
      </c>
      <c r="D280" t="s">
        <v>15</v>
      </c>
      <c r="E280" t="s">
        <v>15</v>
      </c>
      <c r="F280" t="s">
        <v>15</v>
      </c>
      <c r="H2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commande]],$H279)))</f>
        <v/>
      </c>
      <c r="I280" s="10" t="str">
        <f>IF(AND(Tableau2[[#This Row],[Nbr de commande]]="",Tableau2[[#This Row],[Nbr de commande]]=""),"",INDEX(G:N,MATCH(Tableau2[[#This Row],[Nbr de commande BIS]],[Nbr de commande],0),8))</f>
        <v/>
      </c>
      <c r="J280" s="8" t="str">
        <f>IF(AND(Tableau2[[#This Row],[Nbr de commande]]&lt;&gt;"",Tableau2[[#This Row],[Nbr de commande]]&lt;&gt;G281),Tableau2[[#This Row],[CUMUL QTE]],"")</f>
        <v/>
      </c>
      <c r="K280" s="8" t="str">
        <f>IF(AND(Tableau2[[#This Row],[Nbr de commande]]&lt;&gt;"",Tableau2[[#This Row],[Nbr de commande]]&lt;&gt;G281),Tableau2[[#This Row],[Cumul MONT]],"")</f>
        <v/>
      </c>
      <c r="L280" s="7">
        <f>SUMIFS($C$2:C280,$B$2:B280,"&lt;&gt;999")</f>
        <v>5917.9999999999991</v>
      </c>
      <c r="M280" s="7">
        <f>SUMIFS($E$2:E280,$B$2:B280,"&lt;&gt;999")</f>
        <v>54270.620000000032</v>
      </c>
      <c r="N280" s="5" t="str">
        <f>IF(AND(Tableau2[[#This Row],[CDE QTE]]="",Tableau2[[#This Row],[CDE MONT]]=""),"",Tableau2[[#This Row],[CDE MONT]]/Tableau2[[#This Row],[CDE QTE]])</f>
        <v/>
      </c>
    </row>
    <row r="281" spans="1:14">
      <c r="A281" s="1" t="s">
        <v>15</v>
      </c>
      <c r="B281" t="s">
        <v>15</v>
      </c>
      <c r="C281" t="s">
        <v>15</v>
      </c>
      <c r="D281" t="s">
        <v>15</v>
      </c>
      <c r="E281" t="s">
        <v>15</v>
      </c>
      <c r="F281" t="s">
        <v>15</v>
      </c>
      <c r="H2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commande]],$H280)))</f>
        <v/>
      </c>
      <c r="I281" s="10" t="str">
        <f>IF(AND(Tableau2[[#This Row],[Nbr de commande]]="",Tableau2[[#This Row],[Nbr de commande]]=""),"",INDEX(G:N,MATCH(Tableau2[[#This Row],[Nbr de commande BIS]],[Nbr de commande],0),8))</f>
        <v/>
      </c>
      <c r="J281" s="8" t="str">
        <f>IF(AND(Tableau2[[#This Row],[Nbr de commande]]&lt;&gt;"",Tableau2[[#This Row],[Nbr de commande]]&lt;&gt;G282),Tableau2[[#This Row],[CUMUL QTE]],"")</f>
        <v/>
      </c>
      <c r="K281" s="8" t="str">
        <f>IF(AND(Tableau2[[#This Row],[Nbr de commande]]&lt;&gt;"",Tableau2[[#This Row],[Nbr de commande]]&lt;&gt;G282),Tableau2[[#This Row],[Cumul MONT]],"")</f>
        <v/>
      </c>
      <c r="L281" s="7">
        <f>SUMIFS($C$2:C281,$B$2:B281,"&lt;&gt;999")</f>
        <v>5917.9999999999991</v>
      </c>
      <c r="M281" s="7">
        <f>SUMIFS($E$2:E281,$B$2:B281,"&lt;&gt;999")</f>
        <v>54270.620000000032</v>
      </c>
      <c r="N281" s="5" t="str">
        <f>IF(AND(Tableau2[[#This Row],[CDE QTE]]="",Tableau2[[#This Row],[CDE MONT]]=""),"",Tableau2[[#This Row],[CDE MONT]]/Tableau2[[#This Row],[CDE QTE]])</f>
        <v/>
      </c>
    </row>
    <row r="282" spans="1:14">
      <c r="A282" s="1" t="s">
        <v>15</v>
      </c>
      <c r="B282" t="s">
        <v>15</v>
      </c>
      <c r="C282" t="s">
        <v>15</v>
      </c>
      <c r="D282" t="s">
        <v>15</v>
      </c>
      <c r="E282" t="s">
        <v>15</v>
      </c>
      <c r="F282" t="s">
        <v>15</v>
      </c>
      <c r="H2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commande]],$H281)))</f>
        <v/>
      </c>
      <c r="I282" s="10" t="str">
        <f>IF(AND(Tableau2[[#This Row],[Nbr de commande]]="",Tableau2[[#This Row],[Nbr de commande]]=""),"",INDEX(G:N,MATCH(Tableau2[[#This Row],[Nbr de commande BIS]],[Nbr de commande],0),8))</f>
        <v/>
      </c>
      <c r="J282" s="8" t="str">
        <f>IF(AND(Tableau2[[#This Row],[Nbr de commande]]&lt;&gt;"",Tableau2[[#This Row],[Nbr de commande]]&lt;&gt;G283),Tableau2[[#This Row],[CUMUL QTE]],"")</f>
        <v/>
      </c>
      <c r="K282" s="8" t="str">
        <f>IF(AND(Tableau2[[#This Row],[Nbr de commande]]&lt;&gt;"",Tableau2[[#This Row],[Nbr de commande]]&lt;&gt;G283),Tableau2[[#This Row],[Cumul MONT]],"")</f>
        <v/>
      </c>
      <c r="L282" s="7">
        <f>SUMIFS($C$2:C282,$B$2:B282,"&lt;&gt;999")</f>
        <v>5917.9999999999991</v>
      </c>
      <c r="M282" s="7">
        <f>SUMIFS($E$2:E282,$B$2:B282,"&lt;&gt;999")</f>
        <v>54270.620000000032</v>
      </c>
      <c r="N282" s="5" t="str">
        <f>IF(AND(Tableau2[[#This Row],[CDE QTE]]="",Tableau2[[#This Row],[CDE MONT]]=""),"",Tableau2[[#This Row],[CDE MONT]]/Tableau2[[#This Row],[CDE QTE]])</f>
        <v/>
      </c>
    </row>
    <row r="283" spans="1:14">
      <c r="A283" s="1" t="s">
        <v>15</v>
      </c>
      <c r="B283" t="s">
        <v>15</v>
      </c>
      <c r="C283" t="s">
        <v>15</v>
      </c>
      <c r="D283" t="s">
        <v>15</v>
      </c>
      <c r="E283" t="s">
        <v>15</v>
      </c>
      <c r="F283" t="s">
        <v>15</v>
      </c>
      <c r="H2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commande]],$H282)))</f>
        <v/>
      </c>
      <c r="I283" s="10" t="str">
        <f>IF(AND(Tableau2[[#This Row],[Nbr de commande]]="",Tableau2[[#This Row],[Nbr de commande]]=""),"",INDEX(G:N,MATCH(Tableau2[[#This Row],[Nbr de commande BIS]],[Nbr de commande],0),8))</f>
        <v/>
      </c>
      <c r="J283" s="8" t="str">
        <f>IF(AND(Tableau2[[#This Row],[Nbr de commande]]&lt;&gt;"",Tableau2[[#This Row],[Nbr de commande]]&lt;&gt;G284),Tableau2[[#This Row],[CUMUL QTE]],"")</f>
        <v/>
      </c>
      <c r="K283" s="8" t="str">
        <f>IF(AND(Tableau2[[#This Row],[Nbr de commande]]&lt;&gt;"",Tableau2[[#This Row],[Nbr de commande]]&lt;&gt;G284),Tableau2[[#This Row],[Cumul MONT]],"")</f>
        <v/>
      </c>
      <c r="L283" s="7">
        <f>SUMIFS($C$2:C283,$B$2:B283,"&lt;&gt;999")</f>
        <v>5917.9999999999991</v>
      </c>
      <c r="M283" s="7">
        <f>SUMIFS($E$2:E283,$B$2:B283,"&lt;&gt;999")</f>
        <v>54270.620000000032</v>
      </c>
      <c r="N283" s="5" t="str">
        <f>IF(AND(Tableau2[[#This Row],[CDE QTE]]="",Tableau2[[#This Row],[CDE MONT]]=""),"",Tableau2[[#This Row],[CDE MONT]]/Tableau2[[#This Row],[CDE QTE]])</f>
        <v/>
      </c>
    </row>
    <row r="284" spans="1:14">
      <c r="A284" s="1" t="s">
        <v>15</v>
      </c>
      <c r="B284" t="s">
        <v>15</v>
      </c>
      <c r="C284" t="s">
        <v>15</v>
      </c>
      <c r="D284" t="s">
        <v>15</v>
      </c>
      <c r="E284" t="s">
        <v>15</v>
      </c>
      <c r="F284" t="s">
        <v>15</v>
      </c>
      <c r="H2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commande]],$H283)))</f>
        <v/>
      </c>
      <c r="I284" s="10" t="str">
        <f>IF(AND(Tableau2[[#This Row],[Nbr de commande]]="",Tableau2[[#This Row],[Nbr de commande]]=""),"",INDEX(G:N,MATCH(Tableau2[[#This Row],[Nbr de commande BIS]],[Nbr de commande],0),8))</f>
        <v/>
      </c>
      <c r="J284" s="8" t="str">
        <f>IF(AND(Tableau2[[#This Row],[Nbr de commande]]&lt;&gt;"",Tableau2[[#This Row],[Nbr de commande]]&lt;&gt;G285),Tableau2[[#This Row],[CUMUL QTE]],"")</f>
        <v/>
      </c>
      <c r="K284" s="8" t="str">
        <f>IF(AND(Tableau2[[#This Row],[Nbr de commande]]&lt;&gt;"",Tableau2[[#This Row],[Nbr de commande]]&lt;&gt;G285),Tableau2[[#This Row],[Cumul MONT]],"")</f>
        <v/>
      </c>
      <c r="L284" s="7">
        <f>SUMIFS($C$2:C284,$B$2:B284,"&lt;&gt;999")</f>
        <v>5917.9999999999991</v>
      </c>
      <c r="M284" s="7">
        <f>SUMIFS($E$2:E284,$B$2:B284,"&lt;&gt;999")</f>
        <v>54270.620000000032</v>
      </c>
      <c r="N284" s="5" t="str">
        <f>IF(AND(Tableau2[[#This Row],[CDE QTE]]="",Tableau2[[#This Row],[CDE MONT]]=""),"",Tableau2[[#This Row],[CDE MONT]]/Tableau2[[#This Row],[CDE QTE]])</f>
        <v/>
      </c>
    </row>
    <row r="285" spans="1:14">
      <c r="A285" s="1" t="s">
        <v>15</v>
      </c>
      <c r="B285" t="s">
        <v>15</v>
      </c>
      <c r="C285" t="s">
        <v>15</v>
      </c>
      <c r="D285" t="s">
        <v>15</v>
      </c>
      <c r="E285" t="s">
        <v>15</v>
      </c>
      <c r="F285" t="s">
        <v>15</v>
      </c>
      <c r="H2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commande]],$H284)))</f>
        <v/>
      </c>
      <c r="I285" s="10" t="str">
        <f>IF(AND(Tableau2[[#This Row],[Nbr de commande]]="",Tableau2[[#This Row],[Nbr de commande]]=""),"",INDEX(G:N,MATCH(Tableau2[[#This Row],[Nbr de commande BIS]],[Nbr de commande],0),8))</f>
        <v/>
      </c>
      <c r="J285" s="8" t="str">
        <f>IF(AND(Tableau2[[#This Row],[Nbr de commande]]&lt;&gt;"",Tableau2[[#This Row],[Nbr de commande]]&lt;&gt;G286),Tableau2[[#This Row],[CUMUL QTE]],"")</f>
        <v/>
      </c>
      <c r="K285" s="8" t="str">
        <f>IF(AND(Tableau2[[#This Row],[Nbr de commande]]&lt;&gt;"",Tableau2[[#This Row],[Nbr de commande]]&lt;&gt;G286),Tableau2[[#This Row],[Cumul MONT]],"")</f>
        <v/>
      </c>
      <c r="L285" s="7">
        <f>SUMIFS($C$2:C285,$B$2:B285,"&lt;&gt;999")</f>
        <v>5917.9999999999991</v>
      </c>
      <c r="M285" s="7">
        <f>SUMIFS($E$2:E285,$B$2:B285,"&lt;&gt;999")</f>
        <v>54270.620000000032</v>
      </c>
      <c r="N285" s="5" t="str">
        <f>IF(AND(Tableau2[[#This Row],[CDE QTE]]="",Tableau2[[#This Row],[CDE MONT]]=""),"",Tableau2[[#This Row],[CDE MONT]]/Tableau2[[#This Row],[CDE QTE]])</f>
        <v/>
      </c>
    </row>
    <row r="286" spans="1:14">
      <c r="A286" s="1" t="s">
        <v>15</v>
      </c>
      <c r="B286" t="s">
        <v>15</v>
      </c>
      <c r="C286" t="s">
        <v>15</v>
      </c>
      <c r="D286" t="s">
        <v>15</v>
      </c>
      <c r="E286" t="s">
        <v>15</v>
      </c>
      <c r="F286" t="s">
        <v>15</v>
      </c>
      <c r="H2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commande]],$H285)))</f>
        <v/>
      </c>
      <c r="I286" s="10" t="str">
        <f>IF(AND(Tableau2[[#This Row],[Nbr de commande]]="",Tableau2[[#This Row],[Nbr de commande]]=""),"",INDEX(G:N,MATCH(Tableau2[[#This Row],[Nbr de commande BIS]],[Nbr de commande],0),8))</f>
        <v/>
      </c>
      <c r="J286" s="8" t="str">
        <f>IF(AND(Tableau2[[#This Row],[Nbr de commande]]&lt;&gt;"",Tableau2[[#This Row],[Nbr de commande]]&lt;&gt;G287),Tableau2[[#This Row],[CUMUL QTE]],"")</f>
        <v/>
      </c>
      <c r="K286" s="8" t="str">
        <f>IF(AND(Tableau2[[#This Row],[Nbr de commande]]&lt;&gt;"",Tableau2[[#This Row],[Nbr de commande]]&lt;&gt;G287),Tableau2[[#This Row],[Cumul MONT]],"")</f>
        <v/>
      </c>
      <c r="L286" s="7">
        <f>SUMIFS($C$2:C286,$B$2:B286,"&lt;&gt;999")</f>
        <v>5917.9999999999991</v>
      </c>
      <c r="M286" s="7">
        <f>SUMIFS($E$2:E286,$B$2:B286,"&lt;&gt;999")</f>
        <v>54270.620000000032</v>
      </c>
      <c r="N286" s="5" t="str">
        <f>IF(AND(Tableau2[[#This Row],[CDE QTE]]="",Tableau2[[#This Row],[CDE MONT]]=""),"",Tableau2[[#This Row],[CDE MONT]]/Tableau2[[#This Row],[CDE QTE]])</f>
        <v/>
      </c>
    </row>
    <row r="287" spans="1:14">
      <c r="A287" s="1" t="s">
        <v>15</v>
      </c>
      <c r="B287" t="s">
        <v>15</v>
      </c>
      <c r="C287" t="s">
        <v>15</v>
      </c>
      <c r="D287" t="s">
        <v>15</v>
      </c>
      <c r="E287" t="s">
        <v>15</v>
      </c>
      <c r="F287" t="s">
        <v>15</v>
      </c>
      <c r="H2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commande]],$H286)))</f>
        <v/>
      </c>
      <c r="I287" s="10" t="str">
        <f>IF(AND(Tableau2[[#This Row],[Nbr de commande]]="",Tableau2[[#This Row],[Nbr de commande]]=""),"",INDEX(G:N,MATCH(Tableau2[[#This Row],[Nbr de commande BIS]],[Nbr de commande],0),8))</f>
        <v/>
      </c>
      <c r="J287" s="8" t="str">
        <f>IF(AND(Tableau2[[#This Row],[Nbr de commande]]&lt;&gt;"",Tableau2[[#This Row],[Nbr de commande]]&lt;&gt;G288),Tableau2[[#This Row],[CUMUL QTE]],"")</f>
        <v/>
      </c>
      <c r="K287" s="8" t="str">
        <f>IF(AND(Tableau2[[#This Row],[Nbr de commande]]&lt;&gt;"",Tableau2[[#This Row],[Nbr de commande]]&lt;&gt;G288),Tableau2[[#This Row],[Cumul MONT]],"")</f>
        <v/>
      </c>
      <c r="L287" s="7">
        <f>SUMIFS($C$2:C287,$B$2:B287,"&lt;&gt;999")</f>
        <v>5917.9999999999991</v>
      </c>
      <c r="M287" s="7">
        <f>SUMIFS($E$2:E287,$B$2:B287,"&lt;&gt;999")</f>
        <v>54270.620000000032</v>
      </c>
      <c r="N287" s="5" t="str">
        <f>IF(AND(Tableau2[[#This Row],[CDE QTE]]="",Tableau2[[#This Row],[CDE MONT]]=""),"",Tableau2[[#This Row],[CDE MONT]]/Tableau2[[#This Row],[CDE QTE]])</f>
        <v/>
      </c>
    </row>
    <row r="288" spans="1:14">
      <c r="A288" s="1" t="s">
        <v>15</v>
      </c>
      <c r="B288" t="s">
        <v>15</v>
      </c>
      <c r="C288" t="s">
        <v>15</v>
      </c>
      <c r="D288" t="s">
        <v>15</v>
      </c>
      <c r="E288" t="s">
        <v>15</v>
      </c>
      <c r="F288" t="s">
        <v>15</v>
      </c>
      <c r="H2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commande]],$H287)))</f>
        <v/>
      </c>
      <c r="I288" s="10" t="str">
        <f>IF(AND(Tableau2[[#This Row],[Nbr de commande]]="",Tableau2[[#This Row],[Nbr de commande]]=""),"",INDEX(G:N,MATCH(Tableau2[[#This Row],[Nbr de commande BIS]],[Nbr de commande],0),8))</f>
        <v/>
      </c>
      <c r="J288" s="8" t="str">
        <f>IF(AND(Tableau2[[#This Row],[Nbr de commande]]&lt;&gt;"",Tableau2[[#This Row],[Nbr de commande]]&lt;&gt;G289),Tableau2[[#This Row],[CUMUL QTE]],"")</f>
        <v/>
      </c>
      <c r="K288" s="8" t="str">
        <f>IF(AND(Tableau2[[#This Row],[Nbr de commande]]&lt;&gt;"",Tableau2[[#This Row],[Nbr de commande]]&lt;&gt;G289),Tableau2[[#This Row],[Cumul MONT]],"")</f>
        <v/>
      </c>
      <c r="L288" s="7">
        <f>SUMIFS($C$2:C288,$B$2:B288,"&lt;&gt;999")</f>
        <v>5917.9999999999991</v>
      </c>
      <c r="M288" s="7">
        <f>SUMIFS($E$2:E288,$B$2:B288,"&lt;&gt;999")</f>
        <v>54270.620000000032</v>
      </c>
      <c r="N288" s="5" t="str">
        <f>IF(AND(Tableau2[[#This Row],[CDE QTE]]="",Tableau2[[#This Row],[CDE MONT]]=""),"",Tableau2[[#This Row],[CDE MONT]]/Tableau2[[#This Row],[CDE QTE]])</f>
        <v/>
      </c>
    </row>
    <row r="289" spans="1:14">
      <c r="A289" s="1" t="s">
        <v>15</v>
      </c>
      <c r="B289" t="s">
        <v>15</v>
      </c>
      <c r="C289" t="s">
        <v>15</v>
      </c>
      <c r="D289" t="s">
        <v>15</v>
      </c>
      <c r="E289" t="s">
        <v>15</v>
      </c>
      <c r="F289" t="s">
        <v>15</v>
      </c>
      <c r="H2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commande]],$H288)))</f>
        <v/>
      </c>
      <c r="I289" s="10" t="str">
        <f>IF(AND(Tableau2[[#This Row],[Nbr de commande]]="",Tableau2[[#This Row],[Nbr de commande]]=""),"",INDEX(G:N,MATCH(Tableau2[[#This Row],[Nbr de commande BIS]],[Nbr de commande],0),8))</f>
        <v/>
      </c>
      <c r="J289" s="8" t="str">
        <f>IF(AND(Tableau2[[#This Row],[Nbr de commande]]&lt;&gt;"",Tableau2[[#This Row],[Nbr de commande]]&lt;&gt;G290),Tableau2[[#This Row],[CUMUL QTE]],"")</f>
        <v/>
      </c>
      <c r="K289" s="8" t="str">
        <f>IF(AND(Tableau2[[#This Row],[Nbr de commande]]&lt;&gt;"",Tableau2[[#This Row],[Nbr de commande]]&lt;&gt;G290),Tableau2[[#This Row],[Cumul MONT]],"")</f>
        <v/>
      </c>
      <c r="L289" s="7">
        <f>SUMIFS($C$2:C289,$B$2:B289,"&lt;&gt;999")</f>
        <v>5917.9999999999991</v>
      </c>
      <c r="M289" s="7">
        <f>SUMIFS($E$2:E289,$B$2:B289,"&lt;&gt;999")</f>
        <v>54270.620000000032</v>
      </c>
      <c r="N289" s="5" t="str">
        <f>IF(AND(Tableau2[[#This Row],[CDE QTE]]="",Tableau2[[#This Row],[CDE MONT]]=""),"",Tableau2[[#This Row],[CDE MONT]]/Tableau2[[#This Row],[CDE QTE]])</f>
        <v/>
      </c>
    </row>
    <row r="290" spans="1:14">
      <c r="A290" s="1" t="s">
        <v>15</v>
      </c>
      <c r="B290" t="s">
        <v>15</v>
      </c>
      <c r="C290" t="s">
        <v>15</v>
      </c>
      <c r="D290" t="s">
        <v>15</v>
      </c>
      <c r="E290" t="s">
        <v>15</v>
      </c>
      <c r="F290" t="s">
        <v>15</v>
      </c>
      <c r="H2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commande]],$H289)))</f>
        <v/>
      </c>
      <c r="I290" s="10" t="str">
        <f>IF(AND(Tableau2[[#This Row],[Nbr de commande]]="",Tableau2[[#This Row],[Nbr de commande]]=""),"",INDEX(G:N,MATCH(Tableau2[[#This Row],[Nbr de commande BIS]],[Nbr de commande],0),8))</f>
        <v/>
      </c>
      <c r="J290" s="8" t="str">
        <f>IF(AND(Tableau2[[#This Row],[Nbr de commande]]&lt;&gt;"",Tableau2[[#This Row],[Nbr de commande]]&lt;&gt;G291),Tableau2[[#This Row],[CUMUL QTE]],"")</f>
        <v/>
      </c>
      <c r="K290" s="8" t="str">
        <f>IF(AND(Tableau2[[#This Row],[Nbr de commande]]&lt;&gt;"",Tableau2[[#This Row],[Nbr de commande]]&lt;&gt;G291),Tableau2[[#This Row],[Cumul MONT]],"")</f>
        <v/>
      </c>
      <c r="L290" s="7">
        <f>SUMIFS($C$2:C290,$B$2:B290,"&lt;&gt;999")</f>
        <v>5917.9999999999991</v>
      </c>
      <c r="M290" s="7">
        <f>SUMIFS($E$2:E290,$B$2:B290,"&lt;&gt;999")</f>
        <v>54270.620000000032</v>
      </c>
      <c r="N290" s="5" t="str">
        <f>IF(AND(Tableau2[[#This Row],[CDE QTE]]="",Tableau2[[#This Row],[CDE MONT]]=""),"",Tableau2[[#This Row],[CDE MONT]]/Tableau2[[#This Row],[CDE QTE]])</f>
        <v/>
      </c>
    </row>
    <row r="291" spans="1:14">
      <c r="A291" s="1" t="s">
        <v>15</v>
      </c>
      <c r="B291" t="s">
        <v>15</v>
      </c>
      <c r="C291" t="s">
        <v>15</v>
      </c>
      <c r="D291" t="s">
        <v>15</v>
      </c>
      <c r="E291" t="s">
        <v>15</v>
      </c>
      <c r="F291" t="s">
        <v>15</v>
      </c>
      <c r="H2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commande]],$H290)))</f>
        <v/>
      </c>
      <c r="I291" s="10" t="str">
        <f>IF(AND(Tableau2[[#This Row],[Nbr de commande]]="",Tableau2[[#This Row],[Nbr de commande]]=""),"",INDEX(G:N,MATCH(Tableau2[[#This Row],[Nbr de commande BIS]],[Nbr de commande],0),8))</f>
        <v/>
      </c>
      <c r="J291" s="8" t="str">
        <f>IF(AND(Tableau2[[#This Row],[Nbr de commande]]&lt;&gt;"",Tableau2[[#This Row],[Nbr de commande]]&lt;&gt;G292),Tableau2[[#This Row],[CUMUL QTE]],"")</f>
        <v/>
      </c>
      <c r="K291" s="8" t="str">
        <f>IF(AND(Tableau2[[#This Row],[Nbr de commande]]&lt;&gt;"",Tableau2[[#This Row],[Nbr de commande]]&lt;&gt;G292),Tableau2[[#This Row],[Cumul MONT]],"")</f>
        <v/>
      </c>
      <c r="L291" s="7">
        <f>SUMIFS($C$2:C291,$B$2:B291,"&lt;&gt;999")</f>
        <v>5917.9999999999991</v>
      </c>
      <c r="M291" s="7">
        <f>SUMIFS($E$2:E291,$B$2:B291,"&lt;&gt;999")</f>
        <v>54270.620000000032</v>
      </c>
      <c r="N291" s="5" t="str">
        <f>IF(AND(Tableau2[[#This Row],[CDE QTE]]="",Tableau2[[#This Row],[CDE MONT]]=""),"",Tableau2[[#This Row],[CDE MONT]]/Tableau2[[#This Row],[CDE QTE]])</f>
        <v/>
      </c>
    </row>
    <row r="292" spans="1:14">
      <c r="A292" s="1" t="s">
        <v>15</v>
      </c>
      <c r="B292" t="s">
        <v>15</v>
      </c>
      <c r="C292" t="s">
        <v>15</v>
      </c>
      <c r="D292" t="s">
        <v>15</v>
      </c>
      <c r="E292" t="s">
        <v>15</v>
      </c>
      <c r="F292" t="s">
        <v>15</v>
      </c>
      <c r="H2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commande]],$H291)))</f>
        <v/>
      </c>
      <c r="I292" s="10" t="str">
        <f>IF(AND(Tableau2[[#This Row],[Nbr de commande]]="",Tableau2[[#This Row],[Nbr de commande]]=""),"",INDEX(G:N,MATCH(Tableau2[[#This Row],[Nbr de commande BIS]],[Nbr de commande],0),8))</f>
        <v/>
      </c>
      <c r="J292" s="8" t="str">
        <f>IF(AND(Tableau2[[#This Row],[Nbr de commande]]&lt;&gt;"",Tableau2[[#This Row],[Nbr de commande]]&lt;&gt;G293),Tableau2[[#This Row],[CUMUL QTE]],"")</f>
        <v/>
      </c>
      <c r="K292" s="8" t="str">
        <f>IF(AND(Tableau2[[#This Row],[Nbr de commande]]&lt;&gt;"",Tableau2[[#This Row],[Nbr de commande]]&lt;&gt;G293),Tableau2[[#This Row],[Cumul MONT]],"")</f>
        <v/>
      </c>
      <c r="L292" s="7">
        <f>SUMIFS($C$2:C292,$B$2:B292,"&lt;&gt;999")</f>
        <v>5917.9999999999991</v>
      </c>
      <c r="M292" s="7">
        <f>SUMIFS($E$2:E292,$B$2:B292,"&lt;&gt;999")</f>
        <v>54270.620000000032</v>
      </c>
      <c r="N292" s="5" t="str">
        <f>IF(AND(Tableau2[[#This Row],[CDE QTE]]="",Tableau2[[#This Row],[CDE MONT]]=""),"",Tableau2[[#This Row],[CDE MONT]]/Tableau2[[#This Row],[CDE QTE]])</f>
        <v/>
      </c>
    </row>
    <row r="293" spans="1:14">
      <c r="A293" s="1" t="s">
        <v>15</v>
      </c>
      <c r="B293" t="s">
        <v>15</v>
      </c>
      <c r="C293" t="s">
        <v>15</v>
      </c>
      <c r="D293" t="s">
        <v>15</v>
      </c>
      <c r="E293" t="s">
        <v>15</v>
      </c>
      <c r="F293" t="s">
        <v>15</v>
      </c>
      <c r="H2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commande]],$H292)))</f>
        <v/>
      </c>
      <c r="I293" s="10" t="str">
        <f>IF(AND(Tableau2[[#This Row],[Nbr de commande]]="",Tableau2[[#This Row],[Nbr de commande]]=""),"",INDEX(G:N,MATCH(Tableau2[[#This Row],[Nbr de commande BIS]],[Nbr de commande],0),8))</f>
        <v/>
      </c>
      <c r="J293" s="8" t="str">
        <f>IF(AND(Tableau2[[#This Row],[Nbr de commande]]&lt;&gt;"",Tableau2[[#This Row],[Nbr de commande]]&lt;&gt;G294),Tableau2[[#This Row],[CUMUL QTE]],"")</f>
        <v/>
      </c>
      <c r="K293" s="8" t="str">
        <f>IF(AND(Tableau2[[#This Row],[Nbr de commande]]&lt;&gt;"",Tableau2[[#This Row],[Nbr de commande]]&lt;&gt;G294),Tableau2[[#This Row],[Cumul MONT]],"")</f>
        <v/>
      </c>
      <c r="L293" s="7">
        <f>SUMIFS($C$2:C293,$B$2:B293,"&lt;&gt;999")</f>
        <v>5917.9999999999991</v>
      </c>
      <c r="M293" s="7">
        <f>SUMIFS($E$2:E293,$B$2:B293,"&lt;&gt;999")</f>
        <v>54270.620000000032</v>
      </c>
      <c r="N293" s="5" t="str">
        <f>IF(AND(Tableau2[[#This Row],[CDE QTE]]="",Tableau2[[#This Row],[CDE MONT]]=""),"",Tableau2[[#This Row],[CDE MONT]]/Tableau2[[#This Row],[CDE QTE]])</f>
        <v/>
      </c>
    </row>
    <row r="294" spans="1:14">
      <c r="A294" s="1" t="s">
        <v>15</v>
      </c>
      <c r="B294" t="s">
        <v>15</v>
      </c>
      <c r="C294" t="s">
        <v>15</v>
      </c>
      <c r="D294" t="s">
        <v>15</v>
      </c>
      <c r="E294" t="s">
        <v>15</v>
      </c>
      <c r="F294" t="s">
        <v>15</v>
      </c>
      <c r="H2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commande]],$H293)))</f>
        <v/>
      </c>
      <c r="I294" s="10" t="str">
        <f>IF(AND(Tableau2[[#This Row],[Nbr de commande]]="",Tableau2[[#This Row],[Nbr de commande]]=""),"",INDEX(G:N,MATCH(Tableau2[[#This Row],[Nbr de commande BIS]],[Nbr de commande],0),8))</f>
        <v/>
      </c>
      <c r="J294" s="8" t="str">
        <f>IF(AND(Tableau2[[#This Row],[Nbr de commande]]&lt;&gt;"",Tableau2[[#This Row],[Nbr de commande]]&lt;&gt;G295),Tableau2[[#This Row],[CUMUL QTE]],"")</f>
        <v/>
      </c>
      <c r="K294" s="8" t="str">
        <f>IF(AND(Tableau2[[#This Row],[Nbr de commande]]&lt;&gt;"",Tableau2[[#This Row],[Nbr de commande]]&lt;&gt;G295),Tableau2[[#This Row],[Cumul MONT]],"")</f>
        <v/>
      </c>
      <c r="L294" s="7">
        <f>SUMIFS($C$2:C294,$B$2:B294,"&lt;&gt;999")</f>
        <v>5917.9999999999991</v>
      </c>
      <c r="M294" s="7">
        <f>SUMIFS($E$2:E294,$B$2:B294,"&lt;&gt;999")</f>
        <v>54270.620000000032</v>
      </c>
      <c r="N294" s="5" t="str">
        <f>IF(AND(Tableau2[[#This Row],[CDE QTE]]="",Tableau2[[#This Row],[CDE MONT]]=""),"",Tableau2[[#This Row],[CDE MONT]]/Tableau2[[#This Row],[CDE QTE]])</f>
        <v/>
      </c>
    </row>
    <row r="295" spans="1:14">
      <c r="A295" s="1" t="s">
        <v>15</v>
      </c>
      <c r="B295" t="s">
        <v>15</v>
      </c>
      <c r="C295" t="s">
        <v>15</v>
      </c>
      <c r="D295" t="s">
        <v>15</v>
      </c>
      <c r="E295" t="s">
        <v>15</v>
      </c>
      <c r="F295" t="s">
        <v>15</v>
      </c>
      <c r="H2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commande]],$H294)))</f>
        <v/>
      </c>
      <c r="I295" s="10" t="str">
        <f>IF(AND(Tableau2[[#This Row],[Nbr de commande]]="",Tableau2[[#This Row],[Nbr de commande]]=""),"",INDEX(G:N,MATCH(Tableau2[[#This Row],[Nbr de commande BIS]],[Nbr de commande],0),8))</f>
        <v/>
      </c>
      <c r="J295" s="8" t="str">
        <f>IF(AND(Tableau2[[#This Row],[Nbr de commande]]&lt;&gt;"",Tableau2[[#This Row],[Nbr de commande]]&lt;&gt;G296),Tableau2[[#This Row],[CUMUL QTE]],"")</f>
        <v/>
      </c>
      <c r="K295" s="8" t="str">
        <f>IF(AND(Tableau2[[#This Row],[Nbr de commande]]&lt;&gt;"",Tableau2[[#This Row],[Nbr de commande]]&lt;&gt;G296),Tableau2[[#This Row],[Cumul MONT]],"")</f>
        <v/>
      </c>
      <c r="L295" s="7">
        <f>SUMIFS($C$2:C295,$B$2:B295,"&lt;&gt;999")</f>
        <v>5917.9999999999991</v>
      </c>
      <c r="M295" s="7">
        <f>SUMIFS($E$2:E295,$B$2:B295,"&lt;&gt;999")</f>
        <v>54270.620000000032</v>
      </c>
      <c r="N295" s="5" t="str">
        <f>IF(AND(Tableau2[[#This Row],[CDE QTE]]="",Tableau2[[#This Row],[CDE MONT]]=""),"",Tableau2[[#This Row],[CDE MONT]]/Tableau2[[#This Row],[CDE QTE]])</f>
        <v/>
      </c>
    </row>
    <row r="296" spans="1:14">
      <c r="A296" s="1" t="s">
        <v>15</v>
      </c>
      <c r="B296" t="s">
        <v>15</v>
      </c>
      <c r="C296" t="s">
        <v>15</v>
      </c>
      <c r="D296" t="s">
        <v>15</v>
      </c>
      <c r="E296" t="s">
        <v>15</v>
      </c>
      <c r="F296" t="s">
        <v>15</v>
      </c>
      <c r="H2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commande]],$H295)))</f>
        <v/>
      </c>
      <c r="I296" s="10" t="str">
        <f>IF(AND(Tableau2[[#This Row],[Nbr de commande]]="",Tableau2[[#This Row],[Nbr de commande]]=""),"",INDEX(G:N,MATCH(Tableau2[[#This Row],[Nbr de commande BIS]],[Nbr de commande],0),8))</f>
        <v/>
      </c>
      <c r="J296" s="8" t="str">
        <f>IF(AND(Tableau2[[#This Row],[Nbr de commande]]&lt;&gt;"",Tableau2[[#This Row],[Nbr de commande]]&lt;&gt;G297),Tableau2[[#This Row],[CUMUL QTE]],"")</f>
        <v/>
      </c>
      <c r="K296" s="8" t="str">
        <f>IF(AND(Tableau2[[#This Row],[Nbr de commande]]&lt;&gt;"",Tableau2[[#This Row],[Nbr de commande]]&lt;&gt;G297),Tableau2[[#This Row],[Cumul MONT]],"")</f>
        <v/>
      </c>
      <c r="L296" s="7">
        <f>SUMIFS($C$2:C296,$B$2:B296,"&lt;&gt;999")</f>
        <v>5917.9999999999991</v>
      </c>
      <c r="M296" s="7">
        <f>SUMIFS($E$2:E296,$B$2:B296,"&lt;&gt;999")</f>
        <v>54270.620000000032</v>
      </c>
      <c r="N296" s="5" t="str">
        <f>IF(AND(Tableau2[[#This Row],[CDE QTE]]="",Tableau2[[#This Row],[CDE MONT]]=""),"",Tableau2[[#This Row],[CDE MONT]]/Tableau2[[#This Row],[CDE QTE]])</f>
        <v/>
      </c>
    </row>
    <row r="297" spans="1:14">
      <c r="A297" s="1" t="s">
        <v>15</v>
      </c>
      <c r="B297" t="s">
        <v>15</v>
      </c>
      <c r="C297" t="s">
        <v>15</v>
      </c>
      <c r="D297" t="s">
        <v>15</v>
      </c>
      <c r="E297" t="s">
        <v>15</v>
      </c>
      <c r="F297" t="s">
        <v>15</v>
      </c>
      <c r="H2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commande]],$H296)))</f>
        <v/>
      </c>
      <c r="I297" s="10" t="str">
        <f>IF(AND(Tableau2[[#This Row],[Nbr de commande]]="",Tableau2[[#This Row],[Nbr de commande]]=""),"",INDEX(G:N,MATCH(Tableau2[[#This Row],[Nbr de commande BIS]],[Nbr de commande],0),8))</f>
        <v/>
      </c>
      <c r="J297" s="8" t="str">
        <f>IF(AND(Tableau2[[#This Row],[Nbr de commande]]&lt;&gt;"",Tableau2[[#This Row],[Nbr de commande]]&lt;&gt;G298),Tableau2[[#This Row],[CUMUL QTE]],"")</f>
        <v/>
      </c>
      <c r="K297" s="8" t="str">
        <f>IF(AND(Tableau2[[#This Row],[Nbr de commande]]&lt;&gt;"",Tableau2[[#This Row],[Nbr de commande]]&lt;&gt;G298),Tableau2[[#This Row],[Cumul MONT]],"")</f>
        <v/>
      </c>
      <c r="L297" s="7">
        <f>SUMIFS($C$2:C297,$B$2:B297,"&lt;&gt;999")</f>
        <v>5917.9999999999991</v>
      </c>
      <c r="M297" s="7">
        <f>SUMIFS($E$2:E297,$B$2:B297,"&lt;&gt;999")</f>
        <v>54270.620000000032</v>
      </c>
      <c r="N297" s="5" t="str">
        <f>IF(AND(Tableau2[[#This Row],[CDE QTE]]="",Tableau2[[#This Row],[CDE MONT]]=""),"",Tableau2[[#This Row],[CDE MONT]]/Tableau2[[#This Row],[CDE QTE]])</f>
        <v/>
      </c>
    </row>
    <row r="298" spans="1:14">
      <c r="A298" s="1" t="s">
        <v>15</v>
      </c>
      <c r="B298" t="s">
        <v>15</v>
      </c>
      <c r="C298" t="s">
        <v>15</v>
      </c>
      <c r="D298" t="s">
        <v>15</v>
      </c>
      <c r="E298" t="s">
        <v>15</v>
      </c>
      <c r="F298" t="s">
        <v>15</v>
      </c>
      <c r="H2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commande]],$H297)))</f>
        <v/>
      </c>
      <c r="I298" s="10" t="str">
        <f>IF(AND(Tableau2[[#This Row],[Nbr de commande]]="",Tableau2[[#This Row],[Nbr de commande]]=""),"",INDEX(G:N,MATCH(Tableau2[[#This Row],[Nbr de commande BIS]],[Nbr de commande],0),8))</f>
        <v/>
      </c>
      <c r="J298" s="8" t="str">
        <f>IF(AND(Tableau2[[#This Row],[Nbr de commande]]&lt;&gt;"",Tableau2[[#This Row],[Nbr de commande]]&lt;&gt;G299),Tableau2[[#This Row],[CUMUL QTE]],"")</f>
        <v/>
      </c>
      <c r="K298" s="8" t="str">
        <f>IF(AND(Tableau2[[#This Row],[Nbr de commande]]&lt;&gt;"",Tableau2[[#This Row],[Nbr de commande]]&lt;&gt;G299),Tableau2[[#This Row],[Cumul MONT]],"")</f>
        <v/>
      </c>
      <c r="L298" s="7">
        <f>SUMIFS($C$2:C298,$B$2:B298,"&lt;&gt;999")</f>
        <v>5917.9999999999991</v>
      </c>
      <c r="M298" s="7">
        <f>SUMIFS($E$2:E298,$B$2:B298,"&lt;&gt;999")</f>
        <v>54270.620000000032</v>
      </c>
      <c r="N298" s="5" t="str">
        <f>IF(AND(Tableau2[[#This Row],[CDE QTE]]="",Tableau2[[#This Row],[CDE MONT]]=""),"",Tableau2[[#This Row],[CDE MONT]]/Tableau2[[#This Row],[CDE QTE]])</f>
        <v/>
      </c>
    </row>
    <row r="299" spans="1:14">
      <c r="A299" s="1" t="s">
        <v>15</v>
      </c>
      <c r="B299" t="s">
        <v>15</v>
      </c>
      <c r="C299" t="s">
        <v>15</v>
      </c>
      <c r="D299" t="s">
        <v>15</v>
      </c>
      <c r="E299" t="s">
        <v>15</v>
      </c>
      <c r="F299" t="s">
        <v>15</v>
      </c>
      <c r="H2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commande]],$H298)))</f>
        <v/>
      </c>
      <c r="I299" s="10" t="str">
        <f>IF(AND(Tableau2[[#This Row],[Nbr de commande]]="",Tableau2[[#This Row],[Nbr de commande]]=""),"",INDEX(G:N,MATCH(Tableau2[[#This Row],[Nbr de commande BIS]],[Nbr de commande],0),8))</f>
        <v/>
      </c>
      <c r="J299" s="8" t="str">
        <f>IF(AND(Tableau2[[#This Row],[Nbr de commande]]&lt;&gt;"",Tableau2[[#This Row],[Nbr de commande]]&lt;&gt;G300),Tableau2[[#This Row],[CUMUL QTE]],"")</f>
        <v/>
      </c>
      <c r="K299" s="8" t="str">
        <f>IF(AND(Tableau2[[#This Row],[Nbr de commande]]&lt;&gt;"",Tableau2[[#This Row],[Nbr de commande]]&lt;&gt;G300),Tableau2[[#This Row],[Cumul MONT]],"")</f>
        <v/>
      </c>
      <c r="L299" s="7">
        <f>SUMIFS($C$2:C299,$B$2:B299,"&lt;&gt;999")</f>
        <v>5917.9999999999991</v>
      </c>
      <c r="M299" s="7">
        <f>SUMIFS($E$2:E299,$B$2:B299,"&lt;&gt;999")</f>
        <v>54270.620000000032</v>
      </c>
      <c r="N299" s="5" t="str">
        <f>IF(AND(Tableau2[[#This Row],[CDE QTE]]="",Tableau2[[#This Row],[CDE MONT]]=""),"",Tableau2[[#This Row],[CDE MONT]]/Tableau2[[#This Row],[CDE QTE]])</f>
        <v/>
      </c>
    </row>
    <row r="300" spans="1:14">
      <c r="A300" s="1" t="s">
        <v>15</v>
      </c>
      <c r="B300" t="s">
        <v>15</v>
      </c>
      <c r="C300" t="s">
        <v>15</v>
      </c>
      <c r="D300" t="s">
        <v>15</v>
      </c>
      <c r="E300" t="s">
        <v>15</v>
      </c>
      <c r="F300" t="s">
        <v>15</v>
      </c>
      <c r="H3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commande]],$H299)))</f>
        <v/>
      </c>
      <c r="I300" s="10" t="str">
        <f>IF(AND(Tableau2[[#This Row],[Nbr de commande]]="",Tableau2[[#This Row],[Nbr de commande]]=""),"",INDEX(G:N,MATCH(Tableau2[[#This Row],[Nbr de commande BIS]],[Nbr de commande],0),8))</f>
        <v/>
      </c>
      <c r="J300" s="8" t="str">
        <f>IF(AND(Tableau2[[#This Row],[Nbr de commande]]&lt;&gt;"",Tableau2[[#This Row],[Nbr de commande]]&lt;&gt;G301),Tableau2[[#This Row],[CUMUL QTE]],"")</f>
        <v/>
      </c>
      <c r="K300" s="8" t="str">
        <f>IF(AND(Tableau2[[#This Row],[Nbr de commande]]&lt;&gt;"",Tableau2[[#This Row],[Nbr de commande]]&lt;&gt;G301),Tableau2[[#This Row],[Cumul MONT]],"")</f>
        <v/>
      </c>
      <c r="L300" s="7">
        <f>SUMIFS($C$2:C300,$B$2:B300,"&lt;&gt;999")</f>
        <v>5917.9999999999991</v>
      </c>
      <c r="M300" s="7">
        <f>SUMIFS($E$2:E300,$B$2:B300,"&lt;&gt;999")</f>
        <v>54270.620000000032</v>
      </c>
      <c r="N300" s="5" t="str">
        <f>IF(AND(Tableau2[[#This Row],[CDE QTE]]="",Tableau2[[#This Row],[CDE MONT]]=""),"",Tableau2[[#This Row],[CDE MONT]]/Tableau2[[#This Row],[CDE QTE]])</f>
        <v/>
      </c>
    </row>
    <row r="301" spans="1:14">
      <c r="A301" s="1" t="s">
        <v>15</v>
      </c>
      <c r="B301" t="s">
        <v>15</v>
      </c>
      <c r="C301" t="s">
        <v>15</v>
      </c>
      <c r="D301" t="s">
        <v>15</v>
      </c>
      <c r="E301" t="s">
        <v>15</v>
      </c>
      <c r="F301" t="s">
        <v>15</v>
      </c>
      <c r="H3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commande]],$H300)))</f>
        <v/>
      </c>
      <c r="I301" s="10" t="str">
        <f>IF(AND(Tableau2[[#This Row],[Nbr de commande]]="",Tableau2[[#This Row],[Nbr de commande]]=""),"",INDEX(G:N,MATCH(Tableau2[[#This Row],[Nbr de commande BIS]],[Nbr de commande],0),8))</f>
        <v/>
      </c>
      <c r="J301" s="8" t="str">
        <f>IF(AND(Tableau2[[#This Row],[Nbr de commande]]&lt;&gt;"",Tableau2[[#This Row],[Nbr de commande]]&lt;&gt;G302),Tableau2[[#This Row],[CUMUL QTE]],"")</f>
        <v/>
      </c>
      <c r="K301" s="8" t="str">
        <f>IF(AND(Tableau2[[#This Row],[Nbr de commande]]&lt;&gt;"",Tableau2[[#This Row],[Nbr de commande]]&lt;&gt;G302),Tableau2[[#This Row],[Cumul MONT]],"")</f>
        <v/>
      </c>
      <c r="L301" s="7">
        <f>SUMIFS($C$2:C301,$B$2:B301,"&lt;&gt;999")</f>
        <v>5917.9999999999991</v>
      </c>
      <c r="M301" s="7">
        <f>SUMIFS($E$2:E301,$B$2:B301,"&lt;&gt;999")</f>
        <v>54270.620000000032</v>
      </c>
      <c r="N301" s="5" t="str">
        <f>IF(AND(Tableau2[[#This Row],[CDE QTE]]="",Tableau2[[#This Row],[CDE MONT]]=""),"",Tableau2[[#This Row],[CDE MONT]]/Tableau2[[#This Row],[CDE QTE]])</f>
        <v/>
      </c>
    </row>
    <row r="302" spans="1:14">
      <c r="A302" s="1" t="s">
        <v>15</v>
      </c>
      <c r="B302" t="s">
        <v>15</v>
      </c>
      <c r="C302" t="s">
        <v>15</v>
      </c>
      <c r="D302" t="s">
        <v>15</v>
      </c>
      <c r="E302" t="s">
        <v>15</v>
      </c>
      <c r="F302" t="s">
        <v>15</v>
      </c>
      <c r="H3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commande]],$H301)))</f>
        <v/>
      </c>
      <c r="I302" s="10" t="str">
        <f>IF(AND(Tableau2[[#This Row],[Nbr de commande]]="",Tableau2[[#This Row],[Nbr de commande]]=""),"",INDEX(G:N,MATCH(Tableau2[[#This Row],[Nbr de commande BIS]],[Nbr de commande],0),8))</f>
        <v/>
      </c>
      <c r="J302" s="8" t="str">
        <f>IF(AND(Tableau2[[#This Row],[Nbr de commande]]&lt;&gt;"",Tableau2[[#This Row],[Nbr de commande]]&lt;&gt;G303),Tableau2[[#This Row],[CUMUL QTE]],"")</f>
        <v/>
      </c>
      <c r="K302" s="8" t="str">
        <f>IF(AND(Tableau2[[#This Row],[Nbr de commande]]&lt;&gt;"",Tableau2[[#This Row],[Nbr de commande]]&lt;&gt;G303),Tableau2[[#This Row],[Cumul MONT]],"")</f>
        <v/>
      </c>
      <c r="L302" s="7">
        <f>SUMIFS($C$2:C302,$B$2:B302,"&lt;&gt;999")</f>
        <v>5917.9999999999991</v>
      </c>
      <c r="M302" s="7">
        <f>SUMIFS($E$2:E302,$B$2:B302,"&lt;&gt;999")</f>
        <v>54270.620000000032</v>
      </c>
      <c r="N302" s="5" t="str">
        <f>IF(AND(Tableau2[[#This Row],[CDE QTE]]="",Tableau2[[#This Row],[CDE MONT]]=""),"",Tableau2[[#This Row],[CDE MONT]]/Tableau2[[#This Row],[CDE QTE]])</f>
        <v/>
      </c>
    </row>
    <row r="303" spans="1:14">
      <c r="A303" s="1" t="s">
        <v>15</v>
      </c>
      <c r="B303" t="s">
        <v>15</v>
      </c>
      <c r="C303" t="s">
        <v>15</v>
      </c>
      <c r="D303" t="s">
        <v>15</v>
      </c>
      <c r="E303" t="s">
        <v>15</v>
      </c>
      <c r="F303" t="s">
        <v>15</v>
      </c>
      <c r="H3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commande]],$H302)))</f>
        <v/>
      </c>
      <c r="I303" s="10" t="str">
        <f>IF(AND(Tableau2[[#This Row],[Nbr de commande]]="",Tableau2[[#This Row],[Nbr de commande]]=""),"",INDEX(G:N,MATCH(Tableau2[[#This Row],[Nbr de commande BIS]],[Nbr de commande],0),8))</f>
        <v/>
      </c>
      <c r="J303" s="8" t="str">
        <f>IF(AND(Tableau2[[#This Row],[Nbr de commande]]&lt;&gt;"",Tableau2[[#This Row],[Nbr de commande]]&lt;&gt;G304),Tableau2[[#This Row],[CUMUL QTE]],"")</f>
        <v/>
      </c>
      <c r="K303" s="8" t="str">
        <f>IF(AND(Tableau2[[#This Row],[Nbr de commande]]&lt;&gt;"",Tableau2[[#This Row],[Nbr de commande]]&lt;&gt;G304),Tableau2[[#This Row],[Cumul MONT]],"")</f>
        <v/>
      </c>
      <c r="L303" s="7">
        <f>SUMIFS($C$2:C303,$B$2:B303,"&lt;&gt;999")</f>
        <v>5917.9999999999991</v>
      </c>
      <c r="M303" s="7">
        <f>SUMIFS($E$2:E303,$B$2:B303,"&lt;&gt;999")</f>
        <v>54270.620000000032</v>
      </c>
      <c r="N303" s="5" t="str">
        <f>IF(AND(Tableau2[[#This Row],[CDE QTE]]="",Tableau2[[#This Row],[CDE MONT]]=""),"",Tableau2[[#This Row],[CDE MONT]]/Tableau2[[#This Row],[CDE QTE]])</f>
        <v/>
      </c>
    </row>
    <row r="304" spans="1:14">
      <c r="A304" s="1" t="s">
        <v>15</v>
      </c>
      <c r="B304" t="s">
        <v>15</v>
      </c>
      <c r="C304" t="s">
        <v>15</v>
      </c>
      <c r="D304" t="s">
        <v>15</v>
      </c>
      <c r="E304" t="s">
        <v>15</v>
      </c>
      <c r="F304" t="s">
        <v>15</v>
      </c>
      <c r="H3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commande]],$H303)))</f>
        <v/>
      </c>
      <c r="I304" s="10" t="str">
        <f>IF(AND(Tableau2[[#This Row],[Nbr de commande]]="",Tableau2[[#This Row],[Nbr de commande]]=""),"",INDEX(G:N,MATCH(Tableau2[[#This Row],[Nbr de commande BIS]],[Nbr de commande],0),8))</f>
        <v/>
      </c>
      <c r="J304" s="8" t="str">
        <f>IF(AND(Tableau2[[#This Row],[Nbr de commande]]&lt;&gt;"",Tableau2[[#This Row],[Nbr de commande]]&lt;&gt;G305),Tableau2[[#This Row],[CUMUL QTE]],"")</f>
        <v/>
      </c>
      <c r="K304" s="8" t="str">
        <f>IF(AND(Tableau2[[#This Row],[Nbr de commande]]&lt;&gt;"",Tableau2[[#This Row],[Nbr de commande]]&lt;&gt;G305),Tableau2[[#This Row],[Cumul MONT]],"")</f>
        <v/>
      </c>
      <c r="L304" s="7">
        <f>SUMIFS($C$2:C304,$B$2:B304,"&lt;&gt;999")</f>
        <v>5917.9999999999991</v>
      </c>
      <c r="M304" s="7">
        <f>SUMIFS($E$2:E304,$B$2:B304,"&lt;&gt;999")</f>
        <v>54270.620000000032</v>
      </c>
      <c r="N304" s="5" t="str">
        <f>IF(AND(Tableau2[[#This Row],[CDE QTE]]="",Tableau2[[#This Row],[CDE MONT]]=""),"",Tableau2[[#This Row],[CDE MONT]]/Tableau2[[#This Row],[CDE QTE]])</f>
        <v/>
      </c>
    </row>
    <row r="305" spans="1:14">
      <c r="A305" s="1" t="s">
        <v>15</v>
      </c>
      <c r="B305" t="s">
        <v>15</v>
      </c>
      <c r="C305" t="s">
        <v>15</v>
      </c>
      <c r="D305" t="s">
        <v>15</v>
      </c>
      <c r="E305" t="s">
        <v>15</v>
      </c>
      <c r="F305" t="s">
        <v>15</v>
      </c>
      <c r="H3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commande]],$H304)))</f>
        <v/>
      </c>
      <c r="I305" s="10" t="str">
        <f>IF(AND(Tableau2[[#This Row],[Nbr de commande]]="",Tableau2[[#This Row],[Nbr de commande]]=""),"",INDEX(G:N,MATCH(Tableau2[[#This Row],[Nbr de commande BIS]],[Nbr de commande],0),8))</f>
        <v/>
      </c>
      <c r="J305" s="8" t="str">
        <f>IF(AND(Tableau2[[#This Row],[Nbr de commande]]&lt;&gt;"",Tableau2[[#This Row],[Nbr de commande]]&lt;&gt;G306),Tableau2[[#This Row],[CUMUL QTE]],"")</f>
        <v/>
      </c>
      <c r="K305" s="8" t="str">
        <f>IF(AND(Tableau2[[#This Row],[Nbr de commande]]&lt;&gt;"",Tableau2[[#This Row],[Nbr de commande]]&lt;&gt;G306),Tableau2[[#This Row],[Cumul MONT]],"")</f>
        <v/>
      </c>
      <c r="L305" s="7">
        <f>SUMIFS($C$2:C305,$B$2:B305,"&lt;&gt;999")</f>
        <v>5917.9999999999991</v>
      </c>
      <c r="M305" s="7">
        <f>SUMIFS($E$2:E305,$B$2:B305,"&lt;&gt;999")</f>
        <v>54270.620000000032</v>
      </c>
      <c r="N305" s="5" t="str">
        <f>IF(AND(Tableau2[[#This Row],[CDE QTE]]="",Tableau2[[#This Row],[CDE MONT]]=""),"",Tableau2[[#This Row],[CDE MONT]]/Tableau2[[#This Row],[CDE QTE]])</f>
        <v/>
      </c>
    </row>
    <row r="306" spans="1:14">
      <c r="A306" s="1" t="s">
        <v>15</v>
      </c>
      <c r="B306" t="s">
        <v>15</v>
      </c>
      <c r="C306" t="s">
        <v>15</v>
      </c>
      <c r="D306" t="s">
        <v>15</v>
      </c>
      <c r="E306" t="s">
        <v>15</v>
      </c>
      <c r="F306" t="s">
        <v>15</v>
      </c>
      <c r="H3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commande]],$H305)))</f>
        <v/>
      </c>
      <c r="I306" s="10" t="str">
        <f>IF(AND(Tableau2[[#This Row],[Nbr de commande]]="",Tableau2[[#This Row],[Nbr de commande]]=""),"",INDEX(G:N,MATCH(Tableau2[[#This Row],[Nbr de commande BIS]],[Nbr de commande],0),8))</f>
        <v/>
      </c>
      <c r="J306" s="8" t="str">
        <f>IF(AND(Tableau2[[#This Row],[Nbr de commande]]&lt;&gt;"",Tableau2[[#This Row],[Nbr de commande]]&lt;&gt;G307),Tableau2[[#This Row],[CUMUL QTE]],"")</f>
        <v/>
      </c>
      <c r="K306" s="8" t="str">
        <f>IF(AND(Tableau2[[#This Row],[Nbr de commande]]&lt;&gt;"",Tableau2[[#This Row],[Nbr de commande]]&lt;&gt;G307),Tableau2[[#This Row],[Cumul MONT]],"")</f>
        <v/>
      </c>
      <c r="L306" s="7">
        <f>SUMIFS($C$2:C306,$B$2:B306,"&lt;&gt;999")</f>
        <v>5917.9999999999991</v>
      </c>
      <c r="M306" s="7">
        <f>SUMIFS($E$2:E306,$B$2:B306,"&lt;&gt;999")</f>
        <v>54270.620000000032</v>
      </c>
      <c r="N306" s="5" t="str">
        <f>IF(AND(Tableau2[[#This Row],[CDE QTE]]="",Tableau2[[#This Row],[CDE MONT]]=""),"",Tableau2[[#This Row],[CDE MONT]]/Tableau2[[#This Row],[CDE QTE]])</f>
        <v/>
      </c>
    </row>
    <row r="307" spans="1:14">
      <c r="A307" s="1" t="s">
        <v>15</v>
      </c>
      <c r="B307" t="s">
        <v>15</v>
      </c>
      <c r="C307" t="s">
        <v>15</v>
      </c>
      <c r="D307" t="s">
        <v>15</v>
      </c>
      <c r="E307" t="s">
        <v>15</v>
      </c>
      <c r="F307" t="s">
        <v>15</v>
      </c>
      <c r="H3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commande]],$H306)))</f>
        <v/>
      </c>
      <c r="I307" s="10" t="str">
        <f>IF(AND(Tableau2[[#This Row],[Nbr de commande]]="",Tableau2[[#This Row],[Nbr de commande]]=""),"",INDEX(G:N,MATCH(Tableau2[[#This Row],[Nbr de commande BIS]],[Nbr de commande],0),8))</f>
        <v/>
      </c>
      <c r="J307" s="8" t="str">
        <f>IF(AND(Tableau2[[#This Row],[Nbr de commande]]&lt;&gt;"",Tableau2[[#This Row],[Nbr de commande]]&lt;&gt;G308),Tableau2[[#This Row],[CUMUL QTE]],"")</f>
        <v/>
      </c>
      <c r="K307" s="8" t="str">
        <f>IF(AND(Tableau2[[#This Row],[Nbr de commande]]&lt;&gt;"",Tableau2[[#This Row],[Nbr de commande]]&lt;&gt;G308),Tableau2[[#This Row],[Cumul MONT]],"")</f>
        <v/>
      </c>
      <c r="L307" s="7">
        <f>SUMIFS($C$2:C307,$B$2:B307,"&lt;&gt;999")</f>
        <v>5917.9999999999991</v>
      </c>
      <c r="M307" s="7">
        <f>SUMIFS($E$2:E307,$B$2:B307,"&lt;&gt;999")</f>
        <v>54270.620000000032</v>
      </c>
      <c r="N307" s="5" t="str">
        <f>IF(AND(Tableau2[[#This Row],[CDE QTE]]="",Tableau2[[#This Row],[CDE MONT]]=""),"",Tableau2[[#This Row],[CDE MONT]]/Tableau2[[#This Row],[CDE QTE]])</f>
        <v/>
      </c>
    </row>
    <row r="308" spans="1:14">
      <c r="A308" s="1" t="s">
        <v>15</v>
      </c>
      <c r="B308" t="s">
        <v>15</v>
      </c>
      <c r="C308" t="s">
        <v>15</v>
      </c>
      <c r="D308" t="s">
        <v>15</v>
      </c>
      <c r="E308" t="s">
        <v>15</v>
      </c>
      <c r="F308" t="s">
        <v>15</v>
      </c>
      <c r="H3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commande]],$H307)))</f>
        <v/>
      </c>
      <c r="I308" s="10" t="str">
        <f>IF(AND(Tableau2[[#This Row],[Nbr de commande]]="",Tableau2[[#This Row],[Nbr de commande]]=""),"",INDEX(G:N,MATCH(Tableau2[[#This Row],[Nbr de commande BIS]],[Nbr de commande],0),8))</f>
        <v/>
      </c>
      <c r="J308" s="8" t="str">
        <f>IF(AND(Tableau2[[#This Row],[Nbr de commande]]&lt;&gt;"",Tableau2[[#This Row],[Nbr de commande]]&lt;&gt;G309),Tableau2[[#This Row],[CUMUL QTE]],"")</f>
        <v/>
      </c>
      <c r="K308" s="8" t="str">
        <f>IF(AND(Tableau2[[#This Row],[Nbr de commande]]&lt;&gt;"",Tableau2[[#This Row],[Nbr de commande]]&lt;&gt;G309),Tableau2[[#This Row],[Cumul MONT]],"")</f>
        <v/>
      </c>
      <c r="L308" s="7">
        <f>SUMIFS($C$2:C308,$B$2:B308,"&lt;&gt;999")</f>
        <v>5917.9999999999991</v>
      </c>
      <c r="M308" s="7">
        <f>SUMIFS($E$2:E308,$B$2:B308,"&lt;&gt;999")</f>
        <v>54270.620000000032</v>
      </c>
      <c r="N308" s="5" t="str">
        <f>IF(AND(Tableau2[[#This Row],[CDE QTE]]="",Tableau2[[#This Row],[CDE MONT]]=""),"",Tableau2[[#This Row],[CDE MONT]]/Tableau2[[#This Row],[CDE QTE]])</f>
        <v/>
      </c>
    </row>
    <row r="309" spans="1:14">
      <c r="A309" s="1" t="s">
        <v>15</v>
      </c>
      <c r="B309" t="s">
        <v>15</v>
      </c>
      <c r="C309" t="s">
        <v>15</v>
      </c>
      <c r="D309" t="s">
        <v>15</v>
      </c>
      <c r="E309" t="s">
        <v>15</v>
      </c>
      <c r="F309" t="s">
        <v>15</v>
      </c>
      <c r="H3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commande]],$H308)))</f>
        <v/>
      </c>
      <c r="I309" s="10" t="str">
        <f>IF(AND(Tableau2[[#This Row],[Nbr de commande]]="",Tableau2[[#This Row],[Nbr de commande]]=""),"",INDEX(G:N,MATCH(Tableau2[[#This Row],[Nbr de commande BIS]],[Nbr de commande],0),8))</f>
        <v/>
      </c>
      <c r="J309" s="8" t="str">
        <f>IF(AND(Tableau2[[#This Row],[Nbr de commande]]&lt;&gt;"",Tableau2[[#This Row],[Nbr de commande]]&lt;&gt;G310),Tableau2[[#This Row],[CUMUL QTE]],"")</f>
        <v/>
      </c>
      <c r="K309" s="8" t="str">
        <f>IF(AND(Tableau2[[#This Row],[Nbr de commande]]&lt;&gt;"",Tableau2[[#This Row],[Nbr de commande]]&lt;&gt;G310),Tableau2[[#This Row],[Cumul MONT]],"")</f>
        <v/>
      </c>
      <c r="L309" s="7">
        <f>SUMIFS($C$2:C309,$B$2:B309,"&lt;&gt;999")</f>
        <v>5917.9999999999991</v>
      </c>
      <c r="M309" s="7">
        <f>SUMIFS($E$2:E309,$B$2:B309,"&lt;&gt;999")</f>
        <v>54270.620000000032</v>
      </c>
      <c r="N309" s="5" t="str">
        <f>IF(AND(Tableau2[[#This Row],[CDE QTE]]="",Tableau2[[#This Row],[CDE MONT]]=""),"",Tableau2[[#This Row],[CDE MONT]]/Tableau2[[#This Row],[CDE QTE]])</f>
        <v/>
      </c>
    </row>
    <row r="310" spans="1:14">
      <c r="A310" s="1" t="s">
        <v>15</v>
      </c>
      <c r="B310" t="s">
        <v>15</v>
      </c>
      <c r="C310" t="s">
        <v>15</v>
      </c>
      <c r="D310" t="s">
        <v>15</v>
      </c>
      <c r="E310" t="s">
        <v>15</v>
      </c>
      <c r="F310" t="s">
        <v>15</v>
      </c>
      <c r="H3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commande]],$H309)))</f>
        <v/>
      </c>
      <c r="I310" s="10" t="str">
        <f>IF(AND(Tableau2[[#This Row],[Nbr de commande]]="",Tableau2[[#This Row],[Nbr de commande]]=""),"",INDEX(G:N,MATCH(Tableau2[[#This Row],[Nbr de commande BIS]],[Nbr de commande],0),8))</f>
        <v/>
      </c>
      <c r="J310" s="8" t="str">
        <f>IF(AND(Tableau2[[#This Row],[Nbr de commande]]&lt;&gt;"",Tableau2[[#This Row],[Nbr de commande]]&lt;&gt;G311),Tableau2[[#This Row],[CUMUL QTE]],"")</f>
        <v/>
      </c>
      <c r="K310" s="8" t="str">
        <f>IF(AND(Tableau2[[#This Row],[Nbr de commande]]&lt;&gt;"",Tableau2[[#This Row],[Nbr de commande]]&lt;&gt;G311),Tableau2[[#This Row],[Cumul MONT]],"")</f>
        <v/>
      </c>
      <c r="L310" s="7">
        <f>SUMIFS($C$2:C310,$B$2:B310,"&lt;&gt;999")</f>
        <v>5917.9999999999991</v>
      </c>
      <c r="M310" s="7">
        <f>SUMIFS($E$2:E310,$B$2:B310,"&lt;&gt;999")</f>
        <v>54270.620000000032</v>
      </c>
      <c r="N310" s="5" t="str">
        <f>IF(AND(Tableau2[[#This Row],[CDE QTE]]="",Tableau2[[#This Row],[CDE MONT]]=""),"",Tableau2[[#This Row],[CDE MONT]]/Tableau2[[#This Row],[CDE QTE]])</f>
        <v/>
      </c>
    </row>
    <row r="311" spans="1:14">
      <c r="A311" s="1" t="s">
        <v>15</v>
      </c>
      <c r="B311" t="s">
        <v>15</v>
      </c>
      <c r="C311" t="s">
        <v>15</v>
      </c>
      <c r="D311" t="s">
        <v>15</v>
      </c>
      <c r="E311" t="s">
        <v>15</v>
      </c>
      <c r="F311" t="s">
        <v>15</v>
      </c>
      <c r="H3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commande]],$H310)))</f>
        <v/>
      </c>
      <c r="I311" s="10" t="str">
        <f>IF(AND(Tableau2[[#This Row],[Nbr de commande]]="",Tableau2[[#This Row],[Nbr de commande]]=""),"",INDEX(G:N,MATCH(Tableau2[[#This Row],[Nbr de commande BIS]],[Nbr de commande],0),8))</f>
        <v/>
      </c>
      <c r="J311" s="8" t="str">
        <f>IF(AND(Tableau2[[#This Row],[Nbr de commande]]&lt;&gt;"",Tableau2[[#This Row],[Nbr de commande]]&lt;&gt;G312),Tableau2[[#This Row],[CUMUL QTE]],"")</f>
        <v/>
      </c>
      <c r="K311" s="8" t="str">
        <f>IF(AND(Tableau2[[#This Row],[Nbr de commande]]&lt;&gt;"",Tableau2[[#This Row],[Nbr de commande]]&lt;&gt;G312),Tableau2[[#This Row],[Cumul MONT]],"")</f>
        <v/>
      </c>
      <c r="L311" s="7">
        <f>SUMIFS($C$2:C311,$B$2:B311,"&lt;&gt;999")</f>
        <v>5917.9999999999991</v>
      </c>
      <c r="M311" s="7">
        <f>SUMIFS($E$2:E311,$B$2:B311,"&lt;&gt;999")</f>
        <v>54270.620000000032</v>
      </c>
      <c r="N311" s="5" t="str">
        <f>IF(AND(Tableau2[[#This Row],[CDE QTE]]="",Tableau2[[#This Row],[CDE MONT]]=""),"",Tableau2[[#This Row],[CDE MONT]]/Tableau2[[#This Row],[CDE QTE]])</f>
        <v/>
      </c>
    </row>
    <row r="312" spans="1:14">
      <c r="A312" s="1" t="s">
        <v>15</v>
      </c>
      <c r="B312" t="s">
        <v>15</v>
      </c>
      <c r="C312" t="s">
        <v>15</v>
      </c>
      <c r="D312" t="s">
        <v>15</v>
      </c>
      <c r="E312" t="s">
        <v>15</v>
      </c>
      <c r="F312" t="s">
        <v>15</v>
      </c>
      <c r="H3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commande]],$H311)))</f>
        <v/>
      </c>
      <c r="I312" s="10" t="str">
        <f>IF(AND(Tableau2[[#This Row],[Nbr de commande]]="",Tableau2[[#This Row],[Nbr de commande]]=""),"",INDEX(G:N,MATCH(Tableau2[[#This Row],[Nbr de commande BIS]],[Nbr de commande],0),8))</f>
        <v/>
      </c>
      <c r="J312" s="8" t="str">
        <f>IF(AND(Tableau2[[#This Row],[Nbr de commande]]&lt;&gt;"",Tableau2[[#This Row],[Nbr de commande]]&lt;&gt;G313),Tableau2[[#This Row],[CUMUL QTE]],"")</f>
        <v/>
      </c>
      <c r="K312" s="8" t="str">
        <f>IF(AND(Tableau2[[#This Row],[Nbr de commande]]&lt;&gt;"",Tableau2[[#This Row],[Nbr de commande]]&lt;&gt;G313),Tableau2[[#This Row],[Cumul MONT]],"")</f>
        <v/>
      </c>
      <c r="L312" s="7">
        <f>SUMIFS($C$2:C312,$B$2:B312,"&lt;&gt;999")</f>
        <v>5917.9999999999991</v>
      </c>
      <c r="M312" s="7">
        <f>SUMIFS($E$2:E312,$B$2:B312,"&lt;&gt;999")</f>
        <v>54270.620000000032</v>
      </c>
      <c r="N312" s="5" t="str">
        <f>IF(AND(Tableau2[[#This Row],[CDE QTE]]="",Tableau2[[#This Row],[CDE MONT]]=""),"",Tableau2[[#This Row],[CDE MONT]]/Tableau2[[#This Row],[CDE QTE]])</f>
        <v/>
      </c>
    </row>
    <row r="313" spans="1:14">
      <c r="A313" s="1" t="s">
        <v>15</v>
      </c>
      <c r="B313" t="s">
        <v>15</v>
      </c>
      <c r="C313" t="s">
        <v>15</v>
      </c>
      <c r="D313" t="s">
        <v>15</v>
      </c>
      <c r="E313" t="s">
        <v>15</v>
      </c>
      <c r="F313" t="s">
        <v>15</v>
      </c>
      <c r="H3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commande]],$H312)))</f>
        <v/>
      </c>
      <c r="I313" s="10" t="str">
        <f>IF(AND(Tableau2[[#This Row],[Nbr de commande]]="",Tableau2[[#This Row],[Nbr de commande]]=""),"",INDEX(G:N,MATCH(Tableau2[[#This Row],[Nbr de commande BIS]],[Nbr de commande],0),8))</f>
        <v/>
      </c>
      <c r="J313" s="8" t="str">
        <f>IF(AND(Tableau2[[#This Row],[Nbr de commande]]&lt;&gt;"",Tableau2[[#This Row],[Nbr de commande]]&lt;&gt;G314),Tableau2[[#This Row],[CUMUL QTE]],"")</f>
        <v/>
      </c>
      <c r="K313" s="8" t="str">
        <f>IF(AND(Tableau2[[#This Row],[Nbr de commande]]&lt;&gt;"",Tableau2[[#This Row],[Nbr de commande]]&lt;&gt;G314),Tableau2[[#This Row],[Cumul MONT]],"")</f>
        <v/>
      </c>
      <c r="L313" s="7">
        <f>SUMIFS($C$2:C313,$B$2:B313,"&lt;&gt;999")</f>
        <v>5917.9999999999991</v>
      </c>
      <c r="M313" s="7">
        <f>SUMIFS($E$2:E313,$B$2:B313,"&lt;&gt;999")</f>
        <v>54270.620000000032</v>
      </c>
      <c r="N313" s="5" t="str">
        <f>IF(AND(Tableau2[[#This Row],[CDE QTE]]="",Tableau2[[#This Row],[CDE MONT]]=""),"",Tableau2[[#This Row],[CDE MONT]]/Tableau2[[#This Row],[CDE QTE]])</f>
        <v/>
      </c>
    </row>
    <row r="314" spans="1:14">
      <c r="A314" s="1" t="s">
        <v>15</v>
      </c>
      <c r="B314" t="s">
        <v>15</v>
      </c>
      <c r="C314" t="s">
        <v>15</v>
      </c>
      <c r="D314" t="s">
        <v>15</v>
      </c>
      <c r="E314" t="s">
        <v>15</v>
      </c>
      <c r="F314" t="s">
        <v>15</v>
      </c>
      <c r="H3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commande]],$H313)))</f>
        <v/>
      </c>
      <c r="I314" s="10" t="str">
        <f>IF(AND(Tableau2[[#This Row],[Nbr de commande]]="",Tableau2[[#This Row],[Nbr de commande]]=""),"",INDEX(G:N,MATCH(Tableau2[[#This Row],[Nbr de commande BIS]],[Nbr de commande],0),8))</f>
        <v/>
      </c>
      <c r="J314" s="8" t="str">
        <f>IF(AND(Tableau2[[#This Row],[Nbr de commande]]&lt;&gt;"",Tableau2[[#This Row],[Nbr de commande]]&lt;&gt;G315),Tableau2[[#This Row],[CUMUL QTE]],"")</f>
        <v/>
      </c>
      <c r="K314" s="8" t="str">
        <f>IF(AND(Tableau2[[#This Row],[Nbr de commande]]&lt;&gt;"",Tableau2[[#This Row],[Nbr de commande]]&lt;&gt;G315),Tableau2[[#This Row],[Cumul MONT]],"")</f>
        <v/>
      </c>
      <c r="L314" s="7">
        <f>SUMIFS($C$2:C314,$B$2:B314,"&lt;&gt;999")</f>
        <v>5917.9999999999991</v>
      </c>
      <c r="M314" s="7">
        <f>SUMIFS($E$2:E314,$B$2:B314,"&lt;&gt;999")</f>
        <v>54270.620000000032</v>
      </c>
      <c r="N314" s="5" t="str">
        <f>IF(AND(Tableau2[[#This Row],[CDE QTE]]="",Tableau2[[#This Row],[CDE MONT]]=""),"",Tableau2[[#This Row],[CDE MONT]]/Tableau2[[#This Row],[CDE QTE]])</f>
        <v/>
      </c>
    </row>
    <row r="315" spans="1:14">
      <c r="A315" s="1" t="s">
        <v>15</v>
      </c>
      <c r="B315" t="s">
        <v>15</v>
      </c>
      <c r="C315" t="s">
        <v>15</v>
      </c>
      <c r="D315" t="s">
        <v>15</v>
      </c>
      <c r="E315" t="s">
        <v>15</v>
      </c>
      <c r="F315" t="s">
        <v>15</v>
      </c>
      <c r="H3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commande]],$H314)))</f>
        <v/>
      </c>
      <c r="I315" s="10" t="str">
        <f>IF(AND(Tableau2[[#This Row],[Nbr de commande]]="",Tableau2[[#This Row],[Nbr de commande]]=""),"",INDEX(G:N,MATCH(Tableau2[[#This Row],[Nbr de commande BIS]],[Nbr de commande],0),8))</f>
        <v/>
      </c>
      <c r="J315" s="8" t="str">
        <f>IF(AND(Tableau2[[#This Row],[Nbr de commande]]&lt;&gt;"",Tableau2[[#This Row],[Nbr de commande]]&lt;&gt;G316),Tableau2[[#This Row],[CUMUL QTE]],"")</f>
        <v/>
      </c>
      <c r="K315" s="8" t="str">
        <f>IF(AND(Tableau2[[#This Row],[Nbr de commande]]&lt;&gt;"",Tableau2[[#This Row],[Nbr de commande]]&lt;&gt;G316),Tableau2[[#This Row],[Cumul MONT]],"")</f>
        <v/>
      </c>
      <c r="L315" s="7">
        <f>SUMIFS($C$2:C315,$B$2:B315,"&lt;&gt;999")</f>
        <v>5917.9999999999991</v>
      </c>
      <c r="M315" s="7">
        <f>SUMIFS($E$2:E315,$B$2:B315,"&lt;&gt;999")</f>
        <v>54270.620000000032</v>
      </c>
      <c r="N315" s="5" t="str">
        <f>IF(AND(Tableau2[[#This Row],[CDE QTE]]="",Tableau2[[#This Row],[CDE MONT]]=""),"",Tableau2[[#This Row],[CDE MONT]]/Tableau2[[#This Row],[CDE QTE]])</f>
        <v/>
      </c>
    </row>
    <row r="316" spans="1:14">
      <c r="A316" s="1" t="s">
        <v>15</v>
      </c>
      <c r="B316" t="s">
        <v>15</v>
      </c>
      <c r="C316" t="s">
        <v>15</v>
      </c>
      <c r="D316" t="s">
        <v>15</v>
      </c>
      <c r="E316" t="s">
        <v>15</v>
      </c>
      <c r="F316" t="s">
        <v>15</v>
      </c>
      <c r="H3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commande]],$H315)))</f>
        <v/>
      </c>
      <c r="I316" s="10" t="str">
        <f>IF(AND(Tableau2[[#This Row],[Nbr de commande]]="",Tableau2[[#This Row],[Nbr de commande]]=""),"",INDEX(G:N,MATCH(Tableau2[[#This Row],[Nbr de commande BIS]],[Nbr de commande],0),8))</f>
        <v/>
      </c>
      <c r="J316" s="8" t="str">
        <f>IF(AND(Tableau2[[#This Row],[Nbr de commande]]&lt;&gt;"",Tableau2[[#This Row],[Nbr de commande]]&lt;&gt;G317),Tableau2[[#This Row],[CUMUL QTE]],"")</f>
        <v/>
      </c>
      <c r="K316" s="8" t="str">
        <f>IF(AND(Tableau2[[#This Row],[Nbr de commande]]&lt;&gt;"",Tableau2[[#This Row],[Nbr de commande]]&lt;&gt;G317),Tableau2[[#This Row],[Cumul MONT]],"")</f>
        <v/>
      </c>
      <c r="L316" s="7">
        <f>SUMIFS($C$2:C316,$B$2:B316,"&lt;&gt;999")</f>
        <v>5917.9999999999991</v>
      </c>
      <c r="M316" s="7">
        <f>SUMIFS($E$2:E316,$B$2:B316,"&lt;&gt;999")</f>
        <v>54270.620000000032</v>
      </c>
      <c r="N316" s="5" t="str">
        <f>IF(AND(Tableau2[[#This Row],[CDE QTE]]="",Tableau2[[#This Row],[CDE MONT]]=""),"",Tableau2[[#This Row],[CDE MONT]]/Tableau2[[#This Row],[CDE QTE]])</f>
        <v/>
      </c>
    </row>
    <row r="317" spans="1:14">
      <c r="A317" s="1" t="s">
        <v>15</v>
      </c>
      <c r="B317" t="s">
        <v>15</v>
      </c>
      <c r="C317" t="s">
        <v>15</v>
      </c>
      <c r="D317" t="s">
        <v>15</v>
      </c>
      <c r="E317" t="s">
        <v>15</v>
      </c>
      <c r="F317" t="s">
        <v>15</v>
      </c>
      <c r="H3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commande]],$H316)))</f>
        <v/>
      </c>
      <c r="I317" s="10" t="str">
        <f>IF(AND(Tableau2[[#This Row],[Nbr de commande]]="",Tableau2[[#This Row],[Nbr de commande]]=""),"",INDEX(G:N,MATCH(Tableau2[[#This Row],[Nbr de commande BIS]],[Nbr de commande],0),8))</f>
        <v/>
      </c>
      <c r="J317" s="8" t="str">
        <f>IF(AND(Tableau2[[#This Row],[Nbr de commande]]&lt;&gt;"",Tableau2[[#This Row],[Nbr de commande]]&lt;&gt;G318),Tableau2[[#This Row],[CUMUL QTE]],"")</f>
        <v/>
      </c>
      <c r="K317" s="8" t="str">
        <f>IF(AND(Tableau2[[#This Row],[Nbr de commande]]&lt;&gt;"",Tableau2[[#This Row],[Nbr de commande]]&lt;&gt;G318),Tableau2[[#This Row],[Cumul MONT]],"")</f>
        <v/>
      </c>
      <c r="L317" s="7">
        <f>SUMIFS($C$2:C317,$B$2:B317,"&lt;&gt;999")</f>
        <v>5917.9999999999991</v>
      </c>
      <c r="M317" s="7">
        <f>SUMIFS($E$2:E317,$B$2:B317,"&lt;&gt;999")</f>
        <v>54270.620000000032</v>
      </c>
      <c r="N317" s="5" t="str">
        <f>IF(AND(Tableau2[[#This Row],[CDE QTE]]="",Tableau2[[#This Row],[CDE MONT]]=""),"",Tableau2[[#This Row],[CDE MONT]]/Tableau2[[#This Row],[CDE QTE]])</f>
        <v/>
      </c>
    </row>
    <row r="318" spans="1:14">
      <c r="A318" s="1" t="s">
        <v>15</v>
      </c>
      <c r="B318" t="s">
        <v>15</v>
      </c>
      <c r="C318" t="s">
        <v>15</v>
      </c>
      <c r="D318" t="s">
        <v>15</v>
      </c>
      <c r="E318" t="s">
        <v>15</v>
      </c>
      <c r="F318" t="s">
        <v>15</v>
      </c>
      <c r="H3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commande]],$H317)))</f>
        <v/>
      </c>
      <c r="I318" s="10" t="str">
        <f>IF(AND(Tableau2[[#This Row],[Nbr de commande]]="",Tableau2[[#This Row],[Nbr de commande]]=""),"",INDEX(G:N,MATCH(Tableau2[[#This Row],[Nbr de commande BIS]],[Nbr de commande],0),8))</f>
        <v/>
      </c>
      <c r="J318" s="8" t="str">
        <f>IF(AND(Tableau2[[#This Row],[Nbr de commande]]&lt;&gt;"",Tableau2[[#This Row],[Nbr de commande]]&lt;&gt;G319),Tableau2[[#This Row],[CUMUL QTE]],"")</f>
        <v/>
      </c>
      <c r="K318" s="8" t="str">
        <f>IF(AND(Tableau2[[#This Row],[Nbr de commande]]&lt;&gt;"",Tableau2[[#This Row],[Nbr de commande]]&lt;&gt;G319),Tableau2[[#This Row],[Cumul MONT]],"")</f>
        <v/>
      </c>
      <c r="L318" s="7">
        <f>SUMIFS($C$2:C318,$B$2:B318,"&lt;&gt;999")</f>
        <v>5917.9999999999991</v>
      </c>
      <c r="M318" s="7">
        <f>SUMIFS($E$2:E318,$B$2:B318,"&lt;&gt;999")</f>
        <v>54270.620000000032</v>
      </c>
      <c r="N318" s="5" t="str">
        <f>IF(AND(Tableau2[[#This Row],[CDE QTE]]="",Tableau2[[#This Row],[CDE MONT]]=""),"",Tableau2[[#This Row],[CDE MONT]]/Tableau2[[#This Row],[CDE QTE]])</f>
        <v/>
      </c>
    </row>
    <row r="319" spans="1:14">
      <c r="A319" s="1" t="s">
        <v>15</v>
      </c>
      <c r="B319" t="s">
        <v>15</v>
      </c>
      <c r="C319" t="s">
        <v>15</v>
      </c>
      <c r="D319" t="s">
        <v>15</v>
      </c>
      <c r="E319" t="s">
        <v>15</v>
      </c>
      <c r="F319" t="s">
        <v>15</v>
      </c>
      <c r="H3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commande]],$H318)))</f>
        <v/>
      </c>
      <c r="I319" s="10" t="str">
        <f>IF(AND(Tableau2[[#This Row],[Nbr de commande]]="",Tableau2[[#This Row],[Nbr de commande]]=""),"",INDEX(G:N,MATCH(Tableau2[[#This Row],[Nbr de commande BIS]],[Nbr de commande],0),8))</f>
        <v/>
      </c>
      <c r="J319" s="8" t="str">
        <f>IF(AND(Tableau2[[#This Row],[Nbr de commande]]&lt;&gt;"",Tableau2[[#This Row],[Nbr de commande]]&lt;&gt;G320),Tableau2[[#This Row],[CUMUL QTE]],"")</f>
        <v/>
      </c>
      <c r="K319" s="8" t="str">
        <f>IF(AND(Tableau2[[#This Row],[Nbr de commande]]&lt;&gt;"",Tableau2[[#This Row],[Nbr de commande]]&lt;&gt;G320),Tableau2[[#This Row],[Cumul MONT]],"")</f>
        <v/>
      </c>
      <c r="L319" s="7">
        <f>SUMIFS($C$2:C319,$B$2:B319,"&lt;&gt;999")</f>
        <v>5917.9999999999991</v>
      </c>
      <c r="M319" s="7">
        <f>SUMIFS($E$2:E319,$B$2:B319,"&lt;&gt;999")</f>
        <v>54270.620000000032</v>
      </c>
      <c r="N319" s="5" t="str">
        <f>IF(AND(Tableau2[[#This Row],[CDE QTE]]="",Tableau2[[#This Row],[CDE MONT]]=""),"",Tableau2[[#This Row],[CDE MONT]]/Tableau2[[#This Row],[CDE QTE]])</f>
        <v/>
      </c>
    </row>
    <row r="320" spans="1:14">
      <c r="A320" s="1" t="s">
        <v>15</v>
      </c>
      <c r="B320" t="s">
        <v>15</v>
      </c>
      <c r="C320" t="s">
        <v>15</v>
      </c>
      <c r="D320" t="s">
        <v>15</v>
      </c>
      <c r="E320" t="s">
        <v>15</v>
      </c>
      <c r="F320" t="s">
        <v>15</v>
      </c>
      <c r="H3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commande]],$H319)))</f>
        <v/>
      </c>
      <c r="I320" s="10" t="str">
        <f>IF(AND(Tableau2[[#This Row],[Nbr de commande]]="",Tableau2[[#This Row],[Nbr de commande]]=""),"",INDEX(G:N,MATCH(Tableau2[[#This Row],[Nbr de commande BIS]],[Nbr de commande],0),8))</f>
        <v/>
      </c>
      <c r="J320" s="8" t="str">
        <f>IF(AND(Tableau2[[#This Row],[Nbr de commande]]&lt;&gt;"",Tableau2[[#This Row],[Nbr de commande]]&lt;&gt;G321),Tableau2[[#This Row],[CUMUL QTE]],"")</f>
        <v/>
      </c>
      <c r="K320" s="8" t="str">
        <f>IF(AND(Tableau2[[#This Row],[Nbr de commande]]&lt;&gt;"",Tableau2[[#This Row],[Nbr de commande]]&lt;&gt;G321),Tableau2[[#This Row],[Cumul MONT]],"")</f>
        <v/>
      </c>
      <c r="L320" s="7">
        <f>SUMIFS($C$2:C320,$B$2:B320,"&lt;&gt;999")</f>
        <v>5917.9999999999991</v>
      </c>
      <c r="M320" s="7">
        <f>SUMIFS($E$2:E320,$B$2:B320,"&lt;&gt;999")</f>
        <v>54270.620000000032</v>
      </c>
      <c r="N320" s="5" t="str">
        <f>IF(AND(Tableau2[[#This Row],[CDE QTE]]="",Tableau2[[#This Row],[CDE MONT]]=""),"",Tableau2[[#This Row],[CDE MONT]]/Tableau2[[#This Row],[CDE QTE]])</f>
        <v/>
      </c>
    </row>
    <row r="321" spans="1:14">
      <c r="A321" s="1" t="s">
        <v>15</v>
      </c>
      <c r="B321" t="s">
        <v>15</v>
      </c>
      <c r="C321" t="s">
        <v>15</v>
      </c>
      <c r="D321" t="s">
        <v>15</v>
      </c>
      <c r="E321" t="s">
        <v>15</v>
      </c>
      <c r="F321" t="s">
        <v>15</v>
      </c>
      <c r="H3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commande]],$H320)))</f>
        <v/>
      </c>
      <c r="I321" s="10" t="str">
        <f>IF(AND(Tableau2[[#This Row],[Nbr de commande]]="",Tableau2[[#This Row],[Nbr de commande]]=""),"",INDEX(G:N,MATCH(Tableau2[[#This Row],[Nbr de commande BIS]],[Nbr de commande],0),8))</f>
        <v/>
      </c>
      <c r="J321" s="8" t="str">
        <f>IF(AND(Tableau2[[#This Row],[Nbr de commande]]&lt;&gt;"",Tableau2[[#This Row],[Nbr de commande]]&lt;&gt;G322),Tableau2[[#This Row],[CUMUL QTE]],"")</f>
        <v/>
      </c>
      <c r="K321" s="8" t="str">
        <f>IF(AND(Tableau2[[#This Row],[Nbr de commande]]&lt;&gt;"",Tableau2[[#This Row],[Nbr de commande]]&lt;&gt;G322),Tableau2[[#This Row],[Cumul MONT]],"")</f>
        <v/>
      </c>
      <c r="L321" s="7">
        <f>SUMIFS($C$2:C321,$B$2:B321,"&lt;&gt;999")</f>
        <v>5917.9999999999991</v>
      </c>
      <c r="M321" s="7">
        <f>SUMIFS($E$2:E321,$B$2:B321,"&lt;&gt;999")</f>
        <v>54270.620000000032</v>
      </c>
      <c r="N321" s="5" t="str">
        <f>IF(AND(Tableau2[[#This Row],[CDE QTE]]="",Tableau2[[#This Row],[CDE MONT]]=""),"",Tableau2[[#This Row],[CDE MONT]]/Tableau2[[#This Row],[CDE QTE]])</f>
        <v/>
      </c>
    </row>
    <row r="322" spans="1:14">
      <c r="A322" s="1" t="s">
        <v>15</v>
      </c>
      <c r="B322" t="s">
        <v>15</v>
      </c>
      <c r="C322" t="s">
        <v>15</v>
      </c>
      <c r="D322" t="s">
        <v>15</v>
      </c>
      <c r="E322" t="s">
        <v>15</v>
      </c>
      <c r="F322" t="s">
        <v>15</v>
      </c>
      <c r="H3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commande]],$H321)))</f>
        <v/>
      </c>
      <c r="I322" s="10" t="str">
        <f>IF(AND(Tableau2[[#This Row],[Nbr de commande]]="",Tableau2[[#This Row],[Nbr de commande]]=""),"",INDEX(G:N,MATCH(Tableau2[[#This Row],[Nbr de commande BIS]],[Nbr de commande],0),8))</f>
        <v/>
      </c>
      <c r="J322" s="8" t="str">
        <f>IF(AND(Tableau2[[#This Row],[Nbr de commande]]&lt;&gt;"",Tableau2[[#This Row],[Nbr de commande]]&lt;&gt;G323),Tableau2[[#This Row],[CUMUL QTE]],"")</f>
        <v/>
      </c>
      <c r="K322" s="8" t="str">
        <f>IF(AND(Tableau2[[#This Row],[Nbr de commande]]&lt;&gt;"",Tableau2[[#This Row],[Nbr de commande]]&lt;&gt;G323),Tableau2[[#This Row],[Cumul MONT]],"")</f>
        <v/>
      </c>
      <c r="L322" s="7">
        <f>SUMIFS($C$2:C322,$B$2:B322,"&lt;&gt;999")</f>
        <v>5917.9999999999991</v>
      </c>
      <c r="M322" s="7">
        <f>SUMIFS($E$2:E322,$B$2:B322,"&lt;&gt;999")</f>
        <v>54270.620000000032</v>
      </c>
      <c r="N322" s="5" t="str">
        <f>IF(AND(Tableau2[[#This Row],[CDE QTE]]="",Tableau2[[#This Row],[CDE MONT]]=""),"",Tableau2[[#This Row],[CDE MONT]]/Tableau2[[#This Row],[CDE QTE]])</f>
        <v/>
      </c>
    </row>
    <row r="323" spans="1:14">
      <c r="A323" s="1" t="s">
        <v>15</v>
      </c>
      <c r="B323" t="s">
        <v>15</v>
      </c>
      <c r="C323" t="s">
        <v>15</v>
      </c>
      <c r="D323" t="s">
        <v>15</v>
      </c>
      <c r="E323" t="s">
        <v>15</v>
      </c>
      <c r="F323" t="s">
        <v>15</v>
      </c>
      <c r="H3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commande]],$H322)))</f>
        <v/>
      </c>
      <c r="I323" s="10" t="str">
        <f>IF(AND(Tableau2[[#This Row],[Nbr de commande]]="",Tableau2[[#This Row],[Nbr de commande]]=""),"",INDEX(G:N,MATCH(Tableau2[[#This Row],[Nbr de commande BIS]],[Nbr de commande],0),8))</f>
        <v/>
      </c>
      <c r="J323" s="8" t="str">
        <f>IF(AND(Tableau2[[#This Row],[Nbr de commande]]&lt;&gt;"",Tableau2[[#This Row],[Nbr de commande]]&lt;&gt;G324),Tableau2[[#This Row],[CUMUL QTE]],"")</f>
        <v/>
      </c>
      <c r="K323" s="8" t="str">
        <f>IF(AND(Tableau2[[#This Row],[Nbr de commande]]&lt;&gt;"",Tableau2[[#This Row],[Nbr de commande]]&lt;&gt;G324),Tableau2[[#This Row],[Cumul MONT]],"")</f>
        <v/>
      </c>
      <c r="L323" s="7">
        <f>SUMIFS($C$2:C323,$B$2:B323,"&lt;&gt;999")</f>
        <v>5917.9999999999991</v>
      </c>
      <c r="M323" s="7">
        <f>SUMIFS($E$2:E323,$B$2:B323,"&lt;&gt;999")</f>
        <v>54270.620000000032</v>
      </c>
      <c r="N323" s="5" t="str">
        <f>IF(AND(Tableau2[[#This Row],[CDE QTE]]="",Tableau2[[#This Row],[CDE MONT]]=""),"",Tableau2[[#This Row],[CDE MONT]]/Tableau2[[#This Row],[CDE QTE]])</f>
        <v/>
      </c>
    </row>
    <row r="324" spans="1:14">
      <c r="A324" s="1" t="s">
        <v>15</v>
      </c>
      <c r="B324" t="s">
        <v>15</v>
      </c>
      <c r="C324" t="s">
        <v>15</v>
      </c>
      <c r="D324" t="s">
        <v>15</v>
      </c>
      <c r="E324" t="s">
        <v>15</v>
      </c>
      <c r="F324" t="s">
        <v>15</v>
      </c>
      <c r="H3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commande]],$H323)))</f>
        <v/>
      </c>
      <c r="I324" s="10" t="str">
        <f>IF(AND(Tableau2[[#This Row],[Nbr de commande]]="",Tableau2[[#This Row],[Nbr de commande]]=""),"",INDEX(G:N,MATCH(Tableau2[[#This Row],[Nbr de commande BIS]],[Nbr de commande],0),8))</f>
        <v/>
      </c>
      <c r="J324" s="8" t="str">
        <f>IF(AND(Tableau2[[#This Row],[Nbr de commande]]&lt;&gt;"",Tableau2[[#This Row],[Nbr de commande]]&lt;&gt;G325),Tableau2[[#This Row],[CUMUL QTE]],"")</f>
        <v/>
      </c>
      <c r="K324" s="8" t="str">
        <f>IF(AND(Tableau2[[#This Row],[Nbr de commande]]&lt;&gt;"",Tableau2[[#This Row],[Nbr de commande]]&lt;&gt;G325),Tableau2[[#This Row],[Cumul MONT]],"")</f>
        <v/>
      </c>
      <c r="L324" s="7">
        <f>SUMIFS($C$2:C324,$B$2:B324,"&lt;&gt;999")</f>
        <v>5917.9999999999991</v>
      </c>
      <c r="M324" s="7">
        <f>SUMIFS($E$2:E324,$B$2:B324,"&lt;&gt;999")</f>
        <v>54270.620000000032</v>
      </c>
      <c r="N324" s="5" t="str">
        <f>IF(AND(Tableau2[[#This Row],[CDE QTE]]="",Tableau2[[#This Row],[CDE MONT]]=""),"",Tableau2[[#This Row],[CDE MONT]]/Tableau2[[#This Row],[CDE QTE]])</f>
        <v/>
      </c>
    </row>
    <row r="325" spans="1:14">
      <c r="A325" s="1" t="s">
        <v>15</v>
      </c>
      <c r="B325" t="s">
        <v>15</v>
      </c>
      <c r="C325" t="s">
        <v>15</v>
      </c>
      <c r="D325" t="s">
        <v>15</v>
      </c>
      <c r="E325" t="s">
        <v>15</v>
      </c>
      <c r="F325" t="s">
        <v>15</v>
      </c>
      <c r="H3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commande]],$H324)))</f>
        <v/>
      </c>
      <c r="I325" s="10" t="str">
        <f>IF(AND(Tableau2[[#This Row],[Nbr de commande]]="",Tableau2[[#This Row],[Nbr de commande]]=""),"",INDEX(G:N,MATCH(Tableau2[[#This Row],[Nbr de commande BIS]],[Nbr de commande],0),8))</f>
        <v/>
      </c>
      <c r="J325" s="8" t="str">
        <f>IF(AND(Tableau2[[#This Row],[Nbr de commande]]&lt;&gt;"",Tableau2[[#This Row],[Nbr de commande]]&lt;&gt;G326),Tableau2[[#This Row],[CUMUL QTE]],"")</f>
        <v/>
      </c>
      <c r="K325" s="8" t="str">
        <f>IF(AND(Tableau2[[#This Row],[Nbr de commande]]&lt;&gt;"",Tableau2[[#This Row],[Nbr de commande]]&lt;&gt;G326),Tableau2[[#This Row],[Cumul MONT]],"")</f>
        <v/>
      </c>
      <c r="L325" s="7">
        <f>SUMIFS($C$2:C325,$B$2:B325,"&lt;&gt;999")</f>
        <v>5917.9999999999991</v>
      </c>
      <c r="M325" s="7">
        <f>SUMIFS($E$2:E325,$B$2:B325,"&lt;&gt;999")</f>
        <v>54270.620000000032</v>
      </c>
      <c r="N325" s="5" t="str">
        <f>IF(AND(Tableau2[[#This Row],[CDE QTE]]="",Tableau2[[#This Row],[CDE MONT]]=""),"",Tableau2[[#This Row],[CDE MONT]]/Tableau2[[#This Row],[CDE QTE]])</f>
        <v/>
      </c>
    </row>
    <row r="326" spans="1:14">
      <c r="A326" s="1" t="s">
        <v>15</v>
      </c>
      <c r="B326" t="s">
        <v>15</v>
      </c>
      <c r="C326" t="s">
        <v>15</v>
      </c>
      <c r="D326" t="s">
        <v>15</v>
      </c>
      <c r="E326" t="s">
        <v>15</v>
      </c>
      <c r="F326" t="s">
        <v>15</v>
      </c>
      <c r="H3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commande]],$H325)))</f>
        <v/>
      </c>
      <c r="I326" s="10" t="str">
        <f>IF(AND(Tableau2[[#This Row],[Nbr de commande]]="",Tableau2[[#This Row],[Nbr de commande]]=""),"",INDEX(G:N,MATCH(Tableau2[[#This Row],[Nbr de commande BIS]],[Nbr de commande],0),8))</f>
        <v/>
      </c>
      <c r="J326" s="8" t="str">
        <f>IF(AND(Tableau2[[#This Row],[Nbr de commande]]&lt;&gt;"",Tableau2[[#This Row],[Nbr de commande]]&lt;&gt;G327),Tableau2[[#This Row],[CUMUL QTE]],"")</f>
        <v/>
      </c>
      <c r="K326" s="8" t="str">
        <f>IF(AND(Tableau2[[#This Row],[Nbr de commande]]&lt;&gt;"",Tableau2[[#This Row],[Nbr de commande]]&lt;&gt;G327),Tableau2[[#This Row],[Cumul MONT]],"")</f>
        <v/>
      </c>
      <c r="L326" s="7">
        <f>SUMIFS($C$2:C326,$B$2:B326,"&lt;&gt;999")</f>
        <v>5917.9999999999991</v>
      </c>
      <c r="M326" s="7">
        <f>SUMIFS($E$2:E326,$B$2:B326,"&lt;&gt;999")</f>
        <v>54270.620000000032</v>
      </c>
      <c r="N326" s="5" t="str">
        <f>IF(AND(Tableau2[[#This Row],[CDE QTE]]="",Tableau2[[#This Row],[CDE MONT]]=""),"",Tableau2[[#This Row],[CDE MONT]]/Tableau2[[#This Row],[CDE QTE]])</f>
        <v/>
      </c>
    </row>
    <row r="327" spans="1:14">
      <c r="A327" s="1" t="s">
        <v>15</v>
      </c>
      <c r="B327" t="s">
        <v>15</v>
      </c>
      <c r="C327" t="s">
        <v>15</v>
      </c>
      <c r="D327" t="s">
        <v>15</v>
      </c>
      <c r="E327" t="s">
        <v>15</v>
      </c>
      <c r="F327" t="s">
        <v>15</v>
      </c>
      <c r="H3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commande]],$H326)))</f>
        <v/>
      </c>
      <c r="I327" s="10" t="str">
        <f>IF(AND(Tableau2[[#This Row],[Nbr de commande]]="",Tableau2[[#This Row],[Nbr de commande]]=""),"",INDEX(G:N,MATCH(Tableau2[[#This Row],[Nbr de commande BIS]],[Nbr de commande],0),8))</f>
        <v/>
      </c>
      <c r="J327" s="8" t="str">
        <f>IF(AND(Tableau2[[#This Row],[Nbr de commande]]&lt;&gt;"",Tableau2[[#This Row],[Nbr de commande]]&lt;&gt;G328),Tableau2[[#This Row],[CUMUL QTE]],"")</f>
        <v/>
      </c>
      <c r="K327" s="8" t="str">
        <f>IF(AND(Tableau2[[#This Row],[Nbr de commande]]&lt;&gt;"",Tableau2[[#This Row],[Nbr de commande]]&lt;&gt;G328),Tableau2[[#This Row],[Cumul MONT]],"")</f>
        <v/>
      </c>
      <c r="L327" s="7">
        <f>SUMIFS($C$2:C327,$B$2:B327,"&lt;&gt;999")</f>
        <v>5917.9999999999991</v>
      </c>
      <c r="M327" s="7">
        <f>SUMIFS($E$2:E327,$B$2:B327,"&lt;&gt;999")</f>
        <v>54270.620000000032</v>
      </c>
      <c r="N327" s="5" t="str">
        <f>IF(AND(Tableau2[[#This Row],[CDE QTE]]="",Tableau2[[#This Row],[CDE MONT]]=""),"",Tableau2[[#This Row],[CDE MONT]]/Tableau2[[#This Row],[CDE QTE]])</f>
        <v/>
      </c>
    </row>
    <row r="328" spans="1:14">
      <c r="A328" s="1" t="s">
        <v>15</v>
      </c>
      <c r="B328" t="s">
        <v>15</v>
      </c>
      <c r="C328" t="s">
        <v>15</v>
      </c>
      <c r="D328" t="s">
        <v>15</v>
      </c>
      <c r="E328" t="s">
        <v>15</v>
      </c>
      <c r="F328" t="s">
        <v>15</v>
      </c>
      <c r="H3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commande]],$H327)))</f>
        <v/>
      </c>
      <c r="I328" s="10" t="str">
        <f>IF(AND(Tableau2[[#This Row],[Nbr de commande]]="",Tableau2[[#This Row],[Nbr de commande]]=""),"",INDEX(G:N,MATCH(Tableau2[[#This Row],[Nbr de commande BIS]],[Nbr de commande],0),8))</f>
        <v/>
      </c>
      <c r="J328" s="8" t="str">
        <f>IF(AND(Tableau2[[#This Row],[Nbr de commande]]&lt;&gt;"",Tableau2[[#This Row],[Nbr de commande]]&lt;&gt;G329),Tableau2[[#This Row],[CUMUL QTE]],"")</f>
        <v/>
      </c>
      <c r="K328" s="8" t="str">
        <f>IF(AND(Tableau2[[#This Row],[Nbr de commande]]&lt;&gt;"",Tableau2[[#This Row],[Nbr de commande]]&lt;&gt;G329),Tableau2[[#This Row],[Cumul MONT]],"")</f>
        <v/>
      </c>
      <c r="L328" s="7">
        <f>SUMIFS($C$2:C328,$B$2:B328,"&lt;&gt;999")</f>
        <v>5917.9999999999991</v>
      </c>
      <c r="M328" s="7">
        <f>SUMIFS($E$2:E328,$B$2:B328,"&lt;&gt;999")</f>
        <v>54270.620000000032</v>
      </c>
      <c r="N328" s="5" t="str">
        <f>IF(AND(Tableau2[[#This Row],[CDE QTE]]="",Tableau2[[#This Row],[CDE MONT]]=""),"",Tableau2[[#This Row],[CDE MONT]]/Tableau2[[#This Row],[CDE QTE]])</f>
        <v/>
      </c>
    </row>
    <row r="329" spans="1:14">
      <c r="A329" s="1" t="s">
        <v>15</v>
      </c>
      <c r="B329" t="s">
        <v>15</v>
      </c>
      <c r="C329" t="s">
        <v>15</v>
      </c>
      <c r="D329" t="s">
        <v>15</v>
      </c>
      <c r="E329" t="s">
        <v>15</v>
      </c>
      <c r="F329" t="s">
        <v>15</v>
      </c>
      <c r="H3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commande]],$H328)))</f>
        <v/>
      </c>
      <c r="I329" s="10" t="str">
        <f>IF(AND(Tableau2[[#This Row],[Nbr de commande]]="",Tableau2[[#This Row],[Nbr de commande]]=""),"",INDEX(G:N,MATCH(Tableau2[[#This Row],[Nbr de commande BIS]],[Nbr de commande],0),8))</f>
        <v/>
      </c>
      <c r="J329" s="8" t="str">
        <f>IF(AND(Tableau2[[#This Row],[Nbr de commande]]&lt;&gt;"",Tableau2[[#This Row],[Nbr de commande]]&lt;&gt;G330),Tableau2[[#This Row],[CUMUL QTE]],"")</f>
        <v/>
      </c>
      <c r="K329" s="8" t="str">
        <f>IF(AND(Tableau2[[#This Row],[Nbr de commande]]&lt;&gt;"",Tableau2[[#This Row],[Nbr de commande]]&lt;&gt;G330),Tableau2[[#This Row],[Cumul MONT]],"")</f>
        <v/>
      </c>
      <c r="L329" s="7">
        <f>SUMIFS($C$2:C329,$B$2:B329,"&lt;&gt;999")</f>
        <v>5917.9999999999991</v>
      </c>
      <c r="M329" s="7">
        <f>SUMIFS($E$2:E329,$B$2:B329,"&lt;&gt;999")</f>
        <v>54270.620000000032</v>
      </c>
      <c r="N329" s="5" t="str">
        <f>IF(AND(Tableau2[[#This Row],[CDE QTE]]="",Tableau2[[#This Row],[CDE MONT]]=""),"",Tableau2[[#This Row],[CDE MONT]]/Tableau2[[#This Row],[CDE QTE]])</f>
        <v/>
      </c>
    </row>
    <row r="330" spans="1:14">
      <c r="A330" s="1" t="s">
        <v>15</v>
      </c>
      <c r="B330" t="s">
        <v>15</v>
      </c>
      <c r="C330" t="s">
        <v>15</v>
      </c>
      <c r="D330" t="s">
        <v>15</v>
      </c>
      <c r="E330" t="s">
        <v>15</v>
      </c>
      <c r="F330" t="s">
        <v>15</v>
      </c>
      <c r="H3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commande]],$H329)))</f>
        <v/>
      </c>
      <c r="I330" s="10" t="str">
        <f>IF(AND(Tableau2[[#This Row],[Nbr de commande]]="",Tableau2[[#This Row],[Nbr de commande]]=""),"",INDEX(G:N,MATCH(Tableau2[[#This Row],[Nbr de commande BIS]],[Nbr de commande],0),8))</f>
        <v/>
      </c>
      <c r="J330" s="8" t="str">
        <f>IF(AND(Tableau2[[#This Row],[Nbr de commande]]&lt;&gt;"",Tableau2[[#This Row],[Nbr de commande]]&lt;&gt;G331),Tableau2[[#This Row],[CUMUL QTE]],"")</f>
        <v/>
      </c>
      <c r="K330" s="8" t="str">
        <f>IF(AND(Tableau2[[#This Row],[Nbr de commande]]&lt;&gt;"",Tableau2[[#This Row],[Nbr de commande]]&lt;&gt;G331),Tableau2[[#This Row],[Cumul MONT]],"")</f>
        <v/>
      </c>
      <c r="L330" s="7">
        <f>SUMIFS($C$2:C330,$B$2:B330,"&lt;&gt;999")</f>
        <v>5917.9999999999991</v>
      </c>
      <c r="M330" s="7">
        <f>SUMIFS($E$2:E330,$B$2:B330,"&lt;&gt;999")</f>
        <v>54270.620000000032</v>
      </c>
      <c r="N330" s="5" t="str">
        <f>IF(AND(Tableau2[[#This Row],[CDE QTE]]="",Tableau2[[#This Row],[CDE MONT]]=""),"",Tableau2[[#This Row],[CDE MONT]]/Tableau2[[#This Row],[CDE QTE]])</f>
        <v/>
      </c>
    </row>
    <row r="331" spans="1:14">
      <c r="A331" s="1" t="s">
        <v>15</v>
      </c>
      <c r="B331" t="s">
        <v>15</v>
      </c>
      <c r="C331" t="s">
        <v>15</v>
      </c>
      <c r="D331" t="s">
        <v>15</v>
      </c>
      <c r="E331" t="s">
        <v>15</v>
      </c>
      <c r="F331" t="s">
        <v>15</v>
      </c>
      <c r="H3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commande]],$H330)))</f>
        <v/>
      </c>
      <c r="I331" s="10" t="str">
        <f>IF(AND(Tableau2[[#This Row],[Nbr de commande]]="",Tableau2[[#This Row],[Nbr de commande]]=""),"",INDEX(G:N,MATCH(Tableau2[[#This Row],[Nbr de commande BIS]],[Nbr de commande],0),8))</f>
        <v/>
      </c>
      <c r="J331" s="8" t="str">
        <f>IF(AND(Tableau2[[#This Row],[Nbr de commande]]&lt;&gt;"",Tableau2[[#This Row],[Nbr de commande]]&lt;&gt;G332),Tableau2[[#This Row],[CUMUL QTE]],"")</f>
        <v/>
      </c>
      <c r="K331" s="8" t="str">
        <f>IF(AND(Tableau2[[#This Row],[Nbr de commande]]&lt;&gt;"",Tableau2[[#This Row],[Nbr de commande]]&lt;&gt;G332),Tableau2[[#This Row],[Cumul MONT]],"")</f>
        <v/>
      </c>
      <c r="L331" s="7">
        <f>SUMIFS($C$2:C331,$B$2:B331,"&lt;&gt;999")</f>
        <v>5917.9999999999991</v>
      </c>
      <c r="M331" s="7">
        <f>SUMIFS($E$2:E331,$B$2:B331,"&lt;&gt;999")</f>
        <v>54270.620000000032</v>
      </c>
      <c r="N331" s="5" t="str">
        <f>IF(AND(Tableau2[[#This Row],[CDE QTE]]="",Tableau2[[#This Row],[CDE MONT]]=""),"",Tableau2[[#This Row],[CDE MONT]]/Tableau2[[#This Row],[CDE QTE]])</f>
        <v/>
      </c>
    </row>
    <row r="332" spans="1:14">
      <c r="A332" s="1" t="s">
        <v>15</v>
      </c>
      <c r="B332" t="s">
        <v>15</v>
      </c>
      <c r="C332" t="s">
        <v>15</v>
      </c>
      <c r="D332" t="s">
        <v>15</v>
      </c>
      <c r="E332" t="s">
        <v>15</v>
      </c>
      <c r="F332" t="s">
        <v>15</v>
      </c>
      <c r="H3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commande]],$H331)))</f>
        <v/>
      </c>
      <c r="I332" s="10" t="str">
        <f>IF(AND(Tableau2[[#This Row],[Nbr de commande]]="",Tableau2[[#This Row],[Nbr de commande]]=""),"",INDEX(G:N,MATCH(Tableau2[[#This Row],[Nbr de commande BIS]],[Nbr de commande],0),8))</f>
        <v/>
      </c>
      <c r="J332" s="8" t="str">
        <f>IF(AND(Tableau2[[#This Row],[Nbr de commande]]&lt;&gt;"",Tableau2[[#This Row],[Nbr de commande]]&lt;&gt;G333),Tableau2[[#This Row],[CUMUL QTE]],"")</f>
        <v/>
      </c>
      <c r="K332" s="8" t="str">
        <f>IF(AND(Tableau2[[#This Row],[Nbr de commande]]&lt;&gt;"",Tableau2[[#This Row],[Nbr de commande]]&lt;&gt;G333),Tableau2[[#This Row],[Cumul MONT]],"")</f>
        <v/>
      </c>
      <c r="L332" s="7">
        <f>SUMIFS($C$2:C332,$B$2:B332,"&lt;&gt;999")</f>
        <v>5917.9999999999991</v>
      </c>
      <c r="M332" s="7">
        <f>SUMIFS($E$2:E332,$B$2:B332,"&lt;&gt;999")</f>
        <v>54270.620000000032</v>
      </c>
      <c r="N332" s="5" t="str">
        <f>IF(AND(Tableau2[[#This Row],[CDE QTE]]="",Tableau2[[#This Row],[CDE MONT]]=""),"",Tableau2[[#This Row],[CDE MONT]]/Tableau2[[#This Row],[CDE QTE]])</f>
        <v/>
      </c>
    </row>
    <row r="333" spans="1:14">
      <c r="A333" s="1" t="s">
        <v>15</v>
      </c>
      <c r="B333" t="s">
        <v>15</v>
      </c>
      <c r="C333" t="s">
        <v>15</v>
      </c>
      <c r="D333" t="s">
        <v>15</v>
      </c>
      <c r="E333" t="s">
        <v>15</v>
      </c>
      <c r="F333" t="s">
        <v>15</v>
      </c>
      <c r="H3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commande]],$H332)))</f>
        <v/>
      </c>
      <c r="I333" s="10" t="str">
        <f>IF(AND(Tableau2[[#This Row],[Nbr de commande]]="",Tableau2[[#This Row],[Nbr de commande]]=""),"",INDEX(G:N,MATCH(Tableau2[[#This Row],[Nbr de commande BIS]],[Nbr de commande],0),8))</f>
        <v/>
      </c>
      <c r="J333" s="8" t="str">
        <f>IF(AND(Tableau2[[#This Row],[Nbr de commande]]&lt;&gt;"",Tableau2[[#This Row],[Nbr de commande]]&lt;&gt;G334),Tableau2[[#This Row],[CUMUL QTE]],"")</f>
        <v/>
      </c>
      <c r="K333" s="8" t="str">
        <f>IF(AND(Tableau2[[#This Row],[Nbr de commande]]&lt;&gt;"",Tableau2[[#This Row],[Nbr de commande]]&lt;&gt;G334),Tableau2[[#This Row],[Cumul MONT]],"")</f>
        <v/>
      </c>
      <c r="L333" s="7">
        <f>SUMIFS($C$2:C333,$B$2:B333,"&lt;&gt;999")</f>
        <v>5917.9999999999991</v>
      </c>
      <c r="M333" s="7">
        <f>SUMIFS($E$2:E333,$B$2:B333,"&lt;&gt;999")</f>
        <v>54270.620000000032</v>
      </c>
      <c r="N333" s="5" t="str">
        <f>IF(AND(Tableau2[[#This Row],[CDE QTE]]="",Tableau2[[#This Row],[CDE MONT]]=""),"",Tableau2[[#This Row],[CDE MONT]]/Tableau2[[#This Row],[CDE QTE]])</f>
        <v/>
      </c>
    </row>
    <row r="334" spans="1:14">
      <c r="A334" s="1" t="s">
        <v>15</v>
      </c>
      <c r="B334" t="s">
        <v>15</v>
      </c>
      <c r="C334" t="s">
        <v>15</v>
      </c>
      <c r="D334" t="s">
        <v>15</v>
      </c>
      <c r="E334" t="s">
        <v>15</v>
      </c>
      <c r="F334" t="s">
        <v>15</v>
      </c>
      <c r="H3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commande]],$H333)))</f>
        <v/>
      </c>
      <c r="I334" s="10" t="str">
        <f>IF(AND(Tableau2[[#This Row],[Nbr de commande]]="",Tableau2[[#This Row],[Nbr de commande]]=""),"",INDEX(G:N,MATCH(Tableau2[[#This Row],[Nbr de commande BIS]],[Nbr de commande],0),8))</f>
        <v/>
      </c>
      <c r="J334" s="8" t="str">
        <f>IF(AND(Tableau2[[#This Row],[Nbr de commande]]&lt;&gt;"",Tableau2[[#This Row],[Nbr de commande]]&lt;&gt;G335),Tableau2[[#This Row],[CUMUL QTE]],"")</f>
        <v/>
      </c>
      <c r="K334" s="8" t="str">
        <f>IF(AND(Tableau2[[#This Row],[Nbr de commande]]&lt;&gt;"",Tableau2[[#This Row],[Nbr de commande]]&lt;&gt;G335),Tableau2[[#This Row],[Cumul MONT]],"")</f>
        <v/>
      </c>
      <c r="L334" s="7">
        <f>SUMIFS($C$2:C334,$B$2:B334,"&lt;&gt;999")</f>
        <v>5917.9999999999991</v>
      </c>
      <c r="M334" s="7">
        <f>SUMIFS($E$2:E334,$B$2:B334,"&lt;&gt;999")</f>
        <v>54270.620000000032</v>
      </c>
      <c r="N334" s="5" t="str">
        <f>IF(AND(Tableau2[[#This Row],[CDE QTE]]="",Tableau2[[#This Row],[CDE MONT]]=""),"",Tableau2[[#This Row],[CDE MONT]]/Tableau2[[#This Row],[CDE QTE]])</f>
        <v/>
      </c>
    </row>
    <row r="335" spans="1:14">
      <c r="A335" s="1" t="s">
        <v>15</v>
      </c>
      <c r="B335" t="s">
        <v>15</v>
      </c>
      <c r="C335" t="s">
        <v>15</v>
      </c>
      <c r="D335" t="s">
        <v>15</v>
      </c>
      <c r="E335" t="s">
        <v>15</v>
      </c>
      <c r="F335" t="s">
        <v>15</v>
      </c>
      <c r="H3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commande]],$H334)))</f>
        <v/>
      </c>
      <c r="I335" s="10" t="str">
        <f>IF(AND(Tableau2[[#This Row],[Nbr de commande]]="",Tableau2[[#This Row],[Nbr de commande]]=""),"",INDEX(G:N,MATCH(Tableau2[[#This Row],[Nbr de commande BIS]],[Nbr de commande],0),8))</f>
        <v/>
      </c>
      <c r="J335" s="8" t="str">
        <f>IF(AND(Tableau2[[#This Row],[Nbr de commande]]&lt;&gt;"",Tableau2[[#This Row],[Nbr de commande]]&lt;&gt;G336),Tableau2[[#This Row],[CUMUL QTE]],"")</f>
        <v/>
      </c>
      <c r="K335" s="8" t="str">
        <f>IF(AND(Tableau2[[#This Row],[Nbr de commande]]&lt;&gt;"",Tableau2[[#This Row],[Nbr de commande]]&lt;&gt;G336),Tableau2[[#This Row],[Cumul MONT]],"")</f>
        <v/>
      </c>
      <c r="L335" s="7">
        <f>SUMIFS($C$2:C335,$B$2:B335,"&lt;&gt;999")</f>
        <v>5917.9999999999991</v>
      </c>
      <c r="M335" s="7">
        <f>SUMIFS($E$2:E335,$B$2:B335,"&lt;&gt;999")</f>
        <v>54270.620000000032</v>
      </c>
      <c r="N335" s="5" t="str">
        <f>IF(AND(Tableau2[[#This Row],[CDE QTE]]="",Tableau2[[#This Row],[CDE MONT]]=""),"",Tableau2[[#This Row],[CDE MONT]]/Tableau2[[#This Row],[CDE QTE]])</f>
        <v/>
      </c>
    </row>
    <row r="336" spans="1:14">
      <c r="A336" s="1" t="s">
        <v>15</v>
      </c>
      <c r="B336" t="s">
        <v>15</v>
      </c>
      <c r="C336" t="s">
        <v>15</v>
      </c>
      <c r="D336" t="s">
        <v>15</v>
      </c>
      <c r="E336" t="s">
        <v>15</v>
      </c>
      <c r="F336" t="s">
        <v>15</v>
      </c>
      <c r="H3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commande]],$H335)))</f>
        <v/>
      </c>
      <c r="I336" s="10" t="str">
        <f>IF(AND(Tableau2[[#This Row],[Nbr de commande]]="",Tableau2[[#This Row],[Nbr de commande]]=""),"",INDEX(G:N,MATCH(Tableau2[[#This Row],[Nbr de commande BIS]],[Nbr de commande],0),8))</f>
        <v/>
      </c>
      <c r="J336" s="8" t="str">
        <f>IF(AND(Tableau2[[#This Row],[Nbr de commande]]&lt;&gt;"",Tableau2[[#This Row],[Nbr de commande]]&lt;&gt;G337),Tableau2[[#This Row],[CUMUL QTE]],"")</f>
        <v/>
      </c>
      <c r="K336" s="8" t="str">
        <f>IF(AND(Tableau2[[#This Row],[Nbr de commande]]&lt;&gt;"",Tableau2[[#This Row],[Nbr de commande]]&lt;&gt;G337),Tableau2[[#This Row],[Cumul MONT]],"")</f>
        <v/>
      </c>
      <c r="L336" s="7">
        <f>SUMIFS($C$2:C336,$B$2:B336,"&lt;&gt;999")</f>
        <v>5917.9999999999991</v>
      </c>
      <c r="M336" s="7">
        <f>SUMIFS($E$2:E336,$B$2:B336,"&lt;&gt;999")</f>
        <v>54270.620000000032</v>
      </c>
      <c r="N336" s="5" t="str">
        <f>IF(AND(Tableau2[[#This Row],[CDE QTE]]="",Tableau2[[#This Row],[CDE MONT]]=""),"",Tableau2[[#This Row],[CDE MONT]]/Tableau2[[#This Row],[CDE QTE]])</f>
        <v/>
      </c>
    </row>
    <row r="337" spans="1:14">
      <c r="A337" s="1" t="s">
        <v>15</v>
      </c>
      <c r="B337" t="s">
        <v>15</v>
      </c>
      <c r="C337" t="s">
        <v>15</v>
      </c>
      <c r="D337" t="s">
        <v>15</v>
      </c>
      <c r="E337" t="s">
        <v>15</v>
      </c>
      <c r="F337" t="s">
        <v>15</v>
      </c>
      <c r="H3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commande]],$H336)))</f>
        <v/>
      </c>
      <c r="I337" s="10" t="str">
        <f>IF(AND(Tableau2[[#This Row],[Nbr de commande]]="",Tableau2[[#This Row],[Nbr de commande]]=""),"",INDEX(G:N,MATCH(Tableau2[[#This Row],[Nbr de commande BIS]],[Nbr de commande],0),8))</f>
        <v/>
      </c>
      <c r="J337" s="8" t="str">
        <f>IF(AND(Tableau2[[#This Row],[Nbr de commande]]&lt;&gt;"",Tableau2[[#This Row],[Nbr de commande]]&lt;&gt;G338),Tableau2[[#This Row],[CUMUL QTE]],"")</f>
        <v/>
      </c>
      <c r="K337" s="8" t="str">
        <f>IF(AND(Tableau2[[#This Row],[Nbr de commande]]&lt;&gt;"",Tableau2[[#This Row],[Nbr de commande]]&lt;&gt;G338),Tableau2[[#This Row],[Cumul MONT]],"")</f>
        <v/>
      </c>
      <c r="L337" s="7">
        <f>SUMIFS($C$2:C337,$B$2:B337,"&lt;&gt;999")</f>
        <v>5917.9999999999991</v>
      </c>
      <c r="M337" s="7">
        <f>SUMIFS($E$2:E337,$B$2:B337,"&lt;&gt;999")</f>
        <v>54270.620000000032</v>
      </c>
      <c r="N337" s="5" t="str">
        <f>IF(AND(Tableau2[[#This Row],[CDE QTE]]="",Tableau2[[#This Row],[CDE MONT]]=""),"",Tableau2[[#This Row],[CDE MONT]]/Tableau2[[#This Row],[CDE QTE]])</f>
        <v/>
      </c>
    </row>
    <row r="338" spans="1:14">
      <c r="A338" s="1" t="s">
        <v>15</v>
      </c>
      <c r="B338" t="s">
        <v>15</v>
      </c>
      <c r="C338" t="s">
        <v>15</v>
      </c>
      <c r="D338" t="s">
        <v>15</v>
      </c>
      <c r="E338" t="s">
        <v>15</v>
      </c>
      <c r="F338" t="s">
        <v>15</v>
      </c>
      <c r="H3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commande]],$H337)))</f>
        <v/>
      </c>
      <c r="I338" s="10" t="str">
        <f>IF(AND(Tableau2[[#This Row],[Nbr de commande]]="",Tableau2[[#This Row],[Nbr de commande]]=""),"",INDEX(G:N,MATCH(Tableau2[[#This Row],[Nbr de commande BIS]],[Nbr de commande],0),8))</f>
        <v/>
      </c>
      <c r="J338" s="8" t="str">
        <f>IF(AND(Tableau2[[#This Row],[Nbr de commande]]&lt;&gt;"",Tableau2[[#This Row],[Nbr de commande]]&lt;&gt;G339),Tableau2[[#This Row],[CUMUL QTE]],"")</f>
        <v/>
      </c>
      <c r="K338" s="8" t="str">
        <f>IF(AND(Tableau2[[#This Row],[Nbr de commande]]&lt;&gt;"",Tableau2[[#This Row],[Nbr de commande]]&lt;&gt;G339),Tableau2[[#This Row],[Cumul MONT]],"")</f>
        <v/>
      </c>
      <c r="L338" s="7">
        <f>SUMIFS($C$2:C338,$B$2:B338,"&lt;&gt;999")</f>
        <v>5917.9999999999991</v>
      </c>
      <c r="M338" s="7">
        <f>SUMIFS($E$2:E338,$B$2:B338,"&lt;&gt;999")</f>
        <v>54270.620000000032</v>
      </c>
      <c r="N338" s="5" t="str">
        <f>IF(AND(Tableau2[[#This Row],[CDE QTE]]="",Tableau2[[#This Row],[CDE MONT]]=""),"",Tableau2[[#This Row],[CDE MONT]]/Tableau2[[#This Row],[CDE QTE]])</f>
        <v/>
      </c>
    </row>
    <row r="339" spans="1:14">
      <c r="A339" s="1" t="s">
        <v>15</v>
      </c>
      <c r="B339" t="s">
        <v>15</v>
      </c>
      <c r="C339" t="s">
        <v>15</v>
      </c>
      <c r="D339" t="s">
        <v>15</v>
      </c>
      <c r="E339" t="s">
        <v>15</v>
      </c>
      <c r="F339" t="s">
        <v>15</v>
      </c>
      <c r="H3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commande]],$H338)))</f>
        <v/>
      </c>
      <c r="I339" s="10" t="str">
        <f>IF(AND(Tableau2[[#This Row],[Nbr de commande]]="",Tableau2[[#This Row],[Nbr de commande]]=""),"",INDEX(G:N,MATCH(Tableau2[[#This Row],[Nbr de commande BIS]],[Nbr de commande],0),8))</f>
        <v/>
      </c>
      <c r="J339" s="8" t="str">
        <f>IF(AND(Tableau2[[#This Row],[Nbr de commande]]&lt;&gt;"",Tableau2[[#This Row],[Nbr de commande]]&lt;&gt;G340),Tableau2[[#This Row],[CUMUL QTE]],"")</f>
        <v/>
      </c>
      <c r="K339" s="8" t="str">
        <f>IF(AND(Tableau2[[#This Row],[Nbr de commande]]&lt;&gt;"",Tableau2[[#This Row],[Nbr de commande]]&lt;&gt;G340),Tableau2[[#This Row],[Cumul MONT]],"")</f>
        <v/>
      </c>
      <c r="L339" s="7">
        <f>SUMIFS($C$2:C339,$B$2:B339,"&lt;&gt;999")</f>
        <v>5917.9999999999991</v>
      </c>
      <c r="M339" s="7">
        <f>SUMIFS($E$2:E339,$B$2:B339,"&lt;&gt;999")</f>
        <v>54270.620000000032</v>
      </c>
      <c r="N339" s="5" t="str">
        <f>IF(AND(Tableau2[[#This Row],[CDE QTE]]="",Tableau2[[#This Row],[CDE MONT]]=""),"",Tableau2[[#This Row],[CDE MONT]]/Tableau2[[#This Row],[CDE QTE]])</f>
        <v/>
      </c>
    </row>
    <row r="340" spans="1:14">
      <c r="A340" s="1" t="s">
        <v>15</v>
      </c>
      <c r="B340" t="s">
        <v>15</v>
      </c>
      <c r="C340" t="s">
        <v>15</v>
      </c>
      <c r="D340" t="s">
        <v>15</v>
      </c>
      <c r="E340" t="s">
        <v>15</v>
      </c>
      <c r="F340" t="s">
        <v>15</v>
      </c>
      <c r="H3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commande]],$H339)))</f>
        <v/>
      </c>
      <c r="I340" s="10" t="str">
        <f>IF(AND(Tableau2[[#This Row],[Nbr de commande]]="",Tableau2[[#This Row],[Nbr de commande]]=""),"",INDEX(G:N,MATCH(Tableau2[[#This Row],[Nbr de commande BIS]],[Nbr de commande],0),8))</f>
        <v/>
      </c>
      <c r="J340" s="8" t="str">
        <f>IF(AND(Tableau2[[#This Row],[Nbr de commande]]&lt;&gt;"",Tableau2[[#This Row],[Nbr de commande]]&lt;&gt;G341),Tableau2[[#This Row],[CUMUL QTE]],"")</f>
        <v/>
      </c>
      <c r="K340" s="8" t="str">
        <f>IF(AND(Tableau2[[#This Row],[Nbr de commande]]&lt;&gt;"",Tableau2[[#This Row],[Nbr de commande]]&lt;&gt;G341),Tableau2[[#This Row],[Cumul MONT]],"")</f>
        <v/>
      </c>
      <c r="L340" s="7">
        <f>SUMIFS($C$2:C340,$B$2:B340,"&lt;&gt;999")</f>
        <v>5917.9999999999991</v>
      </c>
      <c r="M340" s="7">
        <f>SUMIFS($E$2:E340,$B$2:B340,"&lt;&gt;999")</f>
        <v>54270.620000000032</v>
      </c>
      <c r="N340" s="5" t="str">
        <f>IF(AND(Tableau2[[#This Row],[CDE QTE]]="",Tableau2[[#This Row],[CDE MONT]]=""),"",Tableau2[[#This Row],[CDE MONT]]/Tableau2[[#This Row],[CDE QTE]])</f>
        <v/>
      </c>
    </row>
    <row r="341" spans="1:14">
      <c r="A341" s="1" t="s">
        <v>15</v>
      </c>
      <c r="B341" t="s">
        <v>15</v>
      </c>
      <c r="C341" t="s">
        <v>15</v>
      </c>
      <c r="D341" t="s">
        <v>15</v>
      </c>
      <c r="E341" t="s">
        <v>15</v>
      </c>
      <c r="F341" t="s">
        <v>15</v>
      </c>
      <c r="H3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commande]],$H340)))</f>
        <v/>
      </c>
      <c r="I341" s="10" t="str">
        <f>IF(AND(Tableau2[[#This Row],[Nbr de commande]]="",Tableau2[[#This Row],[Nbr de commande]]=""),"",INDEX(G:N,MATCH(Tableau2[[#This Row],[Nbr de commande BIS]],[Nbr de commande],0),8))</f>
        <v/>
      </c>
      <c r="J341" s="8" t="str">
        <f>IF(AND(Tableau2[[#This Row],[Nbr de commande]]&lt;&gt;"",Tableau2[[#This Row],[Nbr de commande]]&lt;&gt;G342),Tableau2[[#This Row],[CUMUL QTE]],"")</f>
        <v/>
      </c>
      <c r="K341" s="8" t="str">
        <f>IF(AND(Tableau2[[#This Row],[Nbr de commande]]&lt;&gt;"",Tableau2[[#This Row],[Nbr de commande]]&lt;&gt;G342),Tableau2[[#This Row],[Cumul MONT]],"")</f>
        <v/>
      </c>
      <c r="L341" s="7">
        <f>SUMIFS($C$2:C341,$B$2:B341,"&lt;&gt;999")</f>
        <v>5917.9999999999991</v>
      </c>
      <c r="M341" s="7">
        <f>SUMIFS($E$2:E341,$B$2:B341,"&lt;&gt;999")</f>
        <v>54270.620000000032</v>
      </c>
      <c r="N341" s="5" t="str">
        <f>IF(AND(Tableau2[[#This Row],[CDE QTE]]="",Tableau2[[#This Row],[CDE MONT]]=""),"",Tableau2[[#This Row],[CDE MONT]]/Tableau2[[#This Row],[CDE QTE]])</f>
        <v/>
      </c>
    </row>
    <row r="342" spans="1:14">
      <c r="A342" s="1" t="s">
        <v>15</v>
      </c>
      <c r="B342" t="s">
        <v>15</v>
      </c>
      <c r="C342" t="s">
        <v>15</v>
      </c>
      <c r="D342" t="s">
        <v>15</v>
      </c>
      <c r="E342" t="s">
        <v>15</v>
      </c>
      <c r="F342" t="s">
        <v>15</v>
      </c>
      <c r="H3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commande]],$H341)))</f>
        <v/>
      </c>
      <c r="I342" s="10" t="str">
        <f>IF(AND(Tableau2[[#This Row],[Nbr de commande]]="",Tableau2[[#This Row],[Nbr de commande]]=""),"",INDEX(G:N,MATCH(Tableau2[[#This Row],[Nbr de commande BIS]],[Nbr de commande],0),8))</f>
        <v/>
      </c>
      <c r="J342" s="8" t="str">
        <f>IF(AND(Tableau2[[#This Row],[Nbr de commande]]&lt;&gt;"",Tableau2[[#This Row],[Nbr de commande]]&lt;&gt;G343),Tableau2[[#This Row],[CUMUL QTE]],"")</f>
        <v/>
      </c>
      <c r="K342" s="8" t="str">
        <f>IF(AND(Tableau2[[#This Row],[Nbr de commande]]&lt;&gt;"",Tableau2[[#This Row],[Nbr de commande]]&lt;&gt;G343),Tableau2[[#This Row],[Cumul MONT]],"")</f>
        <v/>
      </c>
      <c r="L342" s="7">
        <f>SUMIFS($C$2:C342,$B$2:B342,"&lt;&gt;999")</f>
        <v>5917.9999999999991</v>
      </c>
      <c r="M342" s="7">
        <f>SUMIFS($E$2:E342,$B$2:B342,"&lt;&gt;999")</f>
        <v>54270.620000000032</v>
      </c>
      <c r="N342" s="5" t="str">
        <f>IF(AND(Tableau2[[#This Row],[CDE QTE]]="",Tableau2[[#This Row],[CDE MONT]]=""),"",Tableau2[[#This Row],[CDE MONT]]/Tableau2[[#This Row],[CDE QTE]])</f>
        <v/>
      </c>
    </row>
    <row r="343" spans="1:14">
      <c r="A343" s="1" t="s">
        <v>15</v>
      </c>
      <c r="B343" t="s">
        <v>15</v>
      </c>
      <c r="C343" t="s">
        <v>15</v>
      </c>
      <c r="D343" t="s">
        <v>15</v>
      </c>
      <c r="E343" t="s">
        <v>15</v>
      </c>
      <c r="F343" t="s">
        <v>15</v>
      </c>
      <c r="H3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commande]],$H342)))</f>
        <v/>
      </c>
      <c r="I343" s="10" t="str">
        <f>IF(AND(Tableau2[[#This Row],[Nbr de commande]]="",Tableau2[[#This Row],[Nbr de commande]]=""),"",INDEX(G:N,MATCH(Tableau2[[#This Row],[Nbr de commande BIS]],[Nbr de commande],0),8))</f>
        <v/>
      </c>
      <c r="J343" s="8" t="str">
        <f>IF(AND(Tableau2[[#This Row],[Nbr de commande]]&lt;&gt;"",Tableau2[[#This Row],[Nbr de commande]]&lt;&gt;G344),Tableau2[[#This Row],[CUMUL QTE]],"")</f>
        <v/>
      </c>
      <c r="K343" s="8" t="str">
        <f>IF(AND(Tableau2[[#This Row],[Nbr de commande]]&lt;&gt;"",Tableau2[[#This Row],[Nbr de commande]]&lt;&gt;G344),Tableau2[[#This Row],[Cumul MONT]],"")</f>
        <v/>
      </c>
      <c r="L343" s="7">
        <f>SUMIFS($C$2:C343,$B$2:B343,"&lt;&gt;999")</f>
        <v>5917.9999999999991</v>
      </c>
      <c r="M343" s="7">
        <f>SUMIFS($E$2:E343,$B$2:B343,"&lt;&gt;999")</f>
        <v>54270.620000000032</v>
      </c>
      <c r="N343" s="5" t="str">
        <f>IF(AND(Tableau2[[#This Row],[CDE QTE]]="",Tableau2[[#This Row],[CDE MONT]]=""),"",Tableau2[[#This Row],[CDE MONT]]/Tableau2[[#This Row],[CDE QTE]])</f>
        <v/>
      </c>
    </row>
    <row r="344" spans="1:14">
      <c r="A344" s="1" t="s">
        <v>15</v>
      </c>
      <c r="B344" t="s">
        <v>15</v>
      </c>
      <c r="C344" t="s">
        <v>15</v>
      </c>
      <c r="D344" t="s">
        <v>15</v>
      </c>
      <c r="E344" t="s">
        <v>15</v>
      </c>
      <c r="F344" t="s">
        <v>15</v>
      </c>
      <c r="H3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commande]],$H343)))</f>
        <v/>
      </c>
      <c r="I344" s="10" t="str">
        <f>IF(AND(Tableau2[[#This Row],[Nbr de commande]]="",Tableau2[[#This Row],[Nbr de commande]]=""),"",INDEX(G:N,MATCH(Tableau2[[#This Row],[Nbr de commande BIS]],[Nbr de commande],0),8))</f>
        <v/>
      </c>
      <c r="J344" s="8" t="str">
        <f>IF(AND(Tableau2[[#This Row],[Nbr de commande]]&lt;&gt;"",Tableau2[[#This Row],[Nbr de commande]]&lt;&gt;G345),Tableau2[[#This Row],[CUMUL QTE]],"")</f>
        <v/>
      </c>
      <c r="K344" s="8" t="str">
        <f>IF(AND(Tableau2[[#This Row],[Nbr de commande]]&lt;&gt;"",Tableau2[[#This Row],[Nbr de commande]]&lt;&gt;G345),Tableau2[[#This Row],[Cumul MONT]],"")</f>
        <v/>
      </c>
      <c r="L344" s="7">
        <f>SUMIFS($C$2:C344,$B$2:B344,"&lt;&gt;999")</f>
        <v>5917.9999999999991</v>
      </c>
      <c r="M344" s="7">
        <f>SUMIFS($E$2:E344,$B$2:B344,"&lt;&gt;999")</f>
        <v>54270.620000000032</v>
      </c>
      <c r="N344" s="5" t="str">
        <f>IF(AND(Tableau2[[#This Row],[CDE QTE]]="",Tableau2[[#This Row],[CDE MONT]]=""),"",Tableau2[[#This Row],[CDE MONT]]/Tableau2[[#This Row],[CDE QTE]])</f>
        <v/>
      </c>
    </row>
    <row r="345" spans="1:14">
      <c r="A345" s="1" t="s">
        <v>15</v>
      </c>
      <c r="B345" t="s">
        <v>15</v>
      </c>
      <c r="C345" t="s">
        <v>15</v>
      </c>
      <c r="D345" t="s">
        <v>15</v>
      </c>
      <c r="E345" t="s">
        <v>15</v>
      </c>
      <c r="F345" t="s">
        <v>15</v>
      </c>
      <c r="H3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commande]],$H344)))</f>
        <v/>
      </c>
      <c r="I345" s="10" t="str">
        <f>IF(AND(Tableau2[[#This Row],[Nbr de commande]]="",Tableau2[[#This Row],[Nbr de commande]]=""),"",INDEX(G:N,MATCH(Tableau2[[#This Row],[Nbr de commande BIS]],[Nbr de commande],0),8))</f>
        <v/>
      </c>
      <c r="J345" s="8" t="str">
        <f>IF(AND(Tableau2[[#This Row],[Nbr de commande]]&lt;&gt;"",Tableau2[[#This Row],[Nbr de commande]]&lt;&gt;G346),Tableau2[[#This Row],[CUMUL QTE]],"")</f>
        <v/>
      </c>
      <c r="K345" s="8" t="str">
        <f>IF(AND(Tableau2[[#This Row],[Nbr de commande]]&lt;&gt;"",Tableau2[[#This Row],[Nbr de commande]]&lt;&gt;G346),Tableau2[[#This Row],[Cumul MONT]],"")</f>
        <v/>
      </c>
      <c r="L345" s="7">
        <f>SUMIFS($C$2:C345,$B$2:B345,"&lt;&gt;999")</f>
        <v>5917.9999999999991</v>
      </c>
      <c r="M345" s="7">
        <f>SUMIFS($E$2:E345,$B$2:B345,"&lt;&gt;999")</f>
        <v>54270.620000000032</v>
      </c>
      <c r="N345" s="5" t="str">
        <f>IF(AND(Tableau2[[#This Row],[CDE QTE]]="",Tableau2[[#This Row],[CDE MONT]]=""),"",Tableau2[[#This Row],[CDE MONT]]/Tableau2[[#This Row],[CDE QTE]])</f>
        <v/>
      </c>
    </row>
    <row r="346" spans="1:14">
      <c r="A346" s="1" t="s">
        <v>15</v>
      </c>
      <c r="B346" t="s">
        <v>15</v>
      </c>
      <c r="C346" t="s">
        <v>15</v>
      </c>
      <c r="D346" t="s">
        <v>15</v>
      </c>
      <c r="E346" t="s">
        <v>15</v>
      </c>
      <c r="F346" t="s">
        <v>15</v>
      </c>
      <c r="H3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commande]],$H345)))</f>
        <v/>
      </c>
      <c r="I346" s="10" t="str">
        <f>IF(AND(Tableau2[[#This Row],[Nbr de commande]]="",Tableau2[[#This Row],[Nbr de commande]]=""),"",INDEX(G:N,MATCH(Tableau2[[#This Row],[Nbr de commande BIS]],[Nbr de commande],0),8))</f>
        <v/>
      </c>
      <c r="J346" s="8" t="str">
        <f>IF(AND(Tableau2[[#This Row],[Nbr de commande]]&lt;&gt;"",Tableau2[[#This Row],[Nbr de commande]]&lt;&gt;G347),Tableau2[[#This Row],[CUMUL QTE]],"")</f>
        <v/>
      </c>
      <c r="K346" s="8" t="str">
        <f>IF(AND(Tableau2[[#This Row],[Nbr de commande]]&lt;&gt;"",Tableau2[[#This Row],[Nbr de commande]]&lt;&gt;G347),Tableau2[[#This Row],[Cumul MONT]],"")</f>
        <v/>
      </c>
      <c r="L346" s="7">
        <f>SUMIFS($C$2:C346,$B$2:B346,"&lt;&gt;999")</f>
        <v>5917.9999999999991</v>
      </c>
      <c r="M346" s="7">
        <f>SUMIFS($E$2:E346,$B$2:B346,"&lt;&gt;999")</f>
        <v>54270.620000000032</v>
      </c>
      <c r="N346" s="5" t="str">
        <f>IF(AND(Tableau2[[#This Row],[CDE QTE]]="",Tableau2[[#This Row],[CDE MONT]]=""),"",Tableau2[[#This Row],[CDE MONT]]/Tableau2[[#This Row],[CDE QTE]])</f>
        <v/>
      </c>
    </row>
    <row r="347" spans="1:14">
      <c r="A347" s="1" t="s">
        <v>15</v>
      </c>
      <c r="B347" t="s">
        <v>15</v>
      </c>
      <c r="C347" t="s">
        <v>15</v>
      </c>
      <c r="D347" t="s">
        <v>15</v>
      </c>
      <c r="E347" t="s">
        <v>15</v>
      </c>
      <c r="F347" t="s">
        <v>15</v>
      </c>
      <c r="H3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commande]],$H346)))</f>
        <v/>
      </c>
      <c r="I347" s="10" t="str">
        <f>IF(AND(Tableau2[[#This Row],[Nbr de commande]]="",Tableau2[[#This Row],[Nbr de commande]]=""),"",INDEX(G:N,MATCH(Tableau2[[#This Row],[Nbr de commande BIS]],[Nbr de commande],0),8))</f>
        <v/>
      </c>
      <c r="J347" s="8" t="str">
        <f>IF(AND(Tableau2[[#This Row],[Nbr de commande]]&lt;&gt;"",Tableau2[[#This Row],[Nbr de commande]]&lt;&gt;G348),Tableau2[[#This Row],[CUMUL QTE]],"")</f>
        <v/>
      </c>
      <c r="K347" s="8" t="str">
        <f>IF(AND(Tableau2[[#This Row],[Nbr de commande]]&lt;&gt;"",Tableau2[[#This Row],[Nbr de commande]]&lt;&gt;G348),Tableau2[[#This Row],[Cumul MONT]],"")</f>
        <v/>
      </c>
      <c r="L347" s="7">
        <f>SUMIFS($C$2:C347,$B$2:B347,"&lt;&gt;999")</f>
        <v>5917.9999999999991</v>
      </c>
      <c r="M347" s="7">
        <f>SUMIFS($E$2:E347,$B$2:B347,"&lt;&gt;999")</f>
        <v>54270.620000000032</v>
      </c>
      <c r="N347" s="5" t="str">
        <f>IF(AND(Tableau2[[#This Row],[CDE QTE]]="",Tableau2[[#This Row],[CDE MONT]]=""),"",Tableau2[[#This Row],[CDE MONT]]/Tableau2[[#This Row],[CDE QTE]])</f>
        <v/>
      </c>
    </row>
    <row r="348" spans="1:14">
      <c r="A348" s="1" t="s">
        <v>15</v>
      </c>
      <c r="B348" t="s">
        <v>15</v>
      </c>
      <c r="C348" t="s">
        <v>15</v>
      </c>
      <c r="D348" t="s">
        <v>15</v>
      </c>
      <c r="E348" t="s">
        <v>15</v>
      </c>
      <c r="F348" t="s">
        <v>15</v>
      </c>
      <c r="H3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commande]],$H347)))</f>
        <v/>
      </c>
      <c r="I348" s="10" t="str">
        <f>IF(AND(Tableau2[[#This Row],[Nbr de commande]]="",Tableau2[[#This Row],[Nbr de commande]]=""),"",INDEX(G:N,MATCH(Tableau2[[#This Row],[Nbr de commande BIS]],[Nbr de commande],0),8))</f>
        <v/>
      </c>
      <c r="J348" s="8" t="str">
        <f>IF(AND(Tableau2[[#This Row],[Nbr de commande]]&lt;&gt;"",Tableau2[[#This Row],[Nbr de commande]]&lt;&gt;G349),Tableau2[[#This Row],[CUMUL QTE]],"")</f>
        <v/>
      </c>
      <c r="K348" s="8" t="str">
        <f>IF(AND(Tableau2[[#This Row],[Nbr de commande]]&lt;&gt;"",Tableau2[[#This Row],[Nbr de commande]]&lt;&gt;G349),Tableau2[[#This Row],[Cumul MONT]],"")</f>
        <v/>
      </c>
      <c r="L348" s="7">
        <f>SUMIFS($C$2:C348,$B$2:B348,"&lt;&gt;999")</f>
        <v>5917.9999999999991</v>
      </c>
      <c r="M348" s="7">
        <f>SUMIFS($E$2:E348,$B$2:B348,"&lt;&gt;999")</f>
        <v>54270.620000000032</v>
      </c>
      <c r="N348" s="5" t="str">
        <f>IF(AND(Tableau2[[#This Row],[CDE QTE]]="",Tableau2[[#This Row],[CDE MONT]]=""),"",Tableau2[[#This Row],[CDE MONT]]/Tableau2[[#This Row],[CDE QTE]])</f>
        <v/>
      </c>
    </row>
    <row r="349" spans="1:14">
      <c r="A349" s="1" t="s">
        <v>15</v>
      </c>
      <c r="B349" t="s">
        <v>15</v>
      </c>
      <c r="C349" t="s">
        <v>15</v>
      </c>
      <c r="D349" t="s">
        <v>15</v>
      </c>
      <c r="E349" t="s">
        <v>15</v>
      </c>
      <c r="F349" t="s">
        <v>15</v>
      </c>
      <c r="H3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commande]],$H348)))</f>
        <v/>
      </c>
      <c r="I349" s="10" t="str">
        <f>IF(AND(Tableau2[[#This Row],[Nbr de commande]]="",Tableau2[[#This Row],[Nbr de commande]]=""),"",INDEX(G:N,MATCH(Tableau2[[#This Row],[Nbr de commande BIS]],[Nbr de commande],0),8))</f>
        <v/>
      </c>
      <c r="J349" s="8" t="str">
        <f>IF(AND(Tableau2[[#This Row],[Nbr de commande]]&lt;&gt;"",Tableau2[[#This Row],[Nbr de commande]]&lt;&gt;G350),Tableau2[[#This Row],[CUMUL QTE]],"")</f>
        <v/>
      </c>
      <c r="K349" s="8" t="str">
        <f>IF(AND(Tableau2[[#This Row],[Nbr de commande]]&lt;&gt;"",Tableau2[[#This Row],[Nbr de commande]]&lt;&gt;G350),Tableau2[[#This Row],[Cumul MONT]],"")</f>
        <v/>
      </c>
      <c r="L349" s="7">
        <f>SUMIFS($C$2:C349,$B$2:B349,"&lt;&gt;999")</f>
        <v>5917.9999999999991</v>
      </c>
      <c r="M349" s="7">
        <f>SUMIFS($E$2:E349,$B$2:B349,"&lt;&gt;999")</f>
        <v>54270.620000000032</v>
      </c>
      <c r="N349" s="5" t="str">
        <f>IF(AND(Tableau2[[#This Row],[CDE QTE]]="",Tableau2[[#This Row],[CDE MONT]]=""),"",Tableau2[[#This Row],[CDE MONT]]/Tableau2[[#This Row],[CDE QTE]])</f>
        <v/>
      </c>
    </row>
    <row r="350" spans="1:14">
      <c r="A350" s="1" t="s">
        <v>15</v>
      </c>
      <c r="B350" t="s">
        <v>15</v>
      </c>
      <c r="C350" t="s">
        <v>15</v>
      </c>
      <c r="D350" t="s">
        <v>15</v>
      </c>
      <c r="E350" t="s">
        <v>15</v>
      </c>
      <c r="F350" t="s">
        <v>15</v>
      </c>
      <c r="H3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commande]],$H349)))</f>
        <v/>
      </c>
      <c r="I350" s="10" t="str">
        <f>IF(AND(Tableau2[[#This Row],[Nbr de commande]]="",Tableau2[[#This Row],[Nbr de commande]]=""),"",INDEX(G:N,MATCH(Tableau2[[#This Row],[Nbr de commande BIS]],[Nbr de commande],0),8))</f>
        <v/>
      </c>
      <c r="J350" s="8" t="str">
        <f>IF(AND(Tableau2[[#This Row],[Nbr de commande]]&lt;&gt;"",Tableau2[[#This Row],[Nbr de commande]]&lt;&gt;G351),Tableau2[[#This Row],[CUMUL QTE]],"")</f>
        <v/>
      </c>
      <c r="K350" s="8" t="str">
        <f>IF(AND(Tableau2[[#This Row],[Nbr de commande]]&lt;&gt;"",Tableau2[[#This Row],[Nbr de commande]]&lt;&gt;G351),Tableau2[[#This Row],[Cumul MONT]],"")</f>
        <v/>
      </c>
      <c r="L350" s="7">
        <f>SUMIFS($C$2:C350,$B$2:B350,"&lt;&gt;999")</f>
        <v>5917.9999999999991</v>
      </c>
      <c r="M350" s="7">
        <f>SUMIFS($E$2:E350,$B$2:B350,"&lt;&gt;999")</f>
        <v>54270.620000000032</v>
      </c>
      <c r="N350" s="5" t="str">
        <f>IF(AND(Tableau2[[#This Row],[CDE QTE]]="",Tableau2[[#This Row],[CDE MONT]]=""),"",Tableau2[[#This Row],[CDE MONT]]/Tableau2[[#This Row],[CDE QTE]])</f>
        <v/>
      </c>
    </row>
    <row r="351" spans="1:14">
      <c r="A351" s="1" t="s">
        <v>15</v>
      </c>
      <c r="B351" t="s">
        <v>15</v>
      </c>
      <c r="C351" t="s">
        <v>15</v>
      </c>
      <c r="D351" t="s">
        <v>15</v>
      </c>
      <c r="E351" t="s">
        <v>15</v>
      </c>
      <c r="F351" t="s">
        <v>15</v>
      </c>
      <c r="H3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commande]],$H350)))</f>
        <v/>
      </c>
      <c r="I351" s="10" t="str">
        <f>IF(AND(Tableau2[[#This Row],[Nbr de commande]]="",Tableau2[[#This Row],[Nbr de commande]]=""),"",INDEX(G:N,MATCH(Tableau2[[#This Row],[Nbr de commande BIS]],[Nbr de commande],0),8))</f>
        <v/>
      </c>
      <c r="J351" s="8" t="str">
        <f>IF(AND(Tableau2[[#This Row],[Nbr de commande]]&lt;&gt;"",Tableau2[[#This Row],[Nbr de commande]]&lt;&gt;G352),Tableau2[[#This Row],[CUMUL QTE]],"")</f>
        <v/>
      </c>
      <c r="K351" s="8" t="str">
        <f>IF(AND(Tableau2[[#This Row],[Nbr de commande]]&lt;&gt;"",Tableau2[[#This Row],[Nbr de commande]]&lt;&gt;G352),Tableau2[[#This Row],[Cumul MONT]],"")</f>
        <v/>
      </c>
      <c r="L351" s="7">
        <f>SUMIFS($C$2:C351,$B$2:B351,"&lt;&gt;999")</f>
        <v>5917.9999999999991</v>
      </c>
      <c r="M351" s="7">
        <f>SUMIFS($E$2:E351,$B$2:B351,"&lt;&gt;999")</f>
        <v>54270.620000000032</v>
      </c>
      <c r="N351" s="5" t="str">
        <f>IF(AND(Tableau2[[#This Row],[CDE QTE]]="",Tableau2[[#This Row],[CDE MONT]]=""),"",Tableau2[[#This Row],[CDE MONT]]/Tableau2[[#This Row],[CDE QTE]])</f>
        <v/>
      </c>
    </row>
    <row r="352" spans="1:14">
      <c r="A352" s="1" t="s">
        <v>15</v>
      </c>
      <c r="B352" t="s">
        <v>15</v>
      </c>
      <c r="C352" t="s">
        <v>15</v>
      </c>
      <c r="D352" t="s">
        <v>15</v>
      </c>
      <c r="E352" t="s">
        <v>15</v>
      </c>
      <c r="F352" t="s">
        <v>15</v>
      </c>
      <c r="H3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commande]],$H351)))</f>
        <v/>
      </c>
      <c r="I352" s="10" t="str">
        <f>IF(AND(Tableau2[[#This Row],[Nbr de commande]]="",Tableau2[[#This Row],[Nbr de commande]]=""),"",INDEX(G:N,MATCH(Tableau2[[#This Row],[Nbr de commande BIS]],[Nbr de commande],0),8))</f>
        <v/>
      </c>
      <c r="J352" s="8" t="str">
        <f>IF(AND(Tableau2[[#This Row],[Nbr de commande]]&lt;&gt;"",Tableau2[[#This Row],[Nbr de commande]]&lt;&gt;G353),Tableau2[[#This Row],[CUMUL QTE]],"")</f>
        <v/>
      </c>
      <c r="K352" s="8" t="str">
        <f>IF(AND(Tableau2[[#This Row],[Nbr de commande]]&lt;&gt;"",Tableau2[[#This Row],[Nbr de commande]]&lt;&gt;G353),Tableau2[[#This Row],[Cumul MONT]],"")</f>
        <v/>
      </c>
      <c r="L352" s="7">
        <f>SUMIFS($C$2:C352,$B$2:B352,"&lt;&gt;999")</f>
        <v>5917.9999999999991</v>
      </c>
      <c r="M352" s="7">
        <f>SUMIFS($E$2:E352,$B$2:B352,"&lt;&gt;999")</f>
        <v>54270.620000000032</v>
      </c>
      <c r="N352" s="5" t="str">
        <f>IF(AND(Tableau2[[#This Row],[CDE QTE]]="",Tableau2[[#This Row],[CDE MONT]]=""),"",Tableau2[[#This Row],[CDE MONT]]/Tableau2[[#This Row],[CDE QTE]])</f>
        <v/>
      </c>
    </row>
    <row r="353" spans="1:14">
      <c r="A353" s="1" t="s">
        <v>15</v>
      </c>
      <c r="B353" t="s">
        <v>15</v>
      </c>
      <c r="C353" t="s">
        <v>15</v>
      </c>
      <c r="D353" t="s">
        <v>15</v>
      </c>
      <c r="E353" t="s">
        <v>15</v>
      </c>
      <c r="F353" t="s">
        <v>15</v>
      </c>
      <c r="H3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commande]],$H352)))</f>
        <v/>
      </c>
      <c r="I353" s="10" t="str">
        <f>IF(AND(Tableau2[[#This Row],[Nbr de commande]]="",Tableau2[[#This Row],[Nbr de commande]]=""),"",INDEX(G:N,MATCH(Tableau2[[#This Row],[Nbr de commande BIS]],[Nbr de commande],0),8))</f>
        <v/>
      </c>
      <c r="J353" s="8" t="str">
        <f>IF(AND(Tableau2[[#This Row],[Nbr de commande]]&lt;&gt;"",Tableau2[[#This Row],[Nbr de commande]]&lt;&gt;G354),Tableau2[[#This Row],[CUMUL QTE]],"")</f>
        <v/>
      </c>
      <c r="K353" s="8" t="str">
        <f>IF(AND(Tableau2[[#This Row],[Nbr de commande]]&lt;&gt;"",Tableau2[[#This Row],[Nbr de commande]]&lt;&gt;G354),Tableau2[[#This Row],[Cumul MONT]],"")</f>
        <v/>
      </c>
      <c r="L353" s="7">
        <f>SUMIFS($C$2:C353,$B$2:B353,"&lt;&gt;999")</f>
        <v>5917.9999999999991</v>
      </c>
      <c r="M353" s="7">
        <f>SUMIFS($E$2:E353,$B$2:B353,"&lt;&gt;999")</f>
        <v>54270.620000000032</v>
      </c>
      <c r="N353" s="5" t="str">
        <f>IF(AND(Tableau2[[#This Row],[CDE QTE]]="",Tableau2[[#This Row],[CDE MONT]]=""),"",Tableau2[[#This Row],[CDE MONT]]/Tableau2[[#This Row],[CDE QTE]])</f>
        <v/>
      </c>
    </row>
    <row r="354" spans="1:14">
      <c r="A354" s="1" t="s">
        <v>15</v>
      </c>
      <c r="B354" t="s">
        <v>15</v>
      </c>
      <c r="C354" t="s">
        <v>15</v>
      </c>
      <c r="D354" t="s">
        <v>15</v>
      </c>
      <c r="E354" t="s">
        <v>15</v>
      </c>
      <c r="F354" t="s">
        <v>15</v>
      </c>
      <c r="H3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commande]],$H353)))</f>
        <v/>
      </c>
      <c r="I354" s="10" t="str">
        <f>IF(AND(Tableau2[[#This Row],[Nbr de commande]]="",Tableau2[[#This Row],[Nbr de commande]]=""),"",INDEX(G:N,MATCH(Tableau2[[#This Row],[Nbr de commande BIS]],[Nbr de commande],0),8))</f>
        <v/>
      </c>
      <c r="J354" s="8" t="str">
        <f>IF(AND(Tableau2[[#This Row],[Nbr de commande]]&lt;&gt;"",Tableau2[[#This Row],[Nbr de commande]]&lt;&gt;G355),Tableau2[[#This Row],[CUMUL QTE]],"")</f>
        <v/>
      </c>
      <c r="K354" s="8" t="str">
        <f>IF(AND(Tableau2[[#This Row],[Nbr de commande]]&lt;&gt;"",Tableau2[[#This Row],[Nbr de commande]]&lt;&gt;G355),Tableau2[[#This Row],[Cumul MONT]],"")</f>
        <v/>
      </c>
      <c r="L354" s="7">
        <f>SUMIFS($C$2:C354,$B$2:B354,"&lt;&gt;999")</f>
        <v>5917.9999999999991</v>
      </c>
      <c r="M354" s="7">
        <f>SUMIFS($E$2:E354,$B$2:B354,"&lt;&gt;999")</f>
        <v>54270.620000000032</v>
      </c>
      <c r="N354" s="5" t="str">
        <f>IF(AND(Tableau2[[#This Row],[CDE QTE]]="",Tableau2[[#This Row],[CDE MONT]]=""),"",Tableau2[[#This Row],[CDE MONT]]/Tableau2[[#This Row],[CDE QTE]])</f>
        <v/>
      </c>
    </row>
    <row r="355" spans="1:14">
      <c r="A355" s="1" t="s">
        <v>15</v>
      </c>
      <c r="B355" t="s">
        <v>15</v>
      </c>
      <c r="C355" t="s">
        <v>15</v>
      </c>
      <c r="D355" t="s">
        <v>15</v>
      </c>
      <c r="E355" t="s">
        <v>15</v>
      </c>
      <c r="F355" t="s">
        <v>15</v>
      </c>
      <c r="H3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commande]],$H354)))</f>
        <v/>
      </c>
      <c r="I355" s="10" t="str">
        <f>IF(AND(Tableau2[[#This Row],[Nbr de commande]]="",Tableau2[[#This Row],[Nbr de commande]]=""),"",INDEX(G:N,MATCH(Tableau2[[#This Row],[Nbr de commande BIS]],[Nbr de commande],0),8))</f>
        <v/>
      </c>
      <c r="J355" s="8" t="str">
        <f>IF(AND(Tableau2[[#This Row],[Nbr de commande]]&lt;&gt;"",Tableau2[[#This Row],[Nbr de commande]]&lt;&gt;G356),Tableau2[[#This Row],[CUMUL QTE]],"")</f>
        <v/>
      </c>
      <c r="K355" s="8" t="str">
        <f>IF(AND(Tableau2[[#This Row],[Nbr de commande]]&lt;&gt;"",Tableau2[[#This Row],[Nbr de commande]]&lt;&gt;G356),Tableau2[[#This Row],[Cumul MONT]],"")</f>
        <v/>
      </c>
      <c r="L355" s="7">
        <f>SUMIFS($C$2:C355,$B$2:B355,"&lt;&gt;999")</f>
        <v>5917.9999999999991</v>
      </c>
      <c r="M355" s="7">
        <f>SUMIFS($E$2:E355,$B$2:B355,"&lt;&gt;999")</f>
        <v>54270.620000000032</v>
      </c>
      <c r="N355" s="5" t="str">
        <f>IF(AND(Tableau2[[#This Row],[CDE QTE]]="",Tableau2[[#This Row],[CDE MONT]]=""),"",Tableau2[[#This Row],[CDE MONT]]/Tableau2[[#This Row],[CDE QTE]])</f>
        <v/>
      </c>
    </row>
    <row r="356" spans="1:14">
      <c r="A356" s="1" t="s">
        <v>15</v>
      </c>
      <c r="B356" t="s">
        <v>15</v>
      </c>
      <c r="C356" t="s">
        <v>15</v>
      </c>
      <c r="D356" t="s">
        <v>15</v>
      </c>
      <c r="E356" t="s">
        <v>15</v>
      </c>
      <c r="F356" t="s">
        <v>15</v>
      </c>
      <c r="H3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commande]],$H355)))</f>
        <v/>
      </c>
      <c r="I356" s="10" t="str">
        <f>IF(AND(Tableau2[[#This Row],[Nbr de commande]]="",Tableau2[[#This Row],[Nbr de commande]]=""),"",INDEX(G:N,MATCH(Tableau2[[#This Row],[Nbr de commande BIS]],[Nbr de commande],0),8))</f>
        <v/>
      </c>
      <c r="J356" s="8" t="str">
        <f>IF(AND(Tableau2[[#This Row],[Nbr de commande]]&lt;&gt;"",Tableau2[[#This Row],[Nbr de commande]]&lt;&gt;G357),Tableau2[[#This Row],[CUMUL QTE]],"")</f>
        <v/>
      </c>
      <c r="K356" s="8" t="str">
        <f>IF(AND(Tableau2[[#This Row],[Nbr de commande]]&lt;&gt;"",Tableau2[[#This Row],[Nbr de commande]]&lt;&gt;G357),Tableau2[[#This Row],[Cumul MONT]],"")</f>
        <v/>
      </c>
      <c r="L356" s="7">
        <f>SUMIFS($C$2:C356,$B$2:B356,"&lt;&gt;999")</f>
        <v>5917.9999999999991</v>
      </c>
      <c r="M356" s="7">
        <f>SUMIFS($E$2:E356,$B$2:B356,"&lt;&gt;999")</f>
        <v>54270.620000000032</v>
      </c>
      <c r="N356" s="5" t="str">
        <f>IF(AND(Tableau2[[#This Row],[CDE QTE]]="",Tableau2[[#This Row],[CDE MONT]]=""),"",Tableau2[[#This Row],[CDE MONT]]/Tableau2[[#This Row],[CDE QTE]])</f>
        <v/>
      </c>
    </row>
    <row r="357" spans="1:14">
      <c r="A357" s="1" t="s">
        <v>15</v>
      </c>
      <c r="B357" t="s">
        <v>15</v>
      </c>
      <c r="C357" t="s">
        <v>15</v>
      </c>
      <c r="D357" t="s">
        <v>15</v>
      </c>
      <c r="E357" t="s">
        <v>15</v>
      </c>
      <c r="F357" t="s">
        <v>15</v>
      </c>
      <c r="H3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commande]],$H356)))</f>
        <v/>
      </c>
      <c r="I357" s="10" t="str">
        <f>IF(AND(Tableau2[[#This Row],[Nbr de commande]]="",Tableau2[[#This Row],[Nbr de commande]]=""),"",INDEX(G:N,MATCH(Tableau2[[#This Row],[Nbr de commande BIS]],[Nbr de commande],0),8))</f>
        <v/>
      </c>
      <c r="J357" s="8" t="str">
        <f>IF(AND(Tableau2[[#This Row],[Nbr de commande]]&lt;&gt;"",Tableau2[[#This Row],[Nbr de commande]]&lt;&gt;G358),Tableau2[[#This Row],[CUMUL QTE]],"")</f>
        <v/>
      </c>
      <c r="K357" s="8" t="str">
        <f>IF(AND(Tableau2[[#This Row],[Nbr de commande]]&lt;&gt;"",Tableau2[[#This Row],[Nbr de commande]]&lt;&gt;G358),Tableau2[[#This Row],[Cumul MONT]],"")</f>
        <v/>
      </c>
      <c r="L357" s="7">
        <f>SUMIFS($C$2:C357,$B$2:B357,"&lt;&gt;999")</f>
        <v>5917.9999999999991</v>
      </c>
      <c r="M357" s="7">
        <f>SUMIFS($E$2:E357,$B$2:B357,"&lt;&gt;999")</f>
        <v>54270.620000000032</v>
      </c>
      <c r="N357" s="5" t="str">
        <f>IF(AND(Tableau2[[#This Row],[CDE QTE]]="",Tableau2[[#This Row],[CDE MONT]]=""),"",Tableau2[[#This Row],[CDE MONT]]/Tableau2[[#This Row],[CDE QTE]])</f>
        <v/>
      </c>
    </row>
    <row r="358" spans="1:14">
      <c r="A358" s="1" t="s">
        <v>15</v>
      </c>
      <c r="B358" t="s">
        <v>15</v>
      </c>
      <c r="C358" t="s">
        <v>15</v>
      </c>
      <c r="D358" t="s">
        <v>15</v>
      </c>
      <c r="E358" t="s">
        <v>15</v>
      </c>
      <c r="F358" t="s">
        <v>15</v>
      </c>
      <c r="H3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commande]],$H357)))</f>
        <v/>
      </c>
      <c r="I358" s="10" t="str">
        <f>IF(AND(Tableau2[[#This Row],[Nbr de commande]]="",Tableau2[[#This Row],[Nbr de commande]]=""),"",INDEX(G:N,MATCH(Tableau2[[#This Row],[Nbr de commande BIS]],[Nbr de commande],0),8))</f>
        <v/>
      </c>
      <c r="J358" s="8" t="str">
        <f>IF(AND(Tableau2[[#This Row],[Nbr de commande]]&lt;&gt;"",Tableau2[[#This Row],[Nbr de commande]]&lt;&gt;G359),Tableau2[[#This Row],[CUMUL QTE]],"")</f>
        <v/>
      </c>
      <c r="K358" s="8" t="str">
        <f>IF(AND(Tableau2[[#This Row],[Nbr de commande]]&lt;&gt;"",Tableau2[[#This Row],[Nbr de commande]]&lt;&gt;G359),Tableau2[[#This Row],[Cumul MONT]],"")</f>
        <v/>
      </c>
      <c r="L358" s="7">
        <f>SUMIFS($C$2:C358,$B$2:B358,"&lt;&gt;999")</f>
        <v>5917.9999999999991</v>
      </c>
      <c r="M358" s="7">
        <f>SUMIFS($E$2:E358,$B$2:B358,"&lt;&gt;999")</f>
        <v>54270.620000000032</v>
      </c>
      <c r="N358" s="5" t="str">
        <f>IF(AND(Tableau2[[#This Row],[CDE QTE]]="",Tableau2[[#This Row],[CDE MONT]]=""),"",Tableau2[[#This Row],[CDE MONT]]/Tableau2[[#This Row],[CDE QTE]])</f>
        <v/>
      </c>
    </row>
    <row r="359" spans="1:14">
      <c r="A359" s="1" t="s">
        <v>15</v>
      </c>
      <c r="B359" t="s">
        <v>15</v>
      </c>
      <c r="C359" t="s">
        <v>15</v>
      </c>
      <c r="D359" t="s">
        <v>15</v>
      </c>
      <c r="E359" t="s">
        <v>15</v>
      </c>
      <c r="F359" t="s">
        <v>15</v>
      </c>
      <c r="H3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commande]],$H358)))</f>
        <v/>
      </c>
      <c r="I359" s="10" t="str">
        <f>IF(AND(Tableau2[[#This Row],[Nbr de commande]]="",Tableau2[[#This Row],[Nbr de commande]]=""),"",INDEX(G:N,MATCH(Tableau2[[#This Row],[Nbr de commande BIS]],[Nbr de commande],0),8))</f>
        <v/>
      </c>
      <c r="J359" s="8" t="str">
        <f>IF(AND(Tableau2[[#This Row],[Nbr de commande]]&lt;&gt;"",Tableau2[[#This Row],[Nbr de commande]]&lt;&gt;G360),Tableau2[[#This Row],[CUMUL QTE]],"")</f>
        <v/>
      </c>
      <c r="K359" s="8" t="str">
        <f>IF(AND(Tableau2[[#This Row],[Nbr de commande]]&lt;&gt;"",Tableau2[[#This Row],[Nbr de commande]]&lt;&gt;G360),Tableau2[[#This Row],[Cumul MONT]],"")</f>
        <v/>
      </c>
      <c r="L359" s="7">
        <f>SUMIFS($C$2:C359,$B$2:B359,"&lt;&gt;999")</f>
        <v>5917.9999999999991</v>
      </c>
      <c r="M359" s="7">
        <f>SUMIFS($E$2:E359,$B$2:B359,"&lt;&gt;999")</f>
        <v>54270.620000000032</v>
      </c>
      <c r="N359" s="5" t="str">
        <f>IF(AND(Tableau2[[#This Row],[CDE QTE]]="",Tableau2[[#This Row],[CDE MONT]]=""),"",Tableau2[[#This Row],[CDE MONT]]/Tableau2[[#This Row],[CDE QTE]])</f>
        <v/>
      </c>
    </row>
    <row r="360" spans="1:14">
      <c r="A360" s="1" t="s">
        <v>15</v>
      </c>
      <c r="B360" t="s">
        <v>15</v>
      </c>
      <c r="C360" t="s">
        <v>15</v>
      </c>
      <c r="D360" t="s">
        <v>15</v>
      </c>
      <c r="E360" t="s">
        <v>15</v>
      </c>
      <c r="F360" t="s">
        <v>15</v>
      </c>
      <c r="H3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commande]],$H359)))</f>
        <v/>
      </c>
      <c r="I360" s="10" t="str">
        <f>IF(AND(Tableau2[[#This Row],[Nbr de commande]]="",Tableau2[[#This Row],[Nbr de commande]]=""),"",INDEX(G:N,MATCH(Tableau2[[#This Row],[Nbr de commande BIS]],[Nbr de commande],0),8))</f>
        <v/>
      </c>
      <c r="J360" s="8" t="str">
        <f>IF(AND(Tableau2[[#This Row],[Nbr de commande]]&lt;&gt;"",Tableau2[[#This Row],[Nbr de commande]]&lt;&gt;G361),Tableau2[[#This Row],[CUMUL QTE]],"")</f>
        <v/>
      </c>
      <c r="K360" s="8" t="str">
        <f>IF(AND(Tableau2[[#This Row],[Nbr de commande]]&lt;&gt;"",Tableau2[[#This Row],[Nbr de commande]]&lt;&gt;G361),Tableau2[[#This Row],[Cumul MONT]],"")</f>
        <v/>
      </c>
      <c r="L360" s="7">
        <f>SUMIFS($C$2:C360,$B$2:B360,"&lt;&gt;999")</f>
        <v>5917.9999999999991</v>
      </c>
      <c r="M360" s="7">
        <f>SUMIFS($E$2:E360,$B$2:B360,"&lt;&gt;999")</f>
        <v>54270.620000000032</v>
      </c>
      <c r="N360" s="5" t="str">
        <f>IF(AND(Tableau2[[#This Row],[CDE QTE]]="",Tableau2[[#This Row],[CDE MONT]]=""),"",Tableau2[[#This Row],[CDE MONT]]/Tableau2[[#This Row],[CDE QTE]])</f>
        <v/>
      </c>
    </row>
    <row r="361" spans="1:14">
      <c r="A361" s="1" t="s">
        <v>15</v>
      </c>
      <c r="B361" t="s">
        <v>15</v>
      </c>
      <c r="C361" t="s">
        <v>15</v>
      </c>
      <c r="D361" t="s">
        <v>15</v>
      </c>
      <c r="E361" t="s">
        <v>15</v>
      </c>
      <c r="F361" t="s">
        <v>15</v>
      </c>
      <c r="H3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commande]],$H360)))</f>
        <v/>
      </c>
      <c r="I361" s="10" t="str">
        <f>IF(AND(Tableau2[[#This Row],[Nbr de commande]]="",Tableau2[[#This Row],[Nbr de commande]]=""),"",INDEX(G:N,MATCH(Tableau2[[#This Row],[Nbr de commande BIS]],[Nbr de commande],0),8))</f>
        <v/>
      </c>
      <c r="J361" s="8" t="str">
        <f>IF(AND(Tableau2[[#This Row],[Nbr de commande]]&lt;&gt;"",Tableau2[[#This Row],[Nbr de commande]]&lt;&gt;G362),Tableau2[[#This Row],[CUMUL QTE]],"")</f>
        <v/>
      </c>
      <c r="K361" s="8" t="str">
        <f>IF(AND(Tableau2[[#This Row],[Nbr de commande]]&lt;&gt;"",Tableau2[[#This Row],[Nbr de commande]]&lt;&gt;G362),Tableau2[[#This Row],[Cumul MONT]],"")</f>
        <v/>
      </c>
      <c r="L361" s="7">
        <f>SUMIFS($C$2:C361,$B$2:B361,"&lt;&gt;999")</f>
        <v>5917.9999999999991</v>
      </c>
      <c r="M361" s="7">
        <f>SUMIFS($E$2:E361,$B$2:B361,"&lt;&gt;999")</f>
        <v>54270.620000000032</v>
      </c>
      <c r="N361" s="5" t="str">
        <f>IF(AND(Tableau2[[#This Row],[CDE QTE]]="",Tableau2[[#This Row],[CDE MONT]]=""),"",Tableau2[[#This Row],[CDE MONT]]/Tableau2[[#This Row],[CDE QTE]])</f>
        <v/>
      </c>
    </row>
    <row r="362" spans="1:14">
      <c r="A362" s="1" t="s">
        <v>15</v>
      </c>
      <c r="B362" t="s">
        <v>15</v>
      </c>
      <c r="C362" t="s">
        <v>15</v>
      </c>
      <c r="D362" t="s">
        <v>15</v>
      </c>
      <c r="E362" t="s">
        <v>15</v>
      </c>
      <c r="F362" t="s">
        <v>15</v>
      </c>
      <c r="H3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commande]],$H361)))</f>
        <v/>
      </c>
      <c r="I362" s="10" t="str">
        <f>IF(AND(Tableau2[[#This Row],[Nbr de commande]]="",Tableau2[[#This Row],[Nbr de commande]]=""),"",INDEX(G:N,MATCH(Tableau2[[#This Row],[Nbr de commande BIS]],[Nbr de commande],0),8))</f>
        <v/>
      </c>
      <c r="J362" s="8" t="str">
        <f>IF(AND(Tableau2[[#This Row],[Nbr de commande]]&lt;&gt;"",Tableau2[[#This Row],[Nbr de commande]]&lt;&gt;G363),Tableau2[[#This Row],[CUMUL QTE]],"")</f>
        <v/>
      </c>
      <c r="K362" s="8" t="str">
        <f>IF(AND(Tableau2[[#This Row],[Nbr de commande]]&lt;&gt;"",Tableau2[[#This Row],[Nbr de commande]]&lt;&gt;G363),Tableau2[[#This Row],[Cumul MONT]],"")</f>
        <v/>
      </c>
      <c r="L362" s="7">
        <f>SUMIFS($C$2:C362,$B$2:B362,"&lt;&gt;999")</f>
        <v>5917.9999999999991</v>
      </c>
      <c r="M362" s="7">
        <f>SUMIFS($E$2:E362,$B$2:B362,"&lt;&gt;999")</f>
        <v>54270.620000000032</v>
      </c>
      <c r="N362" s="5" t="str">
        <f>IF(AND(Tableau2[[#This Row],[CDE QTE]]="",Tableau2[[#This Row],[CDE MONT]]=""),"",Tableau2[[#This Row],[CDE MONT]]/Tableau2[[#This Row],[CDE QTE]])</f>
        <v/>
      </c>
    </row>
    <row r="363" spans="1:14">
      <c r="A363" s="1" t="s">
        <v>15</v>
      </c>
      <c r="B363" t="s">
        <v>15</v>
      </c>
      <c r="C363" t="s">
        <v>15</v>
      </c>
      <c r="D363" t="s">
        <v>15</v>
      </c>
      <c r="E363" t="s">
        <v>15</v>
      </c>
      <c r="F363" t="s">
        <v>15</v>
      </c>
      <c r="H3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commande]],$H362)))</f>
        <v/>
      </c>
      <c r="I363" s="10" t="str">
        <f>IF(AND(Tableau2[[#This Row],[Nbr de commande]]="",Tableau2[[#This Row],[Nbr de commande]]=""),"",INDEX(G:N,MATCH(Tableau2[[#This Row],[Nbr de commande BIS]],[Nbr de commande],0),8))</f>
        <v/>
      </c>
      <c r="J363" s="8" t="str">
        <f>IF(AND(Tableau2[[#This Row],[Nbr de commande]]&lt;&gt;"",Tableau2[[#This Row],[Nbr de commande]]&lt;&gt;G364),Tableau2[[#This Row],[CUMUL QTE]],"")</f>
        <v/>
      </c>
      <c r="K363" s="8" t="str">
        <f>IF(AND(Tableau2[[#This Row],[Nbr de commande]]&lt;&gt;"",Tableau2[[#This Row],[Nbr de commande]]&lt;&gt;G364),Tableau2[[#This Row],[Cumul MONT]],"")</f>
        <v/>
      </c>
      <c r="L363" s="7">
        <f>SUMIFS($C$2:C363,$B$2:B363,"&lt;&gt;999")</f>
        <v>5917.9999999999991</v>
      </c>
      <c r="M363" s="7">
        <f>SUMIFS($E$2:E363,$B$2:B363,"&lt;&gt;999")</f>
        <v>54270.620000000032</v>
      </c>
      <c r="N363" s="5" t="str">
        <f>IF(AND(Tableau2[[#This Row],[CDE QTE]]="",Tableau2[[#This Row],[CDE MONT]]=""),"",Tableau2[[#This Row],[CDE MONT]]/Tableau2[[#This Row],[CDE QTE]])</f>
        <v/>
      </c>
    </row>
    <row r="364" spans="1:14">
      <c r="A364" s="1" t="s">
        <v>15</v>
      </c>
      <c r="B364" t="s">
        <v>15</v>
      </c>
      <c r="C364" t="s">
        <v>15</v>
      </c>
      <c r="D364" t="s">
        <v>15</v>
      </c>
      <c r="E364" t="s">
        <v>15</v>
      </c>
      <c r="F364" t="s">
        <v>15</v>
      </c>
      <c r="H3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commande]],$H363)))</f>
        <v/>
      </c>
      <c r="I364" s="10" t="str">
        <f>IF(AND(Tableau2[[#This Row],[Nbr de commande]]="",Tableau2[[#This Row],[Nbr de commande]]=""),"",INDEX(G:N,MATCH(Tableau2[[#This Row],[Nbr de commande BIS]],[Nbr de commande],0),8))</f>
        <v/>
      </c>
      <c r="J364" s="8" t="str">
        <f>IF(AND(Tableau2[[#This Row],[Nbr de commande]]&lt;&gt;"",Tableau2[[#This Row],[Nbr de commande]]&lt;&gt;G365),Tableau2[[#This Row],[CUMUL QTE]],"")</f>
        <v/>
      </c>
      <c r="K364" s="8" t="str">
        <f>IF(AND(Tableau2[[#This Row],[Nbr de commande]]&lt;&gt;"",Tableau2[[#This Row],[Nbr de commande]]&lt;&gt;G365),Tableau2[[#This Row],[Cumul MONT]],"")</f>
        <v/>
      </c>
      <c r="L364" s="7">
        <f>SUMIFS($C$2:C364,$B$2:B364,"&lt;&gt;999")</f>
        <v>5917.9999999999991</v>
      </c>
      <c r="M364" s="7">
        <f>SUMIFS($E$2:E364,$B$2:B364,"&lt;&gt;999")</f>
        <v>54270.620000000032</v>
      </c>
      <c r="N364" s="5" t="str">
        <f>IF(AND(Tableau2[[#This Row],[CDE QTE]]="",Tableau2[[#This Row],[CDE MONT]]=""),"",Tableau2[[#This Row],[CDE MONT]]/Tableau2[[#This Row],[CDE QTE]])</f>
        <v/>
      </c>
    </row>
    <row r="365" spans="1:14">
      <c r="A365" s="1" t="s">
        <v>15</v>
      </c>
      <c r="B365" t="s">
        <v>15</v>
      </c>
      <c r="C365" t="s">
        <v>15</v>
      </c>
      <c r="D365" t="s">
        <v>15</v>
      </c>
      <c r="E365" t="s">
        <v>15</v>
      </c>
      <c r="F365" t="s">
        <v>15</v>
      </c>
      <c r="H3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commande]],$H364)))</f>
        <v/>
      </c>
      <c r="I365" s="10" t="str">
        <f>IF(AND(Tableau2[[#This Row],[Nbr de commande]]="",Tableau2[[#This Row],[Nbr de commande]]=""),"",INDEX(G:N,MATCH(Tableau2[[#This Row],[Nbr de commande BIS]],[Nbr de commande],0),8))</f>
        <v/>
      </c>
      <c r="J365" s="8" t="str">
        <f>IF(AND(Tableau2[[#This Row],[Nbr de commande]]&lt;&gt;"",Tableau2[[#This Row],[Nbr de commande]]&lt;&gt;G366),Tableau2[[#This Row],[CUMUL QTE]],"")</f>
        <v/>
      </c>
      <c r="K365" s="8" t="str">
        <f>IF(AND(Tableau2[[#This Row],[Nbr de commande]]&lt;&gt;"",Tableau2[[#This Row],[Nbr de commande]]&lt;&gt;G366),Tableau2[[#This Row],[Cumul MONT]],"")</f>
        <v/>
      </c>
      <c r="L365" s="7">
        <f>SUMIFS($C$2:C365,$B$2:B365,"&lt;&gt;999")</f>
        <v>5917.9999999999991</v>
      </c>
      <c r="M365" s="7">
        <f>SUMIFS($E$2:E365,$B$2:B365,"&lt;&gt;999")</f>
        <v>54270.620000000032</v>
      </c>
      <c r="N365" s="5" t="str">
        <f>IF(AND(Tableau2[[#This Row],[CDE QTE]]="",Tableau2[[#This Row],[CDE MONT]]=""),"",Tableau2[[#This Row],[CDE MONT]]/Tableau2[[#This Row],[CDE QTE]])</f>
        <v/>
      </c>
    </row>
    <row r="366" spans="1:14">
      <c r="A366" s="1" t="s">
        <v>15</v>
      </c>
      <c r="B366" t="s">
        <v>15</v>
      </c>
      <c r="C366" t="s">
        <v>15</v>
      </c>
      <c r="D366" t="s">
        <v>15</v>
      </c>
      <c r="E366" t="s">
        <v>15</v>
      </c>
      <c r="F366" t="s">
        <v>15</v>
      </c>
      <c r="H3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commande]],$H365)))</f>
        <v/>
      </c>
      <c r="I366" s="10" t="str">
        <f>IF(AND(Tableau2[[#This Row],[Nbr de commande]]="",Tableau2[[#This Row],[Nbr de commande]]=""),"",INDEX(G:N,MATCH(Tableau2[[#This Row],[Nbr de commande BIS]],[Nbr de commande],0),8))</f>
        <v/>
      </c>
      <c r="J366" s="8" t="str">
        <f>IF(AND(Tableau2[[#This Row],[Nbr de commande]]&lt;&gt;"",Tableau2[[#This Row],[Nbr de commande]]&lt;&gt;G367),Tableau2[[#This Row],[CUMUL QTE]],"")</f>
        <v/>
      </c>
      <c r="K366" s="8" t="str">
        <f>IF(AND(Tableau2[[#This Row],[Nbr de commande]]&lt;&gt;"",Tableau2[[#This Row],[Nbr de commande]]&lt;&gt;G367),Tableau2[[#This Row],[Cumul MONT]],"")</f>
        <v/>
      </c>
      <c r="L366" s="7">
        <f>SUMIFS($C$2:C366,$B$2:B366,"&lt;&gt;999")</f>
        <v>5917.9999999999991</v>
      </c>
      <c r="M366" s="7">
        <f>SUMIFS($E$2:E366,$B$2:B366,"&lt;&gt;999")</f>
        <v>54270.620000000032</v>
      </c>
      <c r="N366" s="5" t="str">
        <f>IF(AND(Tableau2[[#This Row],[CDE QTE]]="",Tableau2[[#This Row],[CDE MONT]]=""),"",Tableau2[[#This Row],[CDE MONT]]/Tableau2[[#This Row],[CDE QTE]])</f>
        <v/>
      </c>
    </row>
    <row r="367" spans="1:14">
      <c r="A367" s="1" t="s">
        <v>15</v>
      </c>
      <c r="B367" t="s">
        <v>15</v>
      </c>
      <c r="C367" t="s">
        <v>15</v>
      </c>
      <c r="D367" t="s">
        <v>15</v>
      </c>
      <c r="E367" t="s">
        <v>15</v>
      </c>
      <c r="F367" t="s">
        <v>15</v>
      </c>
      <c r="H3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commande]],$H366)))</f>
        <v/>
      </c>
      <c r="I367" s="10" t="str">
        <f>IF(AND(Tableau2[[#This Row],[Nbr de commande]]="",Tableau2[[#This Row],[Nbr de commande]]=""),"",INDEX(G:N,MATCH(Tableau2[[#This Row],[Nbr de commande BIS]],[Nbr de commande],0),8))</f>
        <v/>
      </c>
      <c r="J367" s="8" t="str">
        <f>IF(AND(Tableau2[[#This Row],[Nbr de commande]]&lt;&gt;"",Tableau2[[#This Row],[Nbr de commande]]&lt;&gt;G368),Tableau2[[#This Row],[CUMUL QTE]],"")</f>
        <v/>
      </c>
      <c r="K367" s="8" t="str">
        <f>IF(AND(Tableau2[[#This Row],[Nbr de commande]]&lt;&gt;"",Tableau2[[#This Row],[Nbr de commande]]&lt;&gt;G368),Tableau2[[#This Row],[Cumul MONT]],"")</f>
        <v/>
      </c>
      <c r="L367" s="7">
        <f>SUMIFS($C$2:C367,$B$2:B367,"&lt;&gt;999")</f>
        <v>5917.9999999999991</v>
      </c>
      <c r="M367" s="7">
        <f>SUMIFS($E$2:E367,$B$2:B367,"&lt;&gt;999")</f>
        <v>54270.620000000032</v>
      </c>
      <c r="N367" s="5" t="str">
        <f>IF(AND(Tableau2[[#This Row],[CDE QTE]]="",Tableau2[[#This Row],[CDE MONT]]=""),"",Tableau2[[#This Row],[CDE MONT]]/Tableau2[[#This Row],[CDE QTE]])</f>
        <v/>
      </c>
    </row>
    <row r="368" spans="1:14">
      <c r="A368" s="1" t="s">
        <v>15</v>
      </c>
      <c r="B368" t="s">
        <v>15</v>
      </c>
      <c r="C368" t="s">
        <v>15</v>
      </c>
      <c r="D368" t="s">
        <v>15</v>
      </c>
      <c r="E368" t="s">
        <v>15</v>
      </c>
      <c r="F368" t="s">
        <v>15</v>
      </c>
      <c r="H3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commande]],$H367)))</f>
        <v/>
      </c>
      <c r="I368" s="10" t="str">
        <f>IF(AND(Tableau2[[#This Row],[Nbr de commande]]="",Tableau2[[#This Row],[Nbr de commande]]=""),"",INDEX(G:N,MATCH(Tableau2[[#This Row],[Nbr de commande BIS]],[Nbr de commande],0),8))</f>
        <v/>
      </c>
      <c r="J368" s="8" t="str">
        <f>IF(AND(Tableau2[[#This Row],[Nbr de commande]]&lt;&gt;"",Tableau2[[#This Row],[Nbr de commande]]&lt;&gt;G369),Tableau2[[#This Row],[CUMUL QTE]],"")</f>
        <v/>
      </c>
      <c r="K368" s="8" t="str">
        <f>IF(AND(Tableau2[[#This Row],[Nbr de commande]]&lt;&gt;"",Tableau2[[#This Row],[Nbr de commande]]&lt;&gt;G369),Tableau2[[#This Row],[Cumul MONT]],"")</f>
        <v/>
      </c>
      <c r="L368" s="7">
        <f>SUMIFS($C$2:C368,$B$2:B368,"&lt;&gt;999")</f>
        <v>5917.9999999999991</v>
      </c>
      <c r="M368" s="7">
        <f>SUMIFS($E$2:E368,$B$2:B368,"&lt;&gt;999")</f>
        <v>54270.620000000032</v>
      </c>
      <c r="N368" s="5" t="str">
        <f>IF(AND(Tableau2[[#This Row],[CDE QTE]]="",Tableau2[[#This Row],[CDE MONT]]=""),"",Tableau2[[#This Row],[CDE MONT]]/Tableau2[[#This Row],[CDE QTE]])</f>
        <v/>
      </c>
    </row>
    <row r="369" spans="1:14">
      <c r="A369" s="1" t="s">
        <v>15</v>
      </c>
      <c r="B369" t="s">
        <v>15</v>
      </c>
      <c r="C369" t="s">
        <v>15</v>
      </c>
      <c r="D369" t="s">
        <v>15</v>
      </c>
      <c r="E369" t="s">
        <v>15</v>
      </c>
      <c r="F369" t="s">
        <v>15</v>
      </c>
      <c r="H3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commande]],$H368)))</f>
        <v/>
      </c>
      <c r="I369" s="10" t="str">
        <f>IF(AND(Tableau2[[#This Row],[Nbr de commande]]="",Tableau2[[#This Row],[Nbr de commande]]=""),"",INDEX(G:N,MATCH(Tableau2[[#This Row],[Nbr de commande BIS]],[Nbr de commande],0),8))</f>
        <v/>
      </c>
      <c r="J369" s="8" t="str">
        <f>IF(AND(Tableau2[[#This Row],[Nbr de commande]]&lt;&gt;"",Tableau2[[#This Row],[Nbr de commande]]&lt;&gt;G370),Tableau2[[#This Row],[CUMUL QTE]],"")</f>
        <v/>
      </c>
      <c r="K369" s="8" t="str">
        <f>IF(AND(Tableau2[[#This Row],[Nbr de commande]]&lt;&gt;"",Tableau2[[#This Row],[Nbr de commande]]&lt;&gt;G370),Tableau2[[#This Row],[Cumul MONT]],"")</f>
        <v/>
      </c>
      <c r="L369" s="7">
        <f>SUMIFS($C$2:C369,$B$2:B369,"&lt;&gt;999")</f>
        <v>5917.9999999999991</v>
      </c>
      <c r="M369" s="7">
        <f>SUMIFS($E$2:E369,$B$2:B369,"&lt;&gt;999")</f>
        <v>54270.620000000032</v>
      </c>
      <c r="N369" s="5" t="str">
        <f>IF(AND(Tableau2[[#This Row],[CDE QTE]]="",Tableau2[[#This Row],[CDE MONT]]=""),"",Tableau2[[#This Row],[CDE MONT]]/Tableau2[[#This Row],[CDE QTE]])</f>
        <v/>
      </c>
    </row>
    <row r="370" spans="1:14">
      <c r="A370" s="1" t="s">
        <v>15</v>
      </c>
      <c r="B370" t="s">
        <v>15</v>
      </c>
      <c r="C370" t="s">
        <v>15</v>
      </c>
      <c r="D370" t="s">
        <v>15</v>
      </c>
      <c r="E370" t="s">
        <v>15</v>
      </c>
      <c r="F370" t="s">
        <v>15</v>
      </c>
      <c r="H3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commande]],$H369)))</f>
        <v/>
      </c>
      <c r="I370" s="10" t="str">
        <f>IF(AND(Tableau2[[#This Row],[Nbr de commande]]="",Tableau2[[#This Row],[Nbr de commande]]=""),"",INDEX(G:N,MATCH(Tableau2[[#This Row],[Nbr de commande BIS]],[Nbr de commande],0),8))</f>
        <v/>
      </c>
      <c r="J370" s="8" t="str">
        <f>IF(AND(Tableau2[[#This Row],[Nbr de commande]]&lt;&gt;"",Tableau2[[#This Row],[Nbr de commande]]&lt;&gt;G371),Tableau2[[#This Row],[CUMUL QTE]],"")</f>
        <v/>
      </c>
      <c r="K370" s="8" t="str">
        <f>IF(AND(Tableau2[[#This Row],[Nbr de commande]]&lt;&gt;"",Tableau2[[#This Row],[Nbr de commande]]&lt;&gt;G371),Tableau2[[#This Row],[Cumul MONT]],"")</f>
        <v/>
      </c>
      <c r="L370" s="7">
        <f>SUMIFS($C$2:C370,$B$2:B370,"&lt;&gt;999")</f>
        <v>5917.9999999999991</v>
      </c>
      <c r="M370" s="7">
        <f>SUMIFS($E$2:E370,$B$2:B370,"&lt;&gt;999")</f>
        <v>54270.620000000032</v>
      </c>
      <c r="N370" s="5" t="str">
        <f>IF(AND(Tableau2[[#This Row],[CDE QTE]]="",Tableau2[[#This Row],[CDE MONT]]=""),"",Tableau2[[#This Row],[CDE MONT]]/Tableau2[[#This Row],[CDE QTE]])</f>
        <v/>
      </c>
    </row>
    <row r="371" spans="1:14">
      <c r="A371" s="1" t="s">
        <v>15</v>
      </c>
      <c r="B371" t="s">
        <v>15</v>
      </c>
      <c r="C371" t="s">
        <v>15</v>
      </c>
      <c r="D371" t="s">
        <v>15</v>
      </c>
      <c r="E371" t="s">
        <v>15</v>
      </c>
      <c r="F371" t="s">
        <v>15</v>
      </c>
      <c r="H3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commande]],$H370)))</f>
        <v/>
      </c>
      <c r="I371" s="10" t="str">
        <f>IF(AND(Tableau2[[#This Row],[Nbr de commande]]="",Tableau2[[#This Row],[Nbr de commande]]=""),"",INDEX(G:N,MATCH(Tableau2[[#This Row],[Nbr de commande BIS]],[Nbr de commande],0),8))</f>
        <v/>
      </c>
      <c r="J371" s="8" t="str">
        <f>IF(AND(Tableau2[[#This Row],[Nbr de commande]]&lt;&gt;"",Tableau2[[#This Row],[Nbr de commande]]&lt;&gt;G372),Tableau2[[#This Row],[CUMUL QTE]],"")</f>
        <v/>
      </c>
      <c r="K371" s="8" t="str">
        <f>IF(AND(Tableau2[[#This Row],[Nbr de commande]]&lt;&gt;"",Tableau2[[#This Row],[Nbr de commande]]&lt;&gt;G372),Tableau2[[#This Row],[Cumul MONT]],"")</f>
        <v/>
      </c>
      <c r="L371" s="7">
        <f>SUMIFS($C$2:C371,$B$2:B371,"&lt;&gt;999")</f>
        <v>5917.9999999999991</v>
      </c>
      <c r="M371" s="7">
        <f>SUMIFS($E$2:E371,$B$2:B371,"&lt;&gt;999")</f>
        <v>54270.620000000032</v>
      </c>
      <c r="N371" s="5" t="str">
        <f>IF(AND(Tableau2[[#This Row],[CDE QTE]]="",Tableau2[[#This Row],[CDE MONT]]=""),"",Tableau2[[#This Row],[CDE MONT]]/Tableau2[[#This Row],[CDE QTE]])</f>
        <v/>
      </c>
    </row>
    <row r="372" spans="1:14">
      <c r="A372" s="1" t="s">
        <v>15</v>
      </c>
      <c r="B372" t="s">
        <v>15</v>
      </c>
      <c r="C372" t="s">
        <v>15</v>
      </c>
      <c r="D372" t="s">
        <v>15</v>
      </c>
      <c r="E372" t="s">
        <v>15</v>
      </c>
      <c r="F372" t="s">
        <v>15</v>
      </c>
      <c r="H3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commande]],$H371)))</f>
        <v/>
      </c>
      <c r="I372" s="10" t="str">
        <f>IF(AND(Tableau2[[#This Row],[Nbr de commande]]="",Tableau2[[#This Row],[Nbr de commande]]=""),"",INDEX(G:N,MATCH(Tableau2[[#This Row],[Nbr de commande BIS]],[Nbr de commande],0),8))</f>
        <v/>
      </c>
      <c r="J372" s="8" t="str">
        <f>IF(AND(Tableau2[[#This Row],[Nbr de commande]]&lt;&gt;"",Tableau2[[#This Row],[Nbr de commande]]&lt;&gt;G373),Tableau2[[#This Row],[CUMUL QTE]],"")</f>
        <v/>
      </c>
      <c r="K372" s="8" t="str">
        <f>IF(AND(Tableau2[[#This Row],[Nbr de commande]]&lt;&gt;"",Tableau2[[#This Row],[Nbr de commande]]&lt;&gt;G373),Tableau2[[#This Row],[Cumul MONT]],"")</f>
        <v/>
      </c>
      <c r="L372" s="7">
        <f>SUMIFS($C$2:C372,$B$2:B372,"&lt;&gt;999")</f>
        <v>5917.9999999999991</v>
      </c>
      <c r="M372" s="7">
        <f>SUMIFS($E$2:E372,$B$2:B372,"&lt;&gt;999")</f>
        <v>54270.620000000032</v>
      </c>
      <c r="N372" s="5" t="str">
        <f>IF(AND(Tableau2[[#This Row],[CDE QTE]]="",Tableau2[[#This Row],[CDE MONT]]=""),"",Tableau2[[#This Row],[CDE MONT]]/Tableau2[[#This Row],[CDE QTE]])</f>
        <v/>
      </c>
    </row>
    <row r="373" spans="1:14">
      <c r="A373" s="1" t="s">
        <v>15</v>
      </c>
      <c r="B373" t="s">
        <v>15</v>
      </c>
      <c r="C373" t="s">
        <v>15</v>
      </c>
      <c r="D373" t="s">
        <v>15</v>
      </c>
      <c r="E373" t="s">
        <v>15</v>
      </c>
      <c r="F373" t="s">
        <v>15</v>
      </c>
      <c r="H3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commande]],$H372)))</f>
        <v/>
      </c>
      <c r="I373" s="10" t="str">
        <f>IF(AND(Tableau2[[#This Row],[Nbr de commande]]="",Tableau2[[#This Row],[Nbr de commande]]=""),"",INDEX(G:N,MATCH(Tableau2[[#This Row],[Nbr de commande BIS]],[Nbr de commande],0),8))</f>
        <v/>
      </c>
      <c r="J373" s="8" t="str">
        <f>IF(AND(Tableau2[[#This Row],[Nbr de commande]]&lt;&gt;"",Tableau2[[#This Row],[Nbr de commande]]&lt;&gt;G374),Tableau2[[#This Row],[CUMUL QTE]],"")</f>
        <v/>
      </c>
      <c r="K373" s="8" t="str">
        <f>IF(AND(Tableau2[[#This Row],[Nbr de commande]]&lt;&gt;"",Tableau2[[#This Row],[Nbr de commande]]&lt;&gt;G374),Tableau2[[#This Row],[Cumul MONT]],"")</f>
        <v/>
      </c>
      <c r="L373" s="7">
        <f>SUMIFS($C$2:C373,$B$2:B373,"&lt;&gt;999")</f>
        <v>5917.9999999999991</v>
      </c>
      <c r="M373" s="7">
        <f>SUMIFS($E$2:E373,$B$2:B373,"&lt;&gt;999")</f>
        <v>54270.620000000032</v>
      </c>
      <c r="N373" s="5" t="str">
        <f>IF(AND(Tableau2[[#This Row],[CDE QTE]]="",Tableau2[[#This Row],[CDE MONT]]=""),"",Tableau2[[#This Row],[CDE MONT]]/Tableau2[[#This Row],[CDE QTE]])</f>
        <v/>
      </c>
    </row>
    <row r="374" spans="1:14">
      <c r="A374" s="1" t="s">
        <v>15</v>
      </c>
      <c r="B374" t="s">
        <v>15</v>
      </c>
      <c r="C374" t="s">
        <v>15</v>
      </c>
      <c r="D374" t="s">
        <v>15</v>
      </c>
      <c r="E374" t="s">
        <v>15</v>
      </c>
      <c r="F374" t="s">
        <v>15</v>
      </c>
      <c r="H3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commande]],$H373)))</f>
        <v/>
      </c>
      <c r="I374" s="10" t="str">
        <f>IF(AND(Tableau2[[#This Row],[Nbr de commande]]="",Tableau2[[#This Row],[Nbr de commande]]=""),"",INDEX(G:N,MATCH(Tableau2[[#This Row],[Nbr de commande BIS]],[Nbr de commande],0),8))</f>
        <v/>
      </c>
      <c r="J374" s="8" t="str">
        <f>IF(AND(Tableau2[[#This Row],[Nbr de commande]]&lt;&gt;"",Tableau2[[#This Row],[Nbr de commande]]&lt;&gt;G375),Tableau2[[#This Row],[CUMUL QTE]],"")</f>
        <v/>
      </c>
      <c r="K374" s="8" t="str">
        <f>IF(AND(Tableau2[[#This Row],[Nbr de commande]]&lt;&gt;"",Tableau2[[#This Row],[Nbr de commande]]&lt;&gt;G375),Tableau2[[#This Row],[Cumul MONT]],"")</f>
        <v/>
      </c>
      <c r="L374" s="7">
        <f>SUMIFS($C$2:C374,$B$2:B374,"&lt;&gt;999")</f>
        <v>5917.9999999999991</v>
      </c>
      <c r="M374" s="7">
        <f>SUMIFS($E$2:E374,$B$2:B374,"&lt;&gt;999")</f>
        <v>54270.620000000032</v>
      </c>
      <c r="N374" s="5" t="str">
        <f>IF(AND(Tableau2[[#This Row],[CDE QTE]]="",Tableau2[[#This Row],[CDE MONT]]=""),"",Tableau2[[#This Row],[CDE MONT]]/Tableau2[[#This Row],[CDE QTE]])</f>
        <v/>
      </c>
    </row>
    <row r="375" spans="1:14">
      <c r="A375" s="1" t="s">
        <v>15</v>
      </c>
      <c r="B375" t="s">
        <v>15</v>
      </c>
      <c r="C375" t="s">
        <v>15</v>
      </c>
      <c r="D375" t="s">
        <v>15</v>
      </c>
      <c r="E375" t="s">
        <v>15</v>
      </c>
      <c r="F375" t="s">
        <v>15</v>
      </c>
      <c r="H3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commande]],$H374)))</f>
        <v/>
      </c>
      <c r="I375" s="10" t="str">
        <f>IF(AND(Tableau2[[#This Row],[Nbr de commande]]="",Tableau2[[#This Row],[Nbr de commande]]=""),"",INDEX(G:N,MATCH(Tableau2[[#This Row],[Nbr de commande BIS]],[Nbr de commande],0),8))</f>
        <v/>
      </c>
      <c r="J375" s="8" t="str">
        <f>IF(AND(Tableau2[[#This Row],[Nbr de commande]]&lt;&gt;"",Tableau2[[#This Row],[Nbr de commande]]&lt;&gt;G376),Tableau2[[#This Row],[CUMUL QTE]],"")</f>
        <v/>
      </c>
      <c r="K375" s="8" t="str">
        <f>IF(AND(Tableau2[[#This Row],[Nbr de commande]]&lt;&gt;"",Tableau2[[#This Row],[Nbr de commande]]&lt;&gt;G376),Tableau2[[#This Row],[Cumul MONT]],"")</f>
        <v/>
      </c>
      <c r="L375" s="7">
        <f>SUMIFS($C$2:C375,$B$2:B375,"&lt;&gt;999")</f>
        <v>5917.9999999999991</v>
      </c>
      <c r="M375" s="7">
        <f>SUMIFS($E$2:E375,$B$2:B375,"&lt;&gt;999")</f>
        <v>54270.620000000032</v>
      </c>
      <c r="N375" s="5" t="str">
        <f>IF(AND(Tableau2[[#This Row],[CDE QTE]]="",Tableau2[[#This Row],[CDE MONT]]=""),"",Tableau2[[#This Row],[CDE MONT]]/Tableau2[[#This Row],[CDE QTE]])</f>
        <v/>
      </c>
    </row>
    <row r="376" spans="1:14">
      <c r="A376" s="1" t="s">
        <v>15</v>
      </c>
      <c r="B376" t="s">
        <v>15</v>
      </c>
      <c r="C376" t="s">
        <v>15</v>
      </c>
      <c r="D376" t="s">
        <v>15</v>
      </c>
      <c r="E376" t="s">
        <v>15</v>
      </c>
      <c r="F376" t="s">
        <v>15</v>
      </c>
      <c r="H3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commande]],$H375)))</f>
        <v/>
      </c>
      <c r="I376" s="10" t="str">
        <f>IF(AND(Tableau2[[#This Row],[Nbr de commande]]="",Tableau2[[#This Row],[Nbr de commande]]=""),"",INDEX(G:N,MATCH(Tableau2[[#This Row],[Nbr de commande BIS]],[Nbr de commande],0),8))</f>
        <v/>
      </c>
      <c r="J376" s="8" t="str">
        <f>IF(AND(Tableau2[[#This Row],[Nbr de commande]]&lt;&gt;"",Tableau2[[#This Row],[Nbr de commande]]&lt;&gt;G377),Tableau2[[#This Row],[CUMUL QTE]],"")</f>
        <v/>
      </c>
      <c r="K376" s="8" t="str">
        <f>IF(AND(Tableau2[[#This Row],[Nbr de commande]]&lt;&gt;"",Tableau2[[#This Row],[Nbr de commande]]&lt;&gt;G377),Tableau2[[#This Row],[Cumul MONT]],"")</f>
        <v/>
      </c>
      <c r="L376" s="7">
        <f>SUMIFS($C$2:C376,$B$2:B376,"&lt;&gt;999")</f>
        <v>5917.9999999999991</v>
      </c>
      <c r="M376" s="7">
        <f>SUMIFS($E$2:E376,$B$2:B376,"&lt;&gt;999")</f>
        <v>54270.620000000032</v>
      </c>
      <c r="N376" s="5" t="str">
        <f>IF(AND(Tableau2[[#This Row],[CDE QTE]]="",Tableau2[[#This Row],[CDE MONT]]=""),"",Tableau2[[#This Row],[CDE MONT]]/Tableau2[[#This Row],[CDE QTE]])</f>
        <v/>
      </c>
    </row>
    <row r="377" spans="1:14">
      <c r="A377" s="1" t="s">
        <v>15</v>
      </c>
      <c r="B377" t="s">
        <v>15</v>
      </c>
      <c r="C377" t="s">
        <v>15</v>
      </c>
      <c r="D377" t="s">
        <v>15</v>
      </c>
      <c r="E377" t="s">
        <v>15</v>
      </c>
      <c r="F377" t="s">
        <v>15</v>
      </c>
      <c r="H3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commande]],$H376)))</f>
        <v/>
      </c>
      <c r="I377" s="10" t="str">
        <f>IF(AND(Tableau2[[#This Row],[Nbr de commande]]="",Tableau2[[#This Row],[Nbr de commande]]=""),"",INDEX(G:N,MATCH(Tableau2[[#This Row],[Nbr de commande BIS]],[Nbr de commande],0),8))</f>
        <v/>
      </c>
      <c r="J377" s="8" t="str">
        <f>IF(AND(Tableau2[[#This Row],[Nbr de commande]]&lt;&gt;"",Tableau2[[#This Row],[Nbr de commande]]&lt;&gt;G378),Tableau2[[#This Row],[CUMUL QTE]],"")</f>
        <v/>
      </c>
      <c r="K377" s="8" t="str">
        <f>IF(AND(Tableau2[[#This Row],[Nbr de commande]]&lt;&gt;"",Tableau2[[#This Row],[Nbr de commande]]&lt;&gt;G378),Tableau2[[#This Row],[Cumul MONT]],"")</f>
        <v/>
      </c>
      <c r="L377" s="7">
        <f>SUMIFS($C$2:C377,$B$2:B377,"&lt;&gt;999")</f>
        <v>5917.9999999999991</v>
      </c>
      <c r="M377" s="7">
        <f>SUMIFS($E$2:E377,$B$2:B377,"&lt;&gt;999")</f>
        <v>54270.620000000032</v>
      </c>
      <c r="N377" s="5" t="str">
        <f>IF(AND(Tableau2[[#This Row],[CDE QTE]]="",Tableau2[[#This Row],[CDE MONT]]=""),"",Tableau2[[#This Row],[CDE MONT]]/Tableau2[[#This Row],[CDE QTE]])</f>
        <v/>
      </c>
    </row>
    <row r="378" spans="1:14">
      <c r="A378" s="1" t="s">
        <v>15</v>
      </c>
      <c r="B378" t="s">
        <v>15</v>
      </c>
      <c r="C378" t="s">
        <v>15</v>
      </c>
      <c r="D378" t="s">
        <v>15</v>
      </c>
      <c r="E378" t="s">
        <v>15</v>
      </c>
      <c r="F378" t="s">
        <v>15</v>
      </c>
      <c r="H3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commande]],$H377)))</f>
        <v/>
      </c>
      <c r="I378" s="10" t="str">
        <f>IF(AND(Tableau2[[#This Row],[Nbr de commande]]="",Tableau2[[#This Row],[Nbr de commande]]=""),"",INDEX(G:N,MATCH(Tableau2[[#This Row],[Nbr de commande BIS]],[Nbr de commande],0),8))</f>
        <v/>
      </c>
      <c r="J378" s="8" t="str">
        <f>IF(AND(Tableau2[[#This Row],[Nbr de commande]]&lt;&gt;"",Tableau2[[#This Row],[Nbr de commande]]&lt;&gt;G379),Tableau2[[#This Row],[CUMUL QTE]],"")</f>
        <v/>
      </c>
      <c r="K378" s="8" t="str">
        <f>IF(AND(Tableau2[[#This Row],[Nbr de commande]]&lt;&gt;"",Tableau2[[#This Row],[Nbr de commande]]&lt;&gt;G379),Tableau2[[#This Row],[Cumul MONT]],"")</f>
        <v/>
      </c>
      <c r="L378" s="7">
        <f>SUMIFS($C$2:C378,$B$2:B378,"&lt;&gt;999")</f>
        <v>5917.9999999999991</v>
      </c>
      <c r="M378" s="7">
        <f>SUMIFS($E$2:E378,$B$2:B378,"&lt;&gt;999")</f>
        <v>54270.620000000032</v>
      </c>
      <c r="N378" s="5" t="str">
        <f>IF(AND(Tableau2[[#This Row],[CDE QTE]]="",Tableau2[[#This Row],[CDE MONT]]=""),"",Tableau2[[#This Row],[CDE MONT]]/Tableau2[[#This Row],[CDE QTE]])</f>
        <v/>
      </c>
    </row>
    <row r="379" spans="1:14">
      <c r="A379" s="1" t="s">
        <v>15</v>
      </c>
      <c r="B379" t="s">
        <v>15</v>
      </c>
      <c r="C379" t="s">
        <v>15</v>
      </c>
      <c r="D379" t="s">
        <v>15</v>
      </c>
      <c r="E379" t="s">
        <v>15</v>
      </c>
      <c r="F379" t="s">
        <v>15</v>
      </c>
      <c r="H3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commande]],$H378)))</f>
        <v/>
      </c>
      <c r="I379" s="10" t="str">
        <f>IF(AND(Tableau2[[#This Row],[Nbr de commande]]="",Tableau2[[#This Row],[Nbr de commande]]=""),"",INDEX(G:N,MATCH(Tableau2[[#This Row],[Nbr de commande BIS]],[Nbr de commande],0),8))</f>
        <v/>
      </c>
      <c r="J379" s="8" t="str">
        <f>IF(AND(Tableau2[[#This Row],[Nbr de commande]]&lt;&gt;"",Tableau2[[#This Row],[Nbr de commande]]&lt;&gt;G380),Tableau2[[#This Row],[CUMUL QTE]],"")</f>
        <v/>
      </c>
      <c r="K379" s="8" t="str">
        <f>IF(AND(Tableau2[[#This Row],[Nbr de commande]]&lt;&gt;"",Tableau2[[#This Row],[Nbr de commande]]&lt;&gt;G380),Tableau2[[#This Row],[Cumul MONT]],"")</f>
        <v/>
      </c>
      <c r="L379" s="7">
        <f>SUMIFS($C$2:C379,$B$2:B379,"&lt;&gt;999")</f>
        <v>5917.9999999999991</v>
      </c>
      <c r="M379" s="7">
        <f>SUMIFS($E$2:E379,$B$2:B379,"&lt;&gt;999")</f>
        <v>54270.620000000032</v>
      </c>
      <c r="N379" s="5" t="str">
        <f>IF(AND(Tableau2[[#This Row],[CDE QTE]]="",Tableau2[[#This Row],[CDE MONT]]=""),"",Tableau2[[#This Row],[CDE MONT]]/Tableau2[[#This Row],[CDE QTE]])</f>
        <v/>
      </c>
    </row>
    <row r="380" spans="1:14">
      <c r="A380" s="1" t="s">
        <v>15</v>
      </c>
      <c r="B380" t="s">
        <v>15</v>
      </c>
      <c r="C380" t="s">
        <v>15</v>
      </c>
      <c r="D380" t="s">
        <v>15</v>
      </c>
      <c r="E380" t="s">
        <v>15</v>
      </c>
      <c r="F380" t="s">
        <v>15</v>
      </c>
      <c r="H3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commande]],$H379)))</f>
        <v/>
      </c>
      <c r="I380" s="10" t="str">
        <f>IF(AND(Tableau2[[#This Row],[Nbr de commande]]="",Tableau2[[#This Row],[Nbr de commande]]=""),"",INDEX(G:N,MATCH(Tableau2[[#This Row],[Nbr de commande BIS]],[Nbr de commande],0),8))</f>
        <v/>
      </c>
      <c r="J380" s="8" t="str">
        <f>IF(AND(Tableau2[[#This Row],[Nbr de commande]]&lt;&gt;"",Tableau2[[#This Row],[Nbr de commande]]&lt;&gt;G381),Tableau2[[#This Row],[CUMUL QTE]],"")</f>
        <v/>
      </c>
      <c r="K380" s="8" t="str">
        <f>IF(AND(Tableau2[[#This Row],[Nbr de commande]]&lt;&gt;"",Tableau2[[#This Row],[Nbr de commande]]&lt;&gt;G381),Tableau2[[#This Row],[Cumul MONT]],"")</f>
        <v/>
      </c>
      <c r="L380" s="7">
        <f>SUMIFS($C$2:C380,$B$2:B380,"&lt;&gt;999")</f>
        <v>5917.9999999999991</v>
      </c>
      <c r="M380" s="7">
        <f>SUMIFS($E$2:E380,$B$2:B380,"&lt;&gt;999")</f>
        <v>54270.620000000032</v>
      </c>
      <c r="N380" s="5" t="str">
        <f>IF(AND(Tableau2[[#This Row],[CDE QTE]]="",Tableau2[[#This Row],[CDE MONT]]=""),"",Tableau2[[#This Row],[CDE MONT]]/Tableau2[[#This Row],[CDE QTE]])</f>
        <v/>
      </c>
    </row>
    <row r="381" spans="1:14">
      <c r="A381" s="1" t="s">
        <v>15</v>
      </c>
      <c r="B381" t="s">
        <v>15</v>
      </c>
      <c r="C381" t="s">
        <v>15</v>
      </c>
      <c r="D381" t="s">
        <v>15</v>
      </c>
      <c r="E381" t="s">
        <v>15</v>
      </c>
      <c r="F381" t="s">
        <v>15</v>
      </c>
      <c r="H3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commande]],$H380)))</f>
        <v/>
      </c>
      <c r="I381" s="10" t="str">
        <f>IF(AND(Tableau2[[#This Row],[Nbr de commande]]="",Tableau2[[#This Row],[Nbr de commande]]=""),"",INDEX(G:N,MATCH(Tableau2[[#This Row],[Nbr de commande BIS]],[Nbr de commande],0),8))</f>
        <v/>
      </c>
      <c r="J381" s="8" t="str">
        <f>IF(AND(Tableau2[[#This Row],[Nbr de commande]]&lt;&gt;"",Tableau2[[#This Row],[Nbr de commande]]&lt;&gt;G382),Tableau2[[#This Row],[CUMUL QTE]],"")</f>
        <v/>
      </c>
      <c r="K381" s="8" t="str">
        <f>IF(AND(Tableau2[[#This Row],[Nbr de commande]]&lt;&gt;"",Tableau2[[#This Row],[Nbr de commande]]&lt;&gt;G382),Tableau2[[#This Row],[Cumul MONT]],"")</f>
        <v/>
      </c>
      <c r="L381" s="7">
        <f>SUMIFS($C$2:C381,$B$2:B381,"&lt;&gt;999")</f>
        <v>5917.9999999999991</v>
      </c>
      <c r="M381" s="7">
        <f>SUMIFS($E$2:E381,$B$2:B381,"&lt;&gt;999")</f>
        <v>54270.620000000032</v>
      </c>
      <c r="N381" s="5" t="str">
        <f>IF(AND(Tableau2[[#This Row],[CDE QTE]]="",Tableau2[[#This Row],[CDE MONT]]=""),"",Tableau2[[#This Row],[CDE MONT]]/Tableau2[[#This Row],[CDE QTE]])</f>
        <v/>
      </c>
    </row>
    <row r="382" spans="1:14">
      <c r="A382" s="1" t="s">
        <v>15</v>
      </c>
      <c r="B382" t="s">
        <v>15</v>
      </c>
      <c r="C382" t="s">
        <v>15</v>
      </c>
      <c r="D382" t="s">
        <v>15</v>
      </c>
      <c r="E382" t="s">
        <v>15</v>
      </c>
      <c r="F382" t="s">
        <v>15</v>
      </c>
      <c r="H3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commande]],$H381)))</f>
        <v/>
      </c>
      <c r="I382" s="10" t="str">
        <f>IF(AND(Tableau2[[#This Row],[Nbr de commande]]="",Tableau2[[#This Row],[Nbr de commande]]=""),"",INDEX(G:N,MATCH(Tableau2[[#This Row],[Nbr de commande BIS]],[Nbr de commande],0),8))</f>
        <v/>
      </c>
      <c r="J382" s="8" t="str">
        <f>IF(AND(Tableau2[[#This Row],[Nbr de commande]]&lt;&gt;"",Tableau2[[#This Row],[Nbr de commande]]&lt;&gt;G383),Tableau2[[#This Row],[CUMUL QTE]],"")</f>
        <v/>
      </c>
      <c r="K382" s="8" t="str">
        <f>IF(AND(Tableau2[[#This Row],[Nbr de commande]]&lt;&gt;"",Tableau2[[#This Row],[Nbr de commande]]&lt;&gt;G383),Tableau2[[#This Row],[Cumul MONT]],"")</f>
        <v/>
      </c>
      <c r="L382" s="7">
        <f>SUMIFS($C$2:C382,$B$2:B382,"&lt;&gt;999")</f>
        <v>5917.9999999999991</v>
      </c>
      <c r="M382" s="7">
        <f>SUMIFS($E$2:E382,$B$2:B382,"&lt;&gt;999")</f>
        <v>54270.620000000032</v>
      </c>
      <c r="N382" s="5" t="str">
        <f>IF(AND(Tableau2[[#This Row],[CDE QTE]]="",Tableau2[[#This Row],[CDE MONT]]=""),"",Tableau2[[#This Row],[CDE MONT]]/Tableau2[[#This Row],[CDE QTE]])</f>
        <v/>
      </c>
    </row>
    <row r="383" spans="1:14">
      <c r="A383" s="1" t="s">
        <v>15</v>
      </c>
      <c r="B383" t="s">
        <v>15</v>
      </c>
      <c r="C383" t="s">
        <v>15</v>
      </c>
      <c r="D383" t="s">
        <v>15</v>
      </c>
      <c r="E383" t="s">
        <v>15</v>
      </c>
      <c r="F383" t="s">
        <v>15</v>
      </c>
      <c r="H3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commande]],$H382)))</f>
        <v/>
      </c>
      <c r="I383" s="10" t="str">
        <f>IF(AND(Tableau2[[#This Row],[Nbr de commande]]="",Tableau2[[#This Row],[Nbr de commande]]=""),"",INDEX(G:N,MATCH(Tableau2[[#This Row],[Nbr de commande BIS]],[Nbr de commande],0),8))</f>
        <v/>
      </c>
      <c r="J383" s="8" t="str">
        <f>IF(AND(Tableau2[[#This Row],[Nbr de commande]]&lt;&gt;"",Tableau2[[#This Row],[Nbr de commande]]&lt;&gt;G384),Tableau2[[#This Row],[CUMUL QTE]],"")</f>
        <v/>
      </c>
      <c r="K383" s="8" t="str">
        <f>IF(AND(Tableau2[[#This Row],[Nbr de commande]]&lt;&gt;"",Tableau2[[#This Row],[Nbr de commande]]&lt;&gt;G384),Tableau2[[#This Row],[Cumul MONT]],"")</f>
        <v/>
      </c>
      <c r="L383" s="7">
        <f>SUMIFS($C$2:C383,$B$2:B383,"&lt;&gt;999")</f>
        <v>5917.9999999999991</v>
      </c>
      <c r="M383" s="7">
        <f>SUMIFS($E$2:E383,$B$2:B383,"&lt;&gt;999")</f>
        <v>54270.620000000032</v>
      </c>
      <c r="N383" s="5" t="str">
        <f>IF(AND(Tableau2[[#This Row],[CDE QTE]]="",Tableau2[[#This Row],[CDE MONT]]=""),"",Tableau2[[#This Row],[CDE MONT]]/Tableau2[[#This Row],[CDE QTE]])</f>
        <v/>
      </c>
    </row>
    <row r="384" spans="1:14">
      <c r="A384" s="1" t="s">
        <v>15</v>
      </c>
      <c r="B384" t="s">
        <v>15</v>
      </c>
      <c r="C384" t="s">
        <v>15</v>
      </c>
      <c r="D384" t="s">
        <v>15</v>
      </c>
      <c r="E384" t="s">
        <v>15</v>
      </c>
      <c r="F384" t="s">
        <v>15</v>
      </c>
      <c r="H3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commande]],$H383)))</f>
        <v/>
      </c>
      <c r="I384" s="10" t="str">
        <f>IF(AND(Tableau2[[#This Row],[Nbr de commande]]="",Tableau2[[#This Row],[Nbr de commande]]=""),"",INDEX(G:N,MATCH(Tableau2[[#This Row],[Nbr de commande BIS]],[Nbr de commande],0),8))</f>
        <v/>
      </c>
      <c r="J384" s="8" t="str">
        <f>IF(AND(Tableau2[[#This Row],[Nbr de commande]]&lt;&gt;"",Tableau2[[#This Row],[Nbr de commande]]&lt;&gt;G385),Tableau2[[#This Row],[CUMUL QTE]],"")</f>
        <v/>
      </c>
      <c r="K384" s="8" t="str">
        <f>IF(AND(Tableau2[[#This Row],[Nbr de commande]]&lt;&gt;"",Tableau2[[#This Row],[Nbr de commande]]&lt;&gt;G385),Tableau2[[#This Row],[Cumul MONT]],"")</f>
        <v/>
      </c>
      <c r="L384" s="7">
        <f>SUMIFS($C$2:C384,$B$2:B384,"&lt;&gt;999")</f>
        <v>5917.9999999999991</v>
      </c>
      <c r="M384" s="7">
        <f>SUMIFS($E$2:E384,$B$2:B384,"&lt;&gt;999")</f>
        <v>54270.620000000032</v>
      </c>
      <c r="N384" s="5" t="str">
        <f>IF(AND(Tableau2[[#This Row],[CDE QTE]]="",Tableau2[[#This Row],[CDE MONT]]=""),"",Tableau2[[#This Row],[CDE MONT]]/Tableau2[[#This Row],[CDE QTE]])</f>
        <v/>
      </c>
    </row>
    <row r="385" spans="1:14">
      <c r="A385" s="1" t="s">
        <v>15</v>
      </c>
      <c r="B385" t="s">
        <v>15</v>
      </c>
      <c r="C385" t="s">
        <v>15</v>
      </c>
      <c r="D385" t="s">
        <v>15</v>
      </c>
      <c r="E385" t="s">
        <v>15</v>
      </c>
      <c r="F385" t="s">
        <v>15</v>
      </c>
      <c r="H3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commande]],$H384)))</f>
        <v/>
      </c>
      <c r="I385" s="10" t="str">
        <f>IF(AND(Tableau2[[#This Row],[Nbr de commande]]="",Tableau2[[#This Row],[Nbr de commande]]=""),"",INDEX(G:N,MATCH(Tableau2[[#This Row],[Nbr de commande BIS]],[Nbr de commande],0),8))</f>
        <v/>
      </c>
      <c r="J385" s="8" t="str">
        <f>IF(AND(Tableau2[[#This Row],[Nbr de commande]]&lt;&gt;"",Tableau2[[#This Row],[Nbr de commande]]&lt;&gt;G386),Tableau2[[#This Row],[CUMUL QTE]],"")</f>
        <v/>
      </c>
      <c r="K385" s="8" t="str">
        <f>IF(AND(Tableau2[[#This Row],[Nbr de commande]]&lt;&gt;"",Tableau2[[#This Row],[Nbr de commande]]&lt;&gt;G386),Tableau2[[#This Row],[Cumul MONT]],"")</f>
        <v/>
      </c>
      <c r="L385" s="7">
        <f>SUMIFS($C$2:C385,$B$2:B385,"&lt;&gt;999")</f>
        <v>5917.9999999999991</v>
      </c>
      <c r="M385" s="7">
        <f>SUMIFS($E$2:E385,$B$2:B385,"&lt;&gt;999")</f>
        <v>54270.620000000032</v>
      </c>
      <c r="N385" s="5" t="str">
        <f>IF(AND(Tableau2[[#This Row],[CDE QTE]]="",Tableau2[[#This Row],[CDE MONT]]=""),"",Tableau2[[#This Row],[CDE MONT]]/Tableau2[[#This Row],[CDE QTE]])</f>
        <v/>
      </c>
    </row>
    <row r="386" spans="1:14">
      <c r="A386" s="1" t="s">
        <v>15</v>
      </c>
      <c r="B386" t="s">
        <v>15</v>
      </c>
      <c r="C386" t="s">
        <v>15</v>
      </c>
      <c r="D386" t="s">
        <v>15</v>
      </c>
      <c r="E386" t="s">
        <v>15</v>
      </c>
      <c r="F386" t="s">
        <v>15</v>
      </c>
      <c r="H3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commande]],$H385)))</f>
        <v/>
      </c>
      <c r="I386" s="10" t="str">
        <f>IF(AND(Tableau2[[#This Row],[Nbr de commande]]="",Tableau2[[#This Row],[Nbr de commande]]=""),"",INDEX(G:N,MATCH(Tableau2[[#This Row],[Nbr de commande BIS]],[Nbr de commande],0),8))</f>
        <v/>
      </c>
      <c r="J386" s="8" t="str">
        <f>IF(AND(Tableau2[[#This Row],[Nbr de commande]]&lt;&gt;"",Tableau2[[#This Row],[Nbr de commande]]&lt;&gt;G387),Tableau2[[#This Row],[CUMUL QTE]],"")</f>
        <v/>
      </c>
      <c r="K386" s="8" t="str">
        <f>IF(AND(Tableau2[[#This Row],[Nbr de commande]]&lt;&gt;"",Tableau2[[#This Row],[Nbr de commande]]&lt;&gt;G387),Tableau2[[#This Row],[Cumul MONT]],"")</f>
        <v/>
      </c>
      <c r="L386" s="7">
        <f>SUMIFS($C$2:C386,$B$2:B386,"&lt;&gt;999")</f>
        <v>5917.9999999999991</v>
      </c>
      <c r="M386" s="7">
        <f>SUMIFS($E$2:E386,$B$2:B386,"&lt;&gt;999")</f>
        <v>54270.620000000032</v>
      </c>
      <c r="N386" s="5" t="str">
        <f>IF(AND(Tableau2[[#This Row],[CDE QTE]]="",Tableau2[[#This Row],[CDE MONT]]=""),"",Tableau2[[#This Row],[CDE MONT]]/Tableau2[[#This Row],[CDE QTE]])</f>
        <v/>
      </c>
    </row>
    <row r="387" spans="1:14">
      <c r="A387" s="1" t="s">
        <v>15</v>
      </c>
      <c r="B387" t="s">
        <v>15</v>
      </c>
      <c r="C387" t="s">
        <v>15</v>
      </c>
      <c r="D387" t="s">
        <v>15</v>
      </c>
      <c r="E387" t="s">
        <v>15</v>
      </c>
      <c r="F387" t="s">
        <v>15</v>
      </c>
      <c r="H3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commande]],$H386)))</f>
        <v/>
      </c>
      <c r="I387" s="10" t="str">
        <f>IF(AND(Tableau2[[#This Row],[Nbr de commande]]="",Tableau2[[#This Row],[Nbr de commande]]=""),"",INDEX(G:N,MATCH(Tableau2[[#This Row],[Nbr de commande BIS]],[Nbr de commande],0),8))</f>
        <v/>
      </c>
      <c r="J387" s="8" t="str">
        <f>IF(AND(Tableau2[[#This Row],[Nbr de commande]]&lt;&gt;"",Tableau2[[#This Row],[Nbr de commande]]&lt;&gt;G388),Tableau2[[#This Row],[CUMUL QTE]],"")</f>
        <v/>
      </c>
      <c r="K387" s="8" t="str">
        <f>IF(AND(Tableau2[[#This Row],[Nbr de commande]]&lt;&gt;"",Tableau2[[#This Row],[Nbr de commande]]&lt;&gt;G388),Tableau2[[#This Row],[Cumul MONT]],"")</f>
        <v/>
      </c>
      <c r="L387" s="7">
        <f>SUMIFS($C$2:C387,$B$2:B387,"&lt;&gt;999")</f>
        <v>5917.9999999999991</v>
      </c>
      <c r="M387" s="7">
        <f>SUMIFS($E$2:E387,$B$2:B387,"&lt;&gt;999")</f>
        <v>54270.620000000032</v>
      </c>
      <c r="N387" s="5" t="str">
        <f>IF(AND(Tableau2[[#This Row],[CDE QTE]]="",Tableau2[[#This Row],[CDE MONT]]=""),"",Tableau2[[#This Row],[CDE MONT]]/Tableau2[[#This Row],[CDE QTE]])</f>
        <v/>
      </c>
    </row>
    <row r="388" spans="1:14">
      <c r="A388" s="1" t="s">
        <v>15</v>
      </c>
      <c r="B388" t="s">
        <v>15</v>
      </c>
      <c r="C388" t="s">
        <v>15</v>
      </c>
      <c r="D388" t="s">
        <v>15</v>
      </c>
      <c r="E388" t="s">
        <v>15</v>
      </c>
      <c r="F388" t="s">
        <v>15</v>
      </c>
      <c r="H3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commande]],$H387)))</f>
        <v/>
      </c>
      <c r="I388" s="10" t="str">
        <f>IF(AND(Tableau2[[#This Row],[Nbr de commande]]="",Tableau2[[#This Row],[Nbr de commande]]=""),"",INDEX(G:N,MATCH(Tableau2[[#This Row],[Nbr de commande BIS]],[Nbr de commande],0),8))</f>
        <v/>
      </c>
      <c r="J388" s="8" t="str">
        <f>IF(AND(Tableau2[[#This Row],[Nbr de commande]]&lt;&gt;"",Tableau2[[#This Row],[Nbr de commande]]&lt;&gt;G389),Tableau2[[#This Row],[CUMUL QTE]],"")</f>
        <v/>
      </c>
      <c r="K388" s="8" t="str">
        <f>IF(AND(Tableau2[[#This Row],[Nbr de commande]]&lt;&gt;"",Tableau2[[#This Row],[Nbr de commande]]&lt;&gt;G389),Tableau2[[#This Row],[Cumul MONT]],"")</f>
        <v/>
      </c>
      <c r="L388" s="7">
        <f>SUMIFS($C$2:C388,$B$2:B388,"&lt;&gt;999")</f>
        <v>5917.9999999999991</v>
      </c>
      <c r="M388" s="7">
        <f>SUMIFS($E$2:E388,$B$2:B388,"&lt;&gt;999")</f>
        <v>54270.620000000032</v>
      </c>
      <c r="N388" s="5" t="str">
        <f>IF(AND(Tableau2[[#This Row],[CDE QTE]]="",Tableau2[[#This Row],[CDE MONT]]=""),"",Tableau2[[#This Row],[CDE MONT]]/Tableau2[[#This Row],[CDE QTE]])</f>
        <v/>
      </c>
    </row>
    <row r="389" spans="1:14">
      <c r="A389" s="1" t="s">
        <v>15</v>
      </c>
      <c r="B389" t="s">
        <v>15</v>
      </c>
      <c r="C389" t="s">
        <v>15</v>
      </c>
      <c r="D389" t="s">
        <v>15</v>
      </c>
      <c r="E389" t="s">
        <v>15</v>
      </c>
      <c r="F389" t="s">
        <v>15</v>
      </c>
      <c r="H3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commande]],$H388)))</f>
        <v/>
      </c>
      <c r="I389" s="10" t="str">
        <f>IF(AND(Tableau2[[#This Row],[Nbr de commande]]="",Tableau2[[#This Row],[Nbr de commande]]=""),"",INDEX(G:N,MATCH(Tableau2[[#This Row],[Nbr de commande BIS]],[Nbr de commande],0),8))</f>
        <v/>
      </c>
      <c r="J389" s="8" t="str">
        <f>IF(AND(Tableau2[[#This Row],[Nbr de commande]]&lt;&gt;"",Tableau2[[#This Row],[Nbr de commande]]&lt;&gt;G390),Tableau2[[#This Row],[CUMUL QTE]],"")</f>
        <v/>
      </c>
      <c r="K389" s="8" t="str">
        <f>IF(AND(Tableau2[[#This Row],[Nbr de commande]]&lt;&gt;"",Tableau2[[#This Row],[Nbr de commande]]&lt;&gt;G390),Tableau2[[#This Row],[Cumul MONT]],"")</f>
        <v/>
      </c>
      <c r="L389" s="7">
        <f>SUMIFS($C$2:C389,$B$2:B389,"&lt;&gt;999")</f>
        <v>5917.9999999999991</v>
      </c>
      <c r="M389" s="7">
        <f>SUMIFS($E$2:E389,$B$2:B389,"&lt;&gt;999")</f>
        <v>54270.620000000032</v>
      </c>
      <c r="N389" s="5" t="str">
        <f>IF(AND(Tableau2[[#This Row],[CDE QTE]]="",Tableau2[[#This Row],[CDE MONT]]=""),"",Tableau2[[#This Row],[CDE MONT]]/Tableau2[[#This Row],[CDE QTE]])</f>
        <v/>
      </c>
    </row>
    <row r="390" spans="1:14">
      <c r="A390" s="1" t="s">
        <v>15</v>
      </c>
      <c r="B390" t="s">
        <v>15</v>
      </c>
      <c r="C390" t="s">
        <v>15</v>
      </c>
      <c r="D390" t="s">
        <v>15</v>
      </c>
      <c r="E390" t="s">
        <v>15</v>
      </c>
      <c r="F390" t="s">
        <v>15</v>
      </c>
      <c r="H3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commande]],$H389)))</f>
        <v/>
      </c>
      <c r="I390" s="10" t="str">
        <f>IF(AND(Tableau2[[#This Row],[Nbr de commande]]="",Tableau2[[#This Row],[Nbr de commande]]=""),"",INDEX(G:N,MATCH(Tableau2[[#This Row],[Nbr de commande BIS]],[Nbr de commande],0),8))</f>
        <v/>
      </c>
      <c r="J390" s="8" t="str">
        <f>IF(AND(Tableau2[[#This Row],[Nbr de commande]]&lt;&gt;"",Tableau2[[#This Row],[Nbr de commande]]&lt;&gt;G391),Tableau2[[#This Row],[CUMUL QTE]],"")</f>
        <v/>
      </c>
      <c r="K390" s="8" t="str">
        <f>IF(AND(Tableau2[[#This Row],[Nbr de commande]]&lt;&gt;"",Tableau2[[#This Row],[Nbr de commande]]&lt;&gt;G391),Tableau2[[#This Row],[Cumul MONT]],"")</f>
        <v/>
      </c>
      <c r="L390" s="7">
        <f>SUMIFS($C$2:C390,$B$2:B390,"&lt;&gt;999")</f>
        <v>5917.9999999999991</v>
      </c>
      <c r="M390" s="7">
        <f>SUMIFS($E$2:E390,$B$2:B390,"&lt;&gt;999")</f>
        <v>54270.620000000032</v>
      </c>
      <c r="N390" s="5" t="str">
        <f>IF(AND(Tableau2[[#This Row],[CDE QTE]]="",Tableau2[[#This Row],[CDE MONT]]=""),"",Tableau2[[#This Row],[CDE MONT]]/Tableau2[[#This Row],[CDE QTE]])</f>
        <v/>
      </c>
    </row>
    <row r="391" spans="1:14">
      <c r="A391" s="1" t="s">
        <v>15</v>
      </c>
      <c r="B391" t="s">
        <v>15</v>
      </c>
      <c r="C391" t="s">
        <v>15</v>
      </c>
      <c r="D391" t="s">
        <v>15</v>
      </c>
      <c r="E391" t="s">
        <v>15</v>
      </c>
      <c r="F391" t="s">
        <v>15</v>
      </c>
      <c r="H3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commande]],$H390)))</f>
        <v/>
      </c>
      <c r="I391" s="10" t="str">
        <f>IF(AND(Tableau2[[#This Row],[Nbr de commande]]="",Tableau2[[#This Row],[Nbr de commande]]=""),"",INDEX(G:N,MATCH(Tableau2[[#This Row],[Nbr de commande BIS]],[Nbr de commande],0),8))</f>
        <v/>
      </c>
      <c r="J391" s="8" t="str">
        <f>IF(AND(Tableau2[[#This Row],[Nbr de commande]]&lt;&gt;"",Tableau2[[#This Row],[Nbr de commande]]&lt;&gt;G392),Tableau2[[#This Row],[CUMUL QTE]],"")</f>
        <v/>
      </c>
      <c r="K391" s="8" t="str">
        <f>IF(AND(Tableau2[[#This Row],[Nbr de commande]]&lt;&gt;"",Tableau2[[#This Row],[Nbr de commande]]&lt;&gt;G392),Tableau2[[#This Row],[Cumul MONT]],"")</f>
        <v/>
      </c>
      <c r="L391" s="7">
        <f>SUMIFS($C$2:C391,$B$2:B391,"&lt;&gt;999")</f>
        <v>5917.9999999999991</v>
      </c>
      <c r="M391" s="7">
        <f>SUMIFS($E$2:E391,$B$2:B391,"&lt;&gt;999")</f>
        <v>54270.620000000032</v>
      </c>
      <c r="N391" s="5" t="str">
        <f>IF(AND(Tableau2[[#This Row],[CDE QTE]]="",Tableau2[[#This Row],[CDE MONT]]=""),"",Tableau2[[#This Row],[CDE MONT]]/Tableau2[[#This Row],[CDE QTE]])</f>
        <v/>
      </c>
    </row>
    <row r="392" spans="1:14">
      <c r="A392" s="1" t="s">
        <v>15</v>
      </c>
      <c r="B392" t="s">
        <v>15</v>
      </c>
      <c r="C392" t="s">
        <v>15</v>
      </c>
      <c r="D392" t="s">
        <v>15</v>
      </c>
      <c r="E392" t="s">
        <v>15</v>
      </c>
      <c r="F392" t="s">
        <v>15</v>
      </c>
      <c r="H3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commande]],$H391)))</f>
        <v/>
      </c>
      <c r="I392" s="10" t="str">
        <f>IF(AND(Tableau2[[#This Row],[Nbr de commande]]="",Tableau2[[#This Row],[Nbr de commande]]=""),"",INDEX(G:N,MATCH(Tableau2[[#This Row],[Nbr de commande BIS]],[Nbr de commande],0),8))</f>
        <v/>
      </c>
      <c r="J392" s="8" t="str">
        <f>IF(AND(Tableau2[[#This Row],[Nbr de commande]]&lt;&gt;"",Tableau2[[#This Row],[Nbr de commande]]&lt;&gt;G393),Tableau2[[#This Row],[CUMUL QTE]],"")</f>
        <v/>
      </c>
      <c r="K392" s="8" t="str">
        <f>IF(AND(Tableau2[[#This Row],[Nbr de commande]]&lt;&gt;"",Tableau2[[#This Row],[Nbr de commande]]&lt;&gt;G393),Tableau2[[#This Row],[Cumul MONT]],"")</f>
        <v/>
      </c>
      <c r="L392" s="7">
        <f>SUMIFS($C$2:C392,$B$2:B392,"&lt;&gt;999")</f>
        <v>5917.9999999999991</v>
      </c>
      <c r="M392" s="7">
        <f>SUMIFS($E$2:E392,$B$2:B392,"&lt;&gt;999")</f>
        <v>54270.620000000032</v>
      </c>
      <c r="N392" s="5" t="str">
        <f>IF(AND(Tableau2[[#This Row],[CDE QTE]]="",Tableau2[[#This Row],[CDE MONT]]=""),"",Tableau2[[#This Row],[CDE MONT]]/Tableau2[[#This Row],[CDE QTE]])</f>
        <v/>
      </c>
    </row>
    <row r="393" spans="1:14">
      <c r="A393" s="1" t="s">
        <v>15</v>
      </c>
      <c r="B393" t="s">
        <v>15</v>
      </c>
      <c r="C393" t="s">
        <v>15</v>
      </c>
      <c r="D393" t="s">
        <v>15</v>
      </c>
      <c r="E393" t="s">
        <v>15</v>
      </c>
      <c r="F393" t="s">
        <v>15</v>
      </c>
      <c r="H3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commande]],$H392)))</f>
        <v/>
      </c>
      <c r="I393" s="10" t="str">
        <f>IF(AND(Tableau2[[#This Row],[Nbr de commande]]="",Tableau2[[#This Row],[Nbr de commande]]=""),"",INDEX(G:N,MATCH(Tableau2[[#This Row],[Nbr de commande BIS]],[Nbr de commande],0),8))</f>
        <v/>
      </c>
      <c r="J393" s="8" t="str">
        <f>IF(AND(Tableau2[[#This Row],[Nbr de commande]]&lt;&gt;"",Tableau2[[#This Row],[Nbr de commande]]&lt;&gt;G394),Tableau2[[#This Row],[CUMUL QTE]],"")</f>
        <v/>
      </c>
      <c r="K393" s="8" t="str">
        <f>IF(AND(Tableau2[[#This Row],[Nbr de commande]]&lt;&gt;"",Tableau2[[#This Row],[Nbr de commande]]&lt;&gt;G394),Tableau2[[#This Row],[Cumul MONT]],"")</f>
        <v/>
      </c>
      <c r="L393" s="7">
        <f>SUMIFS($C$2:C393,$B$2:B393,"&lt;&gt;999")</f>
        <v>5917.9999999999991</v>
      </c>
      <c r="M393" s="7">
        <f>SUMIFS($E$2:E393,$B$2:B393,"&lt;&gt;999")</f>
        <v>54270.620000000032</v>
      </c>
      <c r="N393" s="5" t="str">
        <f>IF(AND(Tableau2[[#This Row],[CDE QTE]]="",Tableau2[[#This Row],[CDE MONT]]=""),"",Tableau2[[#This Row],[CDE MONT]]/Tableau2[[#This Row],[CDE QTE]])</f>
        <v/>
      </c>
    </row>
    <row r="394" spans="1:14">
      <c r="A394" s="1" t="s">
        <v>15</v>
      </c>
      <c r="B394" t="s">
        <v>15</v>
      </c>
      <c r="C394" t="s">
        <v>15</v>
      </c>
      <c r="D394" t="s">
        <v>15</v>
      </c>
      <c r="E394" t="s">
        <v>15</v>
      </c>
      <c r="F394" t="s">
        <v>15</v>
      </c>
      <c r="H3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commande]],$H393)))</f>
        <v/>
      </c>
      <c r="I394" s="10" t="str">
        <f>IF(AND(Tableau2[[#This Row],[Nbr de commande]]="",Tableau2[[#This Row],[Nbr de commande]]=""),"",INDEX(G:N,MATCH(Tableau2[[#This Row],[Nbr de commande BIS]],[Nbr de commande],0),8))</f>
        <v/>
      </c>
      <c r="J394" s="8" t="str">
        <f>IF(AND(Tableau2[[#This Row],[Nbr de commande]]&lt;&gt;"",Tableau2[[#This Row],[Nbr de commande]]&lt;&gt;G395),Tableau2[[#This Row],[CUMUL QTE]],"")</f>
        <v/>
      </c>
      <c r="K394" s="8" t="str">
        <f>IF(AND(Tableau2[[#This Row],[Nbr de commande]]&lt;&gt;"",Tableau2[[#This Row],[Nbr de commande]]&lt;&gt;G395),Tableau2[[#This Row],[Cumul MONT]],"")</f>
        <v/>
      </c>
      <c r="L394" s="7">
        <f>SUMIFS($C$2:C394,$B$2:B394,"&lt;&gt;999")</f>
        <v>5917.9999999999991</v>
      </c>
      <c r="M394" s="7">
        <f>SUMIFS($E$2:E394,$B$2:B394,"&lt;&gt;999")</f>
        <v>54270.620000000032</v>
      </c>
      <c r="N394" s="5" t="str">
        <f>IF(AND(Tableau2[[#This Row],[CDE QTE]]="",Tableau2[[#This Row],[CDE MONT]]=""),"",Tableau2[[#This Row],[CDE MONT]]/Tableau2[[#This Row],[CDE QTE]])</f>
        <v/>
      </c>
    </row>
    <row r="395" spans="1:14">
      <c r="A395" s="1" t="s">
        <v>15</v>
      </c>
      <c r="B395" t="s">
        <v>15</v>
      </c>
      <c r="C395" t="s">
        <v>15</v>
      </c>
      <c r="D395" t="s">
        <v>15</v>
      </c>
      <c r="E395" t="s">
        <v>15</v>
      </c>
      <c r="F395" t="s">
        <v>15</v>
      </c>
      <c r="H3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commande]],$H394)))</f>
        <v/>
      </c>
      <c r="I395" s="10" t="str">
        <f>IF(AND(Tableau2[[#This Row],[Nbr de commande]]="",Tableau2[[#This Row],[Nbr de commande]]=""),"",INDEX(G:N,MATCH(Tableau2[[#This Row],[Nbr de commande BIS]],[Nbr de commande],0),8))</f>
        <v/>
      </c>
      <c r="J395" s="8" t="str">
        <f>IF(AND(Tableau2[[#This Row],[Nbr de commande]]&lt;&gt;"",Tableau2[[#This Row],[Nbr de commande]]&lt;&gt;G396),Tableau2[[#This Row],[CUMUL QTE]],"")</f>
        <v/>
      </c>
      <c r="K395" s="8" t="str">
        <f>IF(AND(Tableau2[[#This Row],[Nbr de commande]]&lt;&gt;"",Tableau2[[#This Row],[Nbr de commande]]&lt;&gt;G396),Tableau2[[#This Row],[Cumul MONT]],"")</f>
        <v/>
      </c>
      <c r="L395" s="7">
        <f>SUMIFS($C$2:C395,$B$2:B395,"&lt;&gt;999")</f>
        <v>5917.9999999999991</v>
      </c>
      <c r="M395" s="7">
        <f>SUMIFS($E$2:E395,$B$2:B395,"&lt;&gt;999")</f>
        <v>54270.620000000032</v>
      </c>
      <c r="N395" s="5" t="str">
        <f>IF(AND(Tableau2[[#This Row],[CDE QTE]]="",Tableau2[[#This Row],[CDE MONT]]=""),"",Tableau2[[#This Row],[CDE MONT]]/Tableau2[[#This Row],[CDE QTE]])</f>
        <v/>
      </c>
    </row>
    <row r="396" spans="1:14">
      <c r="A396" s="1" t="s">
        <v>15</v>
      </c>
      <c r="B396" t="s">
        <v>15</v>
      </c>
      <c r="C396" t="s">
        <v>15</v>
      </c>
      <c r="D396" t="s">
        <v>15</v>
      </c>
      <c r="E396" t="s">
        <v>15</v>
      </c>
      <c r="F396" t="s">
        <v>15</v>
      </c>
      <c r="H3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commande]],$H395)))</f>
        <v/>
      </c>
      <c r="I396" s="10" t="str">
        <f>IF(AND(Tableau2[[#This Row],[Nbr de commande]]="",Tableau2[[#This Row],[Nbr de commande]]=""),"",INDEX(G:N,MATCH(Tableau2[[#This Row],[Nbr de commande BIS]],[Nbr de commande],0),8))</f>
        <v/>
      </c>
      <c r="J396" s="8" t="str">
        <f>IF(AND(Tableau2[[#This Row],[Nbr de commande]]&lt;&gt;"",Tableau2[[#This Row],[Nbr de commande]]&lt;&gt;G397),Tableau2[[#This Row],[CUMUL QTE]],"")</f>
        <v/>
      </c>
      <c r="K396" s="8" t="str">
        <f>IF(AND(Tableau2[[#This Row],[Nbr de commande]]&lt;&gt;"",Tableau2[[#This Row],[Nbr de commande]]&lt;&gt;G397),Tableau2[[#This Row],[Cumul MONT]],"")</f>
        <v/>
      </c>
      <c r="L396" s="7">
        <f>SUMIFS($C$2:C396,$B$2:B396,"&lt;&gt;999")</f>
        <v>5917.9999999999991</v>
      </c>
      <c r="M396" s="7">
        <f>SUMIFS($E$2:E396,$B$2:B396,"&lt;&gt;999")</f>
        <v>54270.620000000032</v>
      </c>
      <c r="N396" s="5" t="str">
        <f>IF(AND(Tableau2[[#This Row],[CDE QTE]]="",Tableau2[[#This Row],[CDE MONT]]=""),"",Tableau2[[#This Row],[CDE MONT]]/Tableau2[[#This Row],[CDE QTE]])</f>
        <v/>
      </c>
    </row>
    <row r="397" spans="1:14">
      <c r="A397" s="1" t="s">
        <v>15</v>
      </c>
      <c r="B397" t="s">
        <v>15</v>
      </c>
      <c r="C397" t="s">
        <v>15</v>
      </c>
      <c r="D397" t="s">
        <v>15</v>
      </c>
      <c r="E397" t="s">
        <v>15</v>
      </c>
      <c r="F397" t="s">
        <v>15</v>
      </c>
      <c r="H3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commande]],$H396)))</f>
        <v/>
      </c>
      <c r="I397" s="10" t="str">
        <f>IF(AND(Tableau2[[#This Row],[Nbr de commande]]="",Tableau2[[#This Row],[Nbr de commande]]=""),"",INDEX(G:N,MATCH(Tableau2[[#This Row],[Nbr de commande BIS]],[Nbr de commande],0),8))</f>
        <v/>
      </c>
      <c r="J397" s="8" t="str">
        <f>IF(AND(Tableau2[[#This Row],[Nbr de commande]]&lt;&gt;"",Tableau2[[#This Row],[Nbr de commande]]&lt;&gt;G398),Tableau2[[#This Row],[CUMUL QTE]],"")</f>
        <v/>
      </c>
      <c r="K397" s="8" t="str">
        <f>IF(AND(Tableau2[[#This Row],[Nbr de commande]]&lt;&gt;"",Tableau2[[#This Row],[Nbr de commande]]&lt;&gt;G398),Tableau2[[#This Row],[Cumul MONT]],"")</f>
        <v/>
      </c>
      <c r="L397" s="7">
        <f>SUMIFS($C$2:C397,$B$2:B397,"&lt;&gt;999")</f>
        <v>5917.9999999999991</v>
      </c>
      <c r="M397" s="7">
        <f>SUMIFS($E$2:E397,$B$2:B397,"&lt;&gt;999")</f>
        <v>54270.620000000032</v>
      </c>
      <c r="N397" s="5" t="str">
        <f>IF(AND(Tableau2[[#This Row],[CDE QTE]]="",Tableau2[[#This Row],[CDE MONT]]=""),"",Tableau2[[#This Row],[CDE MONT]]/Tableau2[[#This Row],[CDE QTE]])</f>
        <v/>
      </c>
    </row>
    <row r="398" spans="1:14">
      <c r="A398" s="1" t="s">
        <v>15</v>
      </c>
      <c r="B398" t="s">
        <v>15</v>
      </c>
      <c r="C398" t="s">
        <v>15</v>
      </c>
      <c r="D398" t="s">
        <v>15</v>
      </c>
      <c r="E398" t="s">
        <v>15</v>
      </c>
      <c r="F398" t="s">
        <v>15</v>
      </c>
      <c r="H3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commande]],$H397)))</f>
        <v/>
      </c>
      <c r="I398" s="10" t="str">
        <f>IF(AND(Tableau2[[#This Row],[Nbr de commande]]="",Tableau2[[#This Row],[Nbr de commande]]=""),"",INDEX(G:N,MATCH(Tableau2[[#This Row],[Nbr de commande BIS]],[Nbr de commande],0),8))</f>
        <v/>
      </c>
      <c r="J398" s="8" t="str">
        <f>IF(AND(Tableau2[[#This Row],[Nbr de commande]]&lt;&gt;"",Tableau2[[#This Row],[Nbr de commande]]&lt;&gt;G399),Tableau2[[#This Row],[CUMUL QTE]],"")</f>
        <v/>
      </c>
      <c r="K398" s="8" t="str">
        <f>IF(AND(Tableau2[[#This Row],[Nbr de commande]]&lt;&gt;"",Tableau2[[#This Row],[Nbr de commande]]&lt;&gt;G399),Tableau2[[#This Row],[Cumul MONT]],"")</f>
        <v/>
      </c>
      <c r="L398" s="7">
        <f>SUMIFS($C$2:C398,$B$2:B398,"&lt;&gt;999")</f>
        <v>5917.9999999999991</v>
      </c>
      <c r="M398" s="7">
        <f>SUMIFS($E$2:E398,$B$2:B398,"&lt;&gt;999")</f>
        <v>54270.620000000032</v>
      </c>
      <c r="N398" s="5" t="str">
        <f>IF(AND(Tableau2[[#This Row],[CDE QTE]]="",Tableau2[[#This Row],[CDE MONT]]=""),"",Tableau2[[#This Row],[CDE MONT]]/Tableau2[[#This Row],[CDE QTE]])</f>
        <v/>
      </c>
    </row>
    <row r="399" spans="1:14">
      <c r="A399" s="1" t="s">
        <v>15</v>
      </c>
      <c r="B399" t="s">
        <v>15</v>
      </c>
      <c r="C399" t="s">
        <v>15</v>
      </c>
      <c r="D399" t="s">
        <v>15</v>
      </c>
      <c r="E399" t="s">
        <v>15</v>
      </c>
      <c r="F399" t="s">
        <v>15</v>
      </c>
      <c r="H3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commande]],$H398)))</f>
        <v/>
      </c>
      <c r="I399" s="10" t="str">
        <f>IF(AND(Tableau2[[#This Row],[Nbr de commande]]="",Tableau2[[#This Row],[Nbr de commande]]=""),"",INDEX(G:N,MATCH(Tableau2[[#This Row],[Nbr de commande BIS]],[Nbr de commande],0),8))</f>
        <v/>
      </c>
      <c r="J399" s="8" t="str">
        <f>IF(AND(Tableau2[[#This Row],[Nbr de commande]]&lt;&gt;"",Tableau2[[#This Row],[Nbr de commande]]&lt;&gt;G400),Tableau2[[#This Row],[CUMUL QTE]],"")</f>
        <v/>
      </c>
      <c r="K399" s="8" t="str">
        <f>IF(AND(Tableau2[[#This Row],[Nbr de commande]]&lt;&gt;"",Tableau2[[#This Row],[Nbr de commande]]&lt;&gt;G400),Tableau2[[#This Row],[Cumul MONT]],"")</f>
        <v/>
      </c>
      <c r="L399" s="7">
        <f>SUMIFS($C$2:C399,$B$2:B399,"&lt;&gt;999")</f>
        <v>5917.9999999999991</v>
      </c>
      <c r="M399" s="7">
        <f>SUMIFS($E$2:E399,$B$2:B399,"&lt;&gt;999")</f>
        <v>54270.620000000032</v>
      </c>
      <c r="N399" s="5" t="str">
        <f>IF(AND(Tableau2[[#This Row],[CDE QTE]]="",Tableau2[[#This Row],[CDE MONT]]=""),"",Tableau2[[#This Row],[CDE MONT]]/Tableau2[[#This Row],[CDE QTE]])</f>
        <v/>
      </c>
    </row>
    <row r="400" spans="1:14">
      <c r="A400" s="1" t="s">
        <v>15</v>
      </c>
      <c r="B400" t="s">
        <v>15</v>
      </c>
      <c r="C400" t="s">
        <v>15</v>
      </c>
      <c r="D400" t="s">
        <v>15</v>
      </c>
      <c r="E400" t="s">
        <v>15</v>
      </c>
      <c r="F400" t="s">
        <v>15</v>
      </c>
      <c r="H4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commande]],$H399)))</f>
        <v/>
      </c>
      <c r="I400" s="10" t="str">
        <f>IF(AND(Tableau2[[#This Row],[Nbr de commande]]="",Tableau2[[#This Row],[Nbr de commande]]=""),"",INDEX(G:N,MATCH(Tableau2[[#This Row],[Nbr de commande BIS]],[Nbr de commande],0),8))</f>
        <v/>
      </c>
      <c r="J400" s="8" t="str">
        <f>IF(AND(Tableau2[[#This Row],[Nbr de commande]]&lt;&gt;"",Tableau2[[#This Row],[Nbr de commande]]&lt;&gt;G401),Tableau2[[#This Row],[CUMUL QTE]],"")</f>
        <v/>
      </c>
      <c r="K400" s="8" t="str">
        <f>IF(AND(Tableau2[[#This Row],[Nbr de commande]]&lt;&gt;"",Tableau2[[#This Row],[Nbr de commande]]&lt;&gt;G401),Tableau2[[#This Row],[Cumul MONT]],"")</f>
        <v/>
      </c>
      <c r="L400" s="7">
        <f>SUMIFS($C$2:C400,$B$2:B400,"&lt;&gt;999")</f>
        <v>5917.9999999999991</v>
      </c>
      <c r="M400" s="7">
        <f>SUMIFS($E$2:E400,$B$2:B400,"&lt;&gt;999")</f>
        <v>54270.620000000032</v>
      </c>
      <c r="N400" s="5" t="str">
        <f>IF(AND(Tableau2[[#This Row],[CDE QTE]]="",Tableau2[[#This Row],[CDE MONT]]=""),"",Tableau2[[#This Row],[CDE MONT]]/Tableau2[[#This Row],[CDE QTE]])</f>
        <v/>
      </c>
    </row>
    <row r="401" spans="1:14">
      <c r="A401" s="1" t="s">
        <v>15</v>
      </c>
      <c r="B401" t="s">
        <v>15</v>
      </c>
      <c r="C401" t="s">
        <v>15</v>
      </c>
      <c r="D401" t="s">
        <v>15</v>
      </c>
      <c r="E401" t="s">
        <v>15</v>
      </c>
      <c r="F401" t="s">
        <v>15</v>
      </c>
      <c r="H4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commande]],$H400)))</f>
        <v/>
      </c>
      <c r="I401" s="10" t="str">
        <f>IF(AND(Tableau2[[#This Row],[Nbr de commande]]="",Tableau2[[#This Row],[Nbr de commande]]=""),"",INDEX(G:N,MATCH(Tableau2[[#This Row],[Nbr de commande BIS]],[Nbr de commande],0),8))</f>
        <v/>
      </c>
      <c r="J401" s="8" t="str">
        <f>IF(AND(Tableau2[[#This Row],[Nbr de commande]]&lt;&gt;"",Tableau2[[#This Row],[Nbr de commande]]&lt;&gt;G402),Tableau2[[#This Row],[CUMUL QTE]],"")</f>
        <v/>
      </c>
      <c r="K401" s="8" t="str">
        <f>IF(AND(Tableau2[[#This Row],[Nbr de commande]]&lt;&gt;"",Tableau2[[#This Row],[Nbr de commande]]&lt;&gt;G402),Tableau2[[#This Row],[Cumul MONT]],"")</f>
        <v/>
      </c>
      <c r="L401" s="7">
        <f>SUMIFS($C$2:C401,$B$2:B401,"&lt;&gt;999")</f>
        <v>5917.9999999999991</v>
      </c>
      <c r="M401" s="7">
        <f>SUMIFS($E$2:E401,$B$2:B401,"&lt;&gt;999")</f>
        <v>54270.620000000032</v>
      </c>
      <c r="N401" s="5" t="str">
        <f>IF(AND(Tableau2[[#This Row],[CDE QTE]]="",Tableau2[[#This Row],[CDE MONT]]=""),"",Tableau2[[#This Row],[CDE MONT]]/Tableau2[[#This Row],[CDE QTE]])</f>
        <v/>
      </c>
    </row>
    <row r="402" spans="1:14">
      <c r="A402" s="1" t="s">
        <v>15</v>
      </c>
      <c r="B402" t="s">
        <v>15</v>
      </c>
      <c r="C402" t="s">
        <v>15</v>
      </c>
      <c r="D402" t="s">
        <v>15</v>
      </c>
      <c r="E402" t="s">
        <v>15</v>
      </c>
      <c r="F402" t="s">
        <v>15</v>
      </c>
      <c r="H4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commande]],$H401)))</f>
        <v/>
      </c>
      <c r="I402" s="10" t="str">
        <f>IF(AND(Tableau2[[#This Row],[Nbr de commande]]="",Tableau2[[#This Row],[Nbr de commande]]=""),"",INDEX(G:N,MATCH(Tableau2[[#This Row],[Nbr de commande BIS]],[Nbr de commande],0),8))</f>
        <v/>
      </c>
      <c r="J402" s="8" t="str">
        <f>IF(AND(Tableau2[[#This Row],[Nbr de commande]]&lt;&gt;"",Tableau2[[#This Row],[Nbr de commande]]&lt;&gt;G403),Tableau2[[#This Row],[CUMUL QTE]],"")</f>
        <v/>
      </c>
      <c r="K402" s="8" t="str">
        <f>IF(AND(Tableau2[[#This Row],[Nbr de commande]]&lt;&gt;"",Tableau2[[#This Row],[Nbr de commande]]&lt;&gt;G403),Tableau2[[#This Row],[Cumul MONT]],"")</f>
        <v/>
      </c>
      <c r="L402" s="7">
        <f>SUMIFS($C$2:C402,$B$2:B402,"&lt;&gt;999")</f>
        <v>5917.9999999999991</v>
      </c>
      <c r="M402" s="7">
        <f>SUMIFS($E$2:E402,$B$2:B402,"&lt;&gt;999")</f>
        <v>54270.620000000032</v>
      </c>
      <c r="N402" s="5" t="str">
        <f>IF(AND(Tableau2[[#This Row],[CDE QTE]]="",Tableau2[[#This Row],[CDE MONT]]=""),"",Tableau2[[#This Row],[CDE MONT]]/Tableau2[[#This Row],[CDE QTE]])</f>
        <v/>
      </c>
    </row>
    <row r="403" spans="1:14">
      <c r="A403" s="1" t="s">
        <v>15</v>
      </c>
      <c r="B403" t="s">
        <v>15</v>
      </c>
      <c r="C403" t="s">
        <v>15</v>
      </c>
      <c r="D403" t="s">
        <v>15</v>
      </c>
      <c r="E403" t="s">
        <v>15</v>
      </c>
      <c r="F403" t="s">
        <v>15</v>
      </c>
      <c r="H4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commande]],$H402)))</f>
        <v/>
      </c>
      <c r="I403" s="10" t="str">
        <f>IF(AND(Tableau2[[#This Row],[Nbr de commande]]="",Tableau2[[#This Row],[Nbr de commande]]=""),"",INDEX(G:N,MATCH(Tableau2[[#This Row],[Nbr de commande BIS]],[Nbr de commande],0),8))</f>
        <v/>
      </c>
      <c r="J403" s="8" t="str">
        <f>IF(AND(Tableau2[[#This Row],[Nbr de commande]]&lt;&gt;"",Tableau2[[#This Row],[Nbr de commande]]&lt;&gt;G404),Tableau2[[#This Row],[CUMUL QTE]],"")</f>
        <v/>
      </c>
      <c r="K403" s="8" t="str">
        <f>IF(AND(Tableau2[[#This Row],[Nbr de commande]]&lt;&gt;"",Tableau2[[#This Row],[Nbr de commande]]&lt;&gt;G404),Tableau2[[#This Row],[Cumul MONT]],"")</f>
        <v/>
      </c>
      <c r="L403" s="7">
        <f>SUMIFS($C$2:C403,$B$2:B403,"&lt;&gt;999")</f>
        <v>5917.9999999999991</v>
      </c>
      <c r="M403" s="7">
        <f>SUMIFS($E$2:E403,$B$2:B403,"&lt;&gt;999")</f>
        <v>54270.620000000032</v>
      </c>
      <c r="N403" s="5" t="str">
        <f>IF(AND(Tableau2[[#This Row],[CDE QTE]]="",Tableau2[[#This Row],[CDE MONT]]=""),"",Tableau2[[#This Row],[CDE MONT]]/Tableau2[[#This Row],[CDE QTE]])</f>
        <v/>
      </c>
    </row>
    <row r="404" spans="1:14">
      <c r="A404" s="1" t="s">
        <v>15</v>
      </c>
      <c r="B404" t="s">
        <v>15</v>
      </c>
      <c r="C404" t="s">
        <v>15</v>
      </c>
      <c r="D404" t="s">
        <v>15</v>
      </c>
      <c r="E404" t="s">
        <v>15</v>
      </c>
      <c r="F404" t="s">
        <v>15</v>
      </c>
      <c r="H4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commande]],$H403)))</f>
        <v/>
      </c>
      <c r="I404" s="10" t="str">
        <f>IF(AND(Tableau2[[#This Row],[Nbr de commande]]="",Tableau2[[#This Row],[Nbr de commande]]=""),"",INDEX(G:N,MATCH(Tableau2[[#This Row],[Nbr de commande BIS]],[Nbr de commande],0),8))</f>
        <v/>
      </c>
      <c r="J404" s="8" t="str">
        <f>IF(AND(Tableau2[[#This Row],[Nbr de commande]]&lt;&gt;"",Tableau2[[#This Row],[Nbr de commande]]&lt;&gt;G405),Tableau2[[#This Row],[CUMUL QTE]],"")</f>
        <v/>
      </c>
      <c r="K404" s="8" t="str">
        <f>IF(AND(Tableau2[[#This Row],[Nbr de commande]]&lt;&gt;"",Tableau2[[#This Row],[Nbr de commande]]&lt;&gt;G405),Tableau2[[#This Row],[Cumul MONT]],"")</f>
        <v/>
      </c>
      <c r="L404" s="7">
        <f>SUMIFS($C$2:C404,$B$2:B404,"&lt;&gt;999")</f>
        <v>5917.9999999999991</v>
      </c>
      <c r="M404" s="7">
        <f>SUMIFS($E$2:E404,$B$2:B404,"&lt;&gt;999")</f>
        <v>54270.620000000032</v>
      </c>
      <c r="N404" s="5" t="str">
        <f>IF(AND(Tableau2[[#This Row],[CDE QTE]]="",Tableau2[[#This Row],[CDE MONT]]=""),"",Tableau2[[#This Row],[CDE MONT]]/Tableau2[[#This Row],[CDE QTE]])</f>
        <v/>
      </c>
    </row>
    <row r="405" spans="1:14">
      <c r="A405" s="1" t="s">
        <v>15</v>
      </c>
      <c r="B405" t="s">
        <v>15</v>
      </c>
      <c r="C405" t="s">
        <v>15</v>
      </c>
      <c r="D405" t="s">
        <v>15</v>
      </c>
      <c r="E405" t="s">
        <v>15</v>
      </c>
      <c r="F405" t="s">
        <v>15</v>
      </c>
      <c r="H4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commande]],$H404)))</f>
        <v/>
      </c>
      <c r="I405" s="10" t="str">
        <f>IF(AND(Tableau2[[#This Row],[Nbr de commande]]="",Tableau2[[#This Row],[Nbr de commande]]=""),"",INDEX(G:N,MATCH(Tableau2[[#This Row],[Nbr de commande BIS]],[Nbr de commande],0),8))</f>
        <v/>
      </c>
      <c r="J405" s="8" t="str">
        <f>IF(AND(Tableau2[[#This Row],[Nbr de commande]]&lt;&gt;"",Tableau2[[#This Row],[Nbr de commande]]&lt;&gt;G406),Tableau2[[#This Row],[CUMUL QTE]],"")</f>
        <v/>
      </c>
      <c r="K405" s="8" t="str">
        <f>IF(AND(Tableau2[[#This Row],[Nbr de commande]]&lt;&gt;"",Tableau2[[#This Row],[Nbr de commande]]&lt;&gt;G406),Tableau2[[#This Row],[Cumul MONT]],"")</f>
        <v/>
      </c>
      <c r="L405" s="7">
        <f>SUMIFS($C$2:C405,$B$2:B405,"&lt;&gt;999")</f>
        <v>5917.9999999999991</v>
      </c>
      <c r="M405" s="7">
        <f>SUMIFS($E$2:E405,$B$2:B405,"&lt;&gt;999")</f>
        <v>54270.620000000032</v>
      </c>
      <c r="N405" s="5" t="str">
        <f>IF(AND(Tableau2[[#This Row],[CDE QTE]]="",Tableau2[[#This Row],[CDE MONT]]=""),"",Tableau2[[#This Row],[CDE MONT]]/Tableau2[[#This Row],[CDE QTE]])</f>
        <v/>
      </c>
    </row>
    <row r="406" spans="1:14">
      <c r="A406" s="1" t="s">
        <v>15</v>
      </c>
      <c r="B406" t="s">
        <v>15</v>
      </c>
      <c r="C406" t="s">
        <v>15</v>
      </c>
      <c r="D406" t="s">
        <v>15</v>
      </c>
      <c r="E406" t="s">
        <v>15</v>
      </c>
      <c r="F406" t="s">
        <v>15</v>
      </c>
      <c r="H4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commande]],$H405)))</f>
        <v/>
      </c>
      <c r="I406" s="10" t="str">
        <f>IF(AND(Tableau2[[#This Row],[Nbr de commande]]="",Tableau2[[#This Row],[Nbr de commande]]=""),"",INDEX(G:N,MATCH(Tableau2[[#This Row],[Nbr de commande BIS]],[Nbr de commande],0),8))</f>
        <v/>
      </c>
      <c r="J406" s="8" t="str">
        <f>IF(AND(Tableau2[[#This Row],[Nbr de commande]]&lt;&gt;"",Tableau2[[#This Row],[Nbr de commande]]&lt;&gt;G407),Tableau2[[#This Row],[CUMUL QTE]],"")</f>
        <v/>
      </c>
      <c r="K406" s="8" t="str">
        <f>IF(AND(Tableau2[[#This Row],[Nbr de commande]]&lt;&gt;"",Tableau2[[#This Row],[Nbr de commande]]&lt;&gt;G407),Tableau2[[#This Row],[Cumul MONT]],"")</f>
        <v/>
      </c>
      <c r="L406" s="7">
        <f>SUMIFS($C$2:C406,$B$2:B406,"&lt;&gt;999")</f>
        <v>5917.9999999999991</v>
      </c>
      <c r="M406" s="7">
        <f>SUMIFS($E$2:E406,$B$2:B406,"&lt;&gt;999")</f>
        <v>54270.620000000032</v>
      </c>
      <c r="N406" s="5" t="str">
        <f>IF(AND(Tableau2[[#This Row],[CDE QTE]]="",Tableau2[[#This Row],[CDE MONT]]=""),"",Tableau2[[#This Row],[CDE MONT]]/Tableau2[[#This Row],[CDE QTE]])</f>
        <v/>
      </c>
    </row>
    <row r="407" spans="1:14">
      <c r="A407" s="1" t="s">
        <v>15</v>
      </c>
      <c r="B407" t="s">
        <v>15</v>
      </c>
      <c r="C407" t="s">
        <v>15</v>
      </c>
      <c r="D407" t="s">
        <v>15</v>
      </c>
      <c r="E407" t="s">
        <v>15</v>
      </c>
      <c r="F407" t="s">
        <v>15</v>
      </c>
      <c r="H4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commande]],$H406)))</f>
        <v/>
      </c>
      <c r="I407" s="10" t="str">
        <f>IF(AND(Tableau2[[#This Row],[Nbr de commande]]="",Tableau2[[#This Row],[Nbr de commande]]=""),"",INDEX(G:N,MATCH(Tableau2[[#This Row],[Nbr de commande BIS]],[Nbr de commande],0),8))</f>
        <v/>
      </c>
      <c r="J407" s="8" t="str">
        <f>IF(AND(Tableau2[[#This Row],[Nbr de commande]]&lt;&gt;"",Tableau2[[#This Row],[Nbr de commande]]&lt;&gt;G408),Tableau2[[#This Row],[CUMUL QTE]],"")</f>
        <v/>
      </c>
      <c r="K407" s="8" t="str">
        <f>IF(AND(Tableau2[[#This Row],[Nbr de commande]]&lt;&gt;"",Tableau2[[#This Row],[Nbr de commande]]&lt;&gt;G408),Tableau2[[#This Row],[Cumul MONT]],"")</f>
        <v/>
      </c>
      <c r="L407" s="7">
        <f>SUMIFS($C$2:C407,$B$2:B407,"&lt;&gt;999")</f>
        <v>5917.9999999999991</v>
      </c>
      <c r="M407" s="7">
        <f>SUMIFS($E$2:E407,$B$2:B407,"&lt;&gt;999")</f>
        <v>54270.620000000032</v>
      </c>
      <c r="N407" s="5" t="str">
        <f>IF(AND(Tableau2[[#This Row],[CDE QTE]]="",Tableau2[[#This Row],[CDE MONT]]=""),"",Tableau2[[#This Row],[CDE MONT]]/Tableau2[[#This Row],[CDE QTE]])</f>
        <v/>
      </c>
    </row>
    <row r="408" spans="1:14">
      <c r="A408" s="1" t="s">
        <v>15</v>
      </c>
      <c r="B408" t="s">
        <v>15</v>
      </c>
      <c r="C408" t="s">
        <v>15</v>
      </c>
      <c r="D408" t="s">
        <v>15</v>
      </c>
      <c r="E408" t="s">
        <v>15</v>
      </c>
      <c r="F408" t="s">
        <v>15</v>
      </c>
      <c r="H4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commande]],$H407)))</f>
        <v/>
      </c>
      <c r="I408" s="10" t="str">
        <f>IF(AND(Tableau2[[#This Row],[Nbr de commande]]="",Tableau2[[#This Row],[Nbr de commande]]=""),"",INDEX(G:N,MATCH(Tableau2[[#This Row],[Nbr de commande BIS]],[Nbr de commande],0),8))</f>
        <v/>
      </c>
      <c r="J408" s="8" t="str">
        <f>IF(AND(Tableau2[[#This Row],[Nbr de commande]]&lt;&gt;"",Tableau2[[#This Row],[Nbr de commande]]&lt;&gt;G409),Tableau2[[#This Row],[CUMUL QTE]],"")</f>
        <v/>
      </c>
      <c r="K408" s="8" t="str">
        <f>IF(AND(Tableau2[[#This Row],[Nbr de commande]]&lt;&gt;"",Tableau2[[#This Row],[Nbr de commande]]&lt;&gt;G409),Tableau2[[#This Row],[Cumul MONT]],"")</f>
        <v/>
      </c>
      <c r="L408" s="7">
        <f>SUMIFS($C$2:C408,$B$2:B408,"&lt;&gt;999")</f>
        <v>5917.9999999999991</v>
      </c>
      <c r="M408" s="7">
        <f>SUMIFS($E$2:E408,$B$2:B408,"&lt;&gt;999")</f>
        <v>54270.620000000032</v>
      </c>
      <c r="N408" s="5" t="str">
        <f>IF(AND(Tableau2[[#This Row],[CDE QTE]]="",Tableau2[[#This Row],[CDE MONT]]=""),"",Tableau2[[#This Row],[CDE MONT]]/Tableau2[[#This Row],[CDE QTE]])</f>
        <v/>
      </c>
    </row>
    <row r="409" spans="1:14">
      <c r="A409" s="1" t="s">
        <v>15</v>
      </c>
      <c r="B409" t="s">
        <v>15</v>
      </c>
      <c r="C409" t="s">
        <v>15</v>
      </c>
      <c r="D409" t="s">
        <v>15</v>
      </c>
      <c r="E409" t="s">
        <v>15</v>
      </c>
      <c r="F409" t="s">
        <v>15</v>
      </c>
      <c r="H4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commande]],$H408)))</f>
        <v/>
      </c>
      <c r="I409" s="10" t="str">
        <f>IF(AND(Tableau2[[#This Row],[Nbr de commande]]="",Tableau2[[#This Row],[Nbr de commande]]=""),"",INDEX(G:N,MATCH(Tableau2[[#This Row],[Nbr de commande BIS]],[Nbr de commande],0),8))</f>
        <v/>
      </c>
      <c r="J409" s="8" t="str">
        <f>IF(AND(Tableau2[[#This Row],[Nbr de commande]]&lt;&gt;"",Tableau2[[#This Row],[Nbr de commande]]&lt;&gt;G410),Tableau2[[#This Row],[CUMUL QTE]],"")</f>
        <v/>
      </c>
      <c r="K409" s="8" t="str">
        <f>IF(AND(Tableau2[[#This Row],[Nbr de commande]]&lt;&gt;"",Tableau2[[#This Row],[Nbr de commande]]&lt;&gt;G410),Tableau2[[#This Row],[Cumul MONT]],"")</f>
        <v/>
      </c>
      <c r="L409" s="7">
        <f>SUMIFS($C$2:C409,$B$2:B409,"&lt;&gt;999")</f>
        <v>5917.9999999999991</v>
      </c>
      <c r="M409" s="7">
        <f>SUMIFS($E$2:E409,$B$2:B409,"&lt;&gt;999")</f>
        <v>54270.620000000032</v>
      </c>
      <c r="N409" s="5" t="str">
        <f>IF(AND(Tableau2[[#This Row],[CDE QTE]]="",Tableau2[[#This Row],[CDE MONT]]=""),"",Tableau2[[#This Row],[CDE MONT]]/Tableau2[[#This Row],[CDE QTE]])</f>
        <v/>
      </c>
    </row>
    <row r="410" spans="1:14">
      <c r="A410" s="1" t="s">
        <v>15</v>
      </c>
      <c r="B410" t="s">
        <v>15</v>
      </c>
      <c r="C410" t="s">
        <v>15</v>
      </c>
      <c r="D410" t="s">
        <v>15</v>
      </c>
      <c r="E410" t="s">
        <v>15</v>
      </c>
      <c r="F410" t="s">
        <v>15</v>
      </c>
      <c r="H4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commande]],$H409)))</f>
        <v/>
      </c>
      <c r="I410" s="10" t="str">
        <f>IF(AND(Tableau2[[#This Row],[Nbr de commande]]="",Tableau2[[#This Row],[Nbr de commande]]=""),"",INDEX(G:N,MATCH(Tableau2[[#This Row],[Nbr de commande BIS]],[Nbr de commande],0),8))</f>
        <v/>
      </c>
      <c r="J410" s="8" t="str">
        <f>IF(AND(Tableau2[[#This Row],[Nbr de commande]]&lt;&gt;"",Tableau2[[#This Row],[Nbr de commande]]&lt;&gt;G411),Tableau2[[#This Row],[CUMUL QTE]],"")</f>
        <v/>
      </c>
      <c r="K410" s="8" t="str">
        <f>IF(AND(Tableau2[[#This Row],[Nbr de commande]]&lt;&gt;"",Tableau2[[#This Row],[Nbr de commande]]&lt;&gt;G411),Tableau2[[#This Row],[Cumul MONT]],"")</f>
        <v/>
      </c>
      <c r="L410" s="7">
        <f>SUMIFS($C$2:C410,$B$2:B410,"&lt;&gt;999")</f>
        <v>5917.9999999999991</v>
      </c>
      <c r="M410" s="7">
        <f>SUMIFS($E$2:E410,$B$2:B410,"&lt;&gt;999")</f>
        <v>54270.620000000032</v>
      </c>
      <c r="N410" s="5" t="str">
        <f>IF(AND(Tableau2[[#This Row],[CDE QTE]]="",Tableau2[[#This Row],[CDE MONT]]=""),"",Tableau2[[#This Row],[CDE MONT]]/Tableau2[[#This Row],[CDE QTE]])</f>
        <v/>
      </c>
    </row>
    <row r="411" spans="1:14">
      <c r="A411" s="1" t="s">
        <v>15</v>
      </c>
      <c r="B411" t="s">
        <v>15</v>
      </c>
      <c r="C411" t="s">
        <v>15</v>
      </c>
      <c r="D411" t="s">
        <v>15</v>
      </c>
      <c r="E411" t="s">
        <v>15</v>
      </c>
      <c r="F411" t="s">
        <v>15</v>
      </c>
      <c r="H4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commande]],$H410)))</f>
        <v/>
      </c>
      <c r="I411" s="10" t="str">
        <f>IF(AND(Tableau2[[#This Row],[Nbr de commande]]="",Tableau2[[#This Row],[Nbr de commande]]=""),"",INDEX(G:N,MATCH(Tableau2[[#This Row],[Nbr de commande BIS]],[Nbr de commande],0),8))</f>
        <v/>
      </c>
      <c r="J411" s="8" t="str">
        <f>IF(AND(Tableau2[[#This Row],[Nbr de commande]]&lt;&gt;"",Tableau2[[#This Row],[Nbr de commande]]&lt;&gt;G412),Tableau2[[#This Row],[CUMUL QTE]],"")</f>
        <v/>
      </c>
      <c r="K411" s="8" t="str">
        <f>IF(AND(Tableau2[[#This Row],[Nbr de commande]]&lt;&gt;"",Tableau2[[#This Row],[Nbr de commande]]&lt;&gt;G412),Tableau2[[#This Row],[Cumul MONT]],"")</f>
        <v/>
      </c>
      <c r="L411" s="7">
        <f>SUMIFS($C$2:C411,$B$2:B411,"&lt;&gt;999")</f>
        <v>5917.9999999999991</v>
      </c>
      <c r="M411" s="7">
        <f>SUMIFS($E$2:E411,$B$2:B411,"&lt;&gt;999")</f>
        <v>54270.620000000032</v>
      </c>
      <c r="N411" s="5" t="str">
        <f>IF(AND(Tableau2[[#This Row],[CDE QTE]]="",Tableau2[[#This Row],[CDE MONT]]=""),"",Tableau2[[#This Row],[CDE MONT]]/Tableau2[[#This Row],[CDE QTE]])</f>
        <v/>
      </c>
    </row>
    <row r="412" spans="1:14">
      <c r="A412" s="1" t="s">
        <v>15</v>
      </c>
      <c r="B412" t="s">
        <v>15</v>
      </c>
      <c r="C412" t="s">
        <v>15</v>
      </c>
      <c r="D412" t="s">
        <v>15</v>
      </c>
      <c r="E412" t="s">
        <v>15</v>
      </c>
      <c r="F412" t="s">
        <v>15</v>
      </c>
      <c r="H4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commande]],$H411)))</f>
        <v/>
      </c>
      <c r="I412" s="10" t="str">
        <f>IF(AND(Tableau2[[#This Row],[Nbr de commande]]="",Tableau2[[#This Row],[Nbr de commande]]=""),"",INDEX(G:N,MATCH(Tableau2[[#This Row],[Nbr de commande BIS]],[Nbr de commande],0),8))</f>
        <v/>
      </c>
      <c r="J412" s="8" t="str">
        <f>IF(AND(Tableau2[[#This Row],[Nbr de commande]]&lt;&gt;"",Tableau2[[#This Row],[Nbr de commande]]&lt;&gt;G413),Tableau2[[#This Row],[CUMUL QTE]],"")</f>
        <v/>
      </c>
      <c r="K412" s="8" t="str">
        <f>IF(AND(Tableau2[[#This Row],[Nbr de commande]]&lt;&gt;"",Tableau2[[#This Row],[Nbr de commande]]&lt;&gt;G413),Tableau2[[#This Row],[Cumul MONT]],"")</f>
        <v/>
      </c>
      <c r="L412" s="7">
        <f>SUMIFS($C$2:C412,$B$2:B412,"&lt;&gt;999")</f>
        <v>5917.9999999999991</v>
      </c>
      <c r="M412" s="7">
        <f>SUMIFS($E$2:E412,$B$2:B412,"&lt;&gt;999")</f>
        <v>54270.620000000032</v>
      </c>
      <c r="N412" s="5" t="str">
        <f>IF(AND(Tableau2[[#This Row],[CDE QTE]]="",Tableau2[[#This Row],[CDE MONT]]=""),"",Tableau2[[#This Row],[CDE MONT]]/Tableau2[[#This Row],[CDE QTE]])</f>
        <v/>
      </c>
    </row>
    <row r="413" spans="1:14">
      <c r="A413" s="1" t="s">
        <v>15</v>
      </c>
      <c r="B413" t="s">
        <v>15</v>
      </c>
      <c r="C413" t="s">
        <v>15</v>
      </c>
      <c r="D413" t="s">
        <v>15</v>
      </c>
      <c r="E413" t="s">
        <v>15</v>
      </c>
      <c r="F413" t="s">
        <v>15</v>
      </c>
      <c r="H4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commande]],$H412)))</f>
        <v/>
      </c>
      <c r="I413" s="10" t="str">
        <f>IF(AND(Tableau2[[#This Row],[Nbr de commande]]="",Tableau2[[#This Row],[Nbr de commande]]=""),"",INDEX(G:N,MATCH(Tableau2[[#This Row],[Nbr de commande BIS]],[Nbr de commande],0),8))</f>
        <v/>
      </c>
      <c r="J413" s="8" t="str">
        <f>IF(AND(Tableau2[[#This Row],[Nbr de commande]]&lt;&gt;"",Tableau2[[#This Row],[Nbr de commande]]&lt;&gt;G414),Tableau2[[#This Row],[CUMUL QTE]],"")</f>
        <v/>
      </c>
      <c r="K413" s="8" t="str">
        <f>IF(AND(Tableau2[[#This Row],[Nbr de commande]]&lt;&gt;"",Tableau2[[#This Row],[Nbr de commande]]&lt;&gt;G414),Tableau2[[#This Row],[Cumul MONT]],"")</f>
        <v/>
      </c>
      <c r="L413" s="7">
        <f>SUMIFS($C$2:C413,$B$2:B413,"&lt;&gt;999")</f>
        <v>5917.9999999999991</v>
      </c>
      <c r="M413" s="7">
        <f>SUMIFS($E$2:E413,$B$2:B413,"&lt;&gt;999")</f>
        <v>54270.620000000032</v>
      </c>
      <c r="N413" s="5" t="str">
        <f>IF(AND(Tableau2[[#This Row],[CDE QTE]]="",Tableau2[[#This Row],[CDE MONT]]=""),"",Tableau2[[#This Row],[CDE MONT]]/Tableau2[[#This Row],[CDE QTE]])</f>
        <v/>
      </c>
    </row>
    <row r="414" spans="1:14">
      <c r="A414" s="1" t="s">
        <v>15</v>
      </c>
      <c r="B414" t="s">
        <v>15</v>
      </c>
      <c r="C414" t="s">
        <v>15</v>
      </c>
      <c r="D414" t="s">
        <v>15</v>
      </c>
      <c r="E414" t="s">
        <v>15</v>
      </c>
      <c r="F414" t="s">
        <v>15</v>
      </c>
      <c r="H4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commande]],$H413)))</f>
        <v/>
      </c>
      <c r="I414" s="10" t="str">
        <f>IF(AND(Tableau2[[#This Row],[Nbr de commande]]="",Tableau2[[#This Row],[Nbr de commande]]=""),"",INDEX(G:N,MATCH(Tableau2[[#This Row],[Nbr de commande BIS]],[Nbr de commande],0),8))</f>
        <v/>
      </c>
      <c r="J414" s="8" t="str">
        <f>IF(AND(Tableau2[[#This Row],[Nbr de commande]]&lt;&gt;"",Tableau2[[#This Row],[Nbr de commande]]&lt;&gt;G415),Tableau2[[#This Row],[CUMUL QTE]],"")</f>
        <v/>
      </c>
      <c r="K414" s="8" t="str">
        <f>IF(AND(Tableau2[[#This Row],[Nbr de commande]]&lt;&gt;"",Tableau2[[#This Row],[Nbr de commande]]&lt;&gt;G415),Tableau2[[#This Row],[Cumul MONT]],"")</f>
        <v/>
      </c>
      <c r="L414" s="7">
        <f>SUMIFS($C$2:C414,$B$2:B414,"&lt;&gt;999")</f>
        <v>5917.9999999999991</v>
      </c>
      <c r="M414" s="7">
        <f>SUMIFS($E$2:E414,$B$2:B414,"&lt;&gt;999")</f>
        <v>54270.620000000032</v>
      </c>
      <c r="N414" s="5" t="str">
        <f>IF(AND(Tableau2[[#This Row],[CDE QTE]]="",Tableau2[[#This Row],[CDE MONT]]=""),"",Tableau2[[#This Row],[CDE MONT]]/Tableau2[[#This Row],[CDE QTE]])</f>
        <v/>
      </c>
    </row>
    <row r="415" spans="1:14">
      <c r="A415" s="1" t="s">
        <v>15</v>
      </c>
      <c r="B415" t="s">
        <v>15</v>
      </c>
      <c r="C415" t="s">
        <v>15</v>
      </c>
      <c r="D415" t="s">
        <v>15</v>
      </c>
      <c r="E415" t="s">
        <v>15</v>
      </c>
      <c r="F415" t="s">
        <v>15</v>
      </c>
      <c r="H4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commande]],$H414)))</f>
        <v/>
      </c>
      <c r="I415" s="10" t="str">
        <f>IF(AND(Tableau2[[#This Row],[Nbr de commande]]="",Tableau2[[#This Row],[Nbr de commande]]=""),"",INDEX(G:N,MATCH(Tableau2[[#This Row],[Nbr de commande BIS]],[Nbr de commande],0),8))</f>
        <v/>
      </c>
      <c r="J415" s="8" t="str">
        <f>IF(AND(Tableau2[[#This Row],[Nbr de commande]]&lt;&gt;"",Tableau2[[#This Row],[Nbr de commande]]&lt;&gt;G416),Tableau2[[#This Row],[CUMUL QTE]],"")</f>
        <v/>
      </c>
      <c r="K415" s="8" t="str">
        <f>IF(AND(Tableau2[[#This Row],[Nbr de commande]]&lt;&gt;"",Tableau2[[#This Row],[Nbr de commande]]&lt;&gt;G416),Tableau2[[#This Row],[Cumul MONT]],"")</f>
        <v/>
      </c>
      <c r="L415" s="7">
        <f>SUMIFS($C$2:C415,$B$2:B415,"&lt;&gt;999")</f>
        <v>5917.9999999999991</v>
      </c>
      <c r="M415" s="7">
        <f>SUMIFS($E$2:E415,$B$2:B415,"&lt;&gt;999")</f>
        <v>54270.620000000032</v>
      </c>
      <c r="N415" s="5" t="str">
        <f>IF(AND(Tableau2[[#This Row],[CDE QTE]]="",Tableau2[[#This Row],[CDE MONT]]=""),"",Tableau2[[#This Row],[CDE MONT]]/Tableau2[[#This Row],[CDE QTE]])</f>
        <v/>
      </c>
    </row>
    <row r="416" spans="1:14">
      <c r="A416" s="1" t="s">
        <v>15</v>
      </c>
      <c r="B416" t="s">
        <v>15</v>
      </c>
      <c r="C416" t="s">
        <v>15</v>
      </c>
      <c r="D416" t="s">
        <v>15</v>
      </c>
      <c r="E416" t="s">
        <v>15</v>
      </c>
      <c r="F416" t="s">
        <v>15</v>
      </c>
      <c r="H4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commande]],$H415)))</f>
        <v/>
      </c>
      <c r="I416" s="10" t="str">
        <f>IF(AND(Tableau2[[#This Row],[Nbr de commande]]="",Tableau2[[#This Row],[Nbr de commande]]=""),"",INDEX(G:N,MATCH(Tableau2[[#This Row],[Nbr de commande BIS]],[Nbr de commande],0),8))</f>
        <v/>
      </c>
      <c r="J416" s="8" t="str">
        <f>IF(AND(Tableau2[[#This Row],[Nbr de commande]]&lt;&gt;"",Tableau2[[#This Row],[Nbr de commande]]&lt;&gt;G417),Tableau2[[#This Row],[CUMUL QTE]],"")</f>
        <v/>
      </c>
      <c r="K416" s="8" t="str">
        <f>IF(AND(Tableau2[[#This Row],[Nbr de commande]]&lt;&gt;"",Tableau2[[#This Row],[Nbr de commande]]&lt;&gt;G417),Tableau2[[#This Row],[Cumul MONT]],"")</f>
        <v/>
      </c>
      <c r="L416" s="7">
        <f>SUMIFS($C$2:C416,$B$2:B416,"&lt;&gt;999")</f>
        <v>5917.9999999999991</v>
      </c>
      <c r="M416" s="7">
        <f>SUMIFS($E$2:E416,$B$2:B416,"&lt;&gt;999")</f>
        <v>54270.620000000032</v>
      </c>
      <c r="N416" s="5" t="str">
        <f>IF(AND(Tableau2[[#This Row],[CDE QTE]]="",Tableau2[[#This Row],[CDE MONT]]=""),"",Tableau2[[#This Row],[CDE MONT]]/Tableau2[[#This Row],[CDE QTE]])</f>
        <v/>
      </c>
    </row>
    <row r="417" spans="1:14">
      <c r="A417" s="1" t="s">
        <v>15</v>
      </c>
      <c r="B417" t="s">
        <v>15</v>
      </c>
      <c r="C417" t="s">
        <v>15</v>
      </c>
      <c r="D417" t="s">
        <v>15</v>
      </c>
      <c r="E417" t="s">
        <v>15</v>
      </c>
      <c r="F417" t="s">
        <v>15</v>
      </c>
      <c r="H4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commande]],$H416)))</f>
        <v/>
      </c>
      <c r="I417" s="10" t="str">
        <f>IF(AND(Tableau2[[#This Row],[Nbr de commande]]="",Tableau2[[#This Row],[Nbr de commande]]=""),"",INDEX(G:N,MATCH(Tableau2[[#This Row],[Nbr de commande BIS]],[Nbr de commande],0),8))</f>
        <v/>
      </c>
      <c r="J417" s="8" t="str">
        <f>IF(AND(Tableau2[[#This Row],[Nbr de commande]]&lt;&gt;"",Tableau2[[#This Row],[Nbr de commande]]&lt;&gt;G418),Tableau2[[#This Row],[CUMUL QTE]],"")</f>
        <v/>
      </c>
      <c r="K417" s="8" t="str">
        <f>IF(AND(Tableau2[[#This Row],[Nbr de commande]]&lt;&gt;"",Tableau2[[#This Row],[Nbr de commande]]&lt;&gt;G418),Tableau2[[#This Row],[Cumul MONT]],"")</f>
        <v/>
      </c>
      <c r="L417" s="7">
        <f>SUMIFS($C$2:C417,$B$2:B417,"&lt;&gt;999")</f>
        <v>5917.9999999999991</v>
      </c>
      <c r="M417" s="7">
        <f>SUMIFS($E$2:E417,$B$2:B417,"&lt;&gt;999")</f>
        <v>54270.620000000032</v>
      </c>
      <c r="N417" s="5" t="str">
        <f>IF(AND(Tableau2[[#This Row],[CDE QTE]]="",Tableau2[[#This Row],[CDE MONT]]=""),"",Tableau2[[#This Row],[CDE MONT]]/Tableau2[[#This Row],[CDE QTE]])</f>
        <v/>
      </c>
    </row>
    <row r="418" spans="1:14">
      <c r="A418" s="1" t="s">
        <v>15</v>
      </c>
      <c r="B418" t="s">
        <v>15</v>
      </c>
      <c r="C418" t="s">
        <v>15</v>
      </c>
      <c r="D418" t="s">
        <v>15</v>
      </c>
      <c r="E418" t="s">
        <v>15</v>
      </c>
      <c r="F418" t="s">
        <v>15</v>
      </c>
      <c r="H4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commande]],$H417)))</f>
        <v/>
      </c>
      <c r="I418" s="10" t="str">
        <f>IF(AND(Tableau2[[#This Row],[Nbr de commande]]="",Tableau2[[#This Row],[Nbr de commande]]=""),"",INDEX(G:N,MATCH(Tableau2[[#This Row],[Nbr de commande BIS]],[Nbr de commande],0),8))</f>
        <v/>
      </c>
      <c r="J418" s="8" t="str">
        <f>IF(AND(Tableau2[[#This Row],[Nbr de commande]]&lt;&gt;"",Tableau2[[#This Row],[Nbr de commande]]&lt;&gt;G419),Tableau2[[#This Row],[CUMUL QTE]],"")</f>
        <v/>
      </c>
      <c r="K418" s="8" t="str">
        <f>IF(AND(Tableau2[[#This Row],[Nbr de commande]]&lt;&gt;"",Tableau2[[#This Row],[Nbr de commande]]&lt;&gt;G419),Tableau2[[#This Row],[Cumul MONT]],"")</f>
        <v/>
      </c>
      <c r="L418" s="7">
        <f>SUMIFS($C$2:C418,$B$2:B418,"&lt;&gt;999")</f>
        <v>5917.9999999999991</v>
      </c>
      <c r="M418" s="7">
        <f>SUMIFS($E$2:E418,$B$2:B418,"&lt;&gt;999")</f>
        <v>54270.620000000032</v>
      </c>
      <c r="N418" s="5" t="str">
        <f>IF(AND(Tableau2[[#This Row],[CDE QTE]]="",Tableau2[[#This Row],[CDE MONT]]=""),"",Tableau2[[#This Row],[CDE MONT]]/Tableau2[[#This Row],[CDE QTE]])</f>
        <v/>
      </c>
    </row>
    <row r="419" spans="1:14">
      <c r="A419" s="1" t="s">
        <v>15</v>
      </c>
      <c r="B419" t="s">
        <v>15</v>
      </c>
      <c r="C419" t="s">
        <v>15</v>
      </c>
      <c r="D419" t="s">
        <v>15</v>
      </c>
      <c r="E419" t="s">
        <v>15</v>
      </c>
      <c r="F419" t="s">
        <v>15</v>
      </c>
      <c r="H4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commande]],$H418)))</f>
        <v/>
      </c>
      <c r="I419" s="10" t="str">
        <f>IF(AND(Tableau2[[#This Row],[Nbr de commande]]="",Tableau2[[#This Row],[Nbr de commande]]=""),"",INDEX(G:N,MATCH(Tableau2[[#This Row],[Nbr de commande BIS]],[Nbr de commande],0),8))</f>
        <v/>
      </c>
      <c r="J419" s="8" t="str">
        <f>IF(AND(Tableau2[[#This Row],[Nbr de commande]]&lt;&gt;"",Tableau2[[#This Row],[Nbr de commande]]&lt;&gt;G420),Tableau2[[#This Row],[CUMUL QTE]],"")</f>
        <v/>
      </c>
      <c r="K419" s="8" t="str">
        <f>IF(AND(Tableau2[[#This Row],[Nbr de commande]]&lt;&gt;"",Tableau2[[#This Row],[Nbr de commande]]&lt;&gt;G420),Tableau2[[#This Row],[Cumul MONT]],"")</f>
        <v/>
      </c>
      <c r="L419" s="7">
        <f>SUMIFS($C$2:C419,$B$2:B419,"&lt;&gt;999")</f>
        <v>5917.9999999999991</v>
      </c>
      <c r="M419" s="7">
        <f>SUMIFS($E$2:E419,$B$2:B419,"&lt;&gt;999")</f>
        <v>54270.620000000032</v>
      </c>
      <c r="N419" s="5" t="str">
        <f>IF(AND(Tableau2[[#This Row],[CDE QTE]]="",Tableau2[[#This Row],[CDE MONT]]=""),"",Tableau2[[#This Row],[CDE MONT]]/Tableau2[[#This Row],[CDE QTE]])</f>
        <v/>
      </c>
    </row>
    <row r="420" spans="1:14">
      <c r="A420" s="1" t="s">
        <v>15</v>
      </c>
      <c r="B420" t="s">
        <v>15</v>
      </c>
      <c r="C420" t="s">
        <v>15</v>
      </c>
      <c r="D420" t="s">
        <v>15</v>
      </c>
      <c r="E420" t="s">
        <v>15</v>
      </c>
      <c r="F420" t="s">
        <v>15</v>
      </c>
      <c r="H4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commande]],$H419)))</f>
        <v/>
      </c>
      <c r="I420" s="10" t="str">
        <f>IF(AND(Tableau2[[#This Row],[Nbr de commande]]="",Tableau2[[#This Row],[Nbr de commande]]=""),"",INDEX(G:N,MATCH(Tableau2[[#This Row],[Nbr de commande BIS]],[Nbr de commande],0),8))</f>
        <v/>
      </c>
      <c r="J420" s="8" t="str">
        <f>IF(AND(Tableau2[[#This Row],[Nbr de commande]]&lt;&gt;"",Tableau2[[#This Row],[Nbr de commande]]&lt;&gt;G421),Tableau2[[#This Row],[CUMUL QTE]],"")</f>
        <v/>
      </c>
      <c r="K420" s="8" t="str">
        <f>IF(AND(Tableau2[[#This Row],[Nbr de commande]]&lt;&gt;"",Tableau2[[#This Row],[Nbr de commande]]&lt;&gt;G421),Tableau2[[#This Row],[Cumul MONT]],"")</f>
        <v/>
      </c>
      <c r="L420" s="7">
        <f>SUMIFS($C$2:C420,$B$2:B420,"&lt;&gt;999")</f>
        <v>5917.9999999999991</v>
      </c>
      <c r="M420" s="7">
        <f>SUMIFS($E$2:E420,$B$2:B420,"&lt;&gt;999")</f>
        <v>54270.620000000032</v>
      </c>
      <c r="N420" s="5" t="str">
        <f>IF(AND(Tableau2[[#This Row],[CDE QTE]]="",Tableau2[[#This Row],[CDE MONT]]=""),"",Tableau2[[#This Row],[CDE MONT]]/Tableau2[[#This Row],[CDE QTE]])</f>
        <v/>
      </c>
    </row>
    <row r="421" spans="1:14">
      <c r="A421" s="1" t="s">
        <v>15</v>
      </c>
      <c r="B421" t="s">
        <v>15</v>
      </c>
      <c r="C421" t="s">
        <v>15</v>
      </c>
      <c r="D421" t="s">
        <v>15</v>
      </c>
      <c r="E421" t="s">
        <v>15</v>
      </c>
      <c r="F421" t="s">
        <v>15</v>
      </c>
      <c r="H4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commande]],$H420)))</f>
        <v/>
      </c>
      <c r="I421" s="10" t="str">
        <f>IF(AND(Tableau2[[#This Row],[Nbr de commande]]="",Tableau2[[#This Row],[Nbr de commande]]=""),"",INDEX(G:N,MATCH(Tableau2[[#This Row],[Nbr de commande BIS]],[Nbr de commande],0),8))</f>
        <v/>
      </c>
      <c r="J421" s="8" t="str">
        <f>IF(AND(Tableau2[[#This Row],[Nbr de commande]]&lt;&gt;"",Tableau2[[#This Row],[Nbr de commande]]&lt;&gt;G422),Tableau2[[#This Row],[CUMUL QTE]],"")</f>
        <v/>
      </c>
      <c r="K421" s="8" t="str">
        <f>IF(AND(Tableau2[[#This Row],[Nbr de commande]]&lt;&gt;"",Tableau2[[#This Row],[Nbr de commande]]&lt;&gt;G422),Tableau2[[#This Row],[Cumul MONT]],"")</f>
        <v/>
      </c>
      <c r="L421" s="7">
        <f>SUMIFS($C$2:C421,$B$2:B421,"&lt;&gt;999")</f>
        <v>5917.9999999999991</v>
      </c>
      <c r="M421" s="7">
        <f>SUMIFS($E$2:E421,$B$2:B421,"&lt;&gt;999")</f>
        <v>54270.620000000032</v>
      </c>
      <c r="N421" s="5" t="str">
        <f>IF(AND(Tableau2[[#This Row],[CDE QTE]]="",Tableau2[[#This Row],[CDE MONT]]=""),"",Tableau2[[#This Row],[CDE MONT]]/Tableau2[[#This Row],[CDE QTE]])</f>
        <v/>
      </c>
    </row>
    <row r="422" spans="1:14">
      <c r="A422" s="1" t="s">
        <v>15</v>
      </c>
      <c r="B422" t="s">
        <v>15</v>
      </c>
      <c r="C422" t="s">
        <v>15</v>
      </c>
      <c r="D422" t="s">
        <v>15</v>
      </c>
      <c r="E422" t="s">
        <v>15</v>
      </c>
      <c r="F422" t="s">
        <v>15</v>
      </c>
      <c r="H4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commande]],$H421)))</f>
        <v/>
      </c>
      <c r="I422" s="10" t="str">
        <f>IF(AND(Tableau2[[#This Row],[Nbr de commande]]="",Tableau2[[#This Row],[Nbr de commande]]=""),"",INDEX(G:N,MATCH(Tableau2[[#This Row],[Nbr de commande BIS]],[Nbr de commande],0),8))</f>
        <v/>
      </c>
      <c r="J422" s="8" t="str">
        <f>IF(AND(Tableau2[[#This Row],[Nbr de commande]]&lt;&gt;"",Tableau2[[#This Row],[Nbr de commande]]&lt;&gt;G423),Tableau2[[#This Row],[CUMUL QTE]],"")</f>
        <v/>
      </c>
      <c r="K422" s="8" t="str">
        <f>IF(AND(Tableau2[[#This Row],[Nbr de commande]]&lt;&gt;"",Tableau2[[#This Row],[Nbr de commande]]&lt;&gt;G423),Tableau2[[#This Row],[Cumul MONT]],"")</f>
        <v/>
      </c>
      <c r="L422" s="7">
        <f>SUMIFS($C$2:C422,$B$2:B422,"&lt;&gt;999")</f>
        <v>5917.9999999999991</v>
      </c>
      <c r="M422" s="7">
        <f>SUMIFS($E$2:E422,$B$2:B422,"&lt;&gt;999")</f>
        <v>54270.620000000032</v>
      </c>
      <c r="N422" s="5" t="str">
        <f>IF(AND(Tableau2[[#This Row],[CDE QTE]]="",Tableau2[[#This Row],[CDE MONT]]=""),"",Tableau2[[#This Row],[CDE MONT]]/Tableau2[[#This Row],[CDE QTE]])</f>
        <v/>
      </c>
    </row>
    <row r="423" spans="1:14">
      <c r="A423" s="1" t="s">
        <v>15</v>
      </c>
      <c r="B423" t="s">
        <v>15</v>
      </c>
      <c r="C423" t="s">
        <v>15</v>
      </c>
      <c r="D423" t="s">
        <v>15</v>
      </c>
      <c r="E423" t="s">
        <v>15</v>
      </c>
      <c r="F423" t="s">
        <v>15</v>
      </c>
      <c r="H4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commande]],$H422)))</f>
        <v/>
      </c>
      <c r="I423" s="10" t="str">
        <f>IF(AND(Tableau2[[#This Row],[Nbr de commande]]="",Tableau2[[#This Row],[Nbr de commande]]=""),"",INDEX(G:N,MATCH(Tableau2[[#This Row],[Nbr de commande BIS]],[Nbr de commande],0),8))</f>
        <v/>
      </c>
      <c r="J423" s="8" t="str">
        <f>IF(AND(Tableau2[[#This Row],[Nbr de commande]]&lt;&gt;"",Tableau2[[#This Row],[Nbr de commande]]&lt;&gt;G424),Tableau2[[#This Row],[CUMUL QTE]],"")</f>
        <v/>
      </c>
      <c r="K423" s="8" t="str">
        <f>IF(AND(Tableau2[[#This Row],[Nbr de commande]]&lt;&gt;"",Tableau2[[#This Row],[Nbr de commande]]&lt;&gt;G424),Tableau2[[#This Row],[Cumul MONT]],"")</f>
        <v/>
      </c>
      <c r="L423" s="7">
        <f>SUMIFS($C$2:C423,$B$2:B423,"&lt;&gt;999")</f>
        <v>5917.9999999999991</v>
      </c>
      <c r="M423" s="7">
        <f>SUMIFS($E$2:E423,$B$2:B423,"&lt;&gt;999")</f>
        <v>54270.620000000032</v>
      </c>
      <c r="N423" s="5" t="str">
        <f>IF(AND(Tableau2[[#This Row],[CDE QTE]]="",Tableau2[[#This Row],[CDE MONT]]=""),"",Tableau2[[#This Row],[CDE MONT]]/Tableau2[[#This Row],[CDE QTE]])</f>
        <v/>
      </c>
    </row>
    <row r="424" spans="1:14">
      <c r="A424" s="1" t="s">
        <v>15</v>
      </c>
      <c r="B424" t="s">
        <v>15</v>
      </c>
      <c r="C424" t="s">
        <v>15</v>
      </c>
      <c r="D424" t="s">
        <v>15</v>
      </c>
      <c r="E424" t="s">
        <v>15</v>
      </c>
      <c r="F424" t="s">
        <v>15</v>
      </c>
      <c r="H4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commande]],$H423)))</f>
        <v/>
      </c>
      <c r="I424" s="10" t="str">
        <f>IF(AND(Tableau2[[#This Row],[Nbr de commande]]="",Tableau2[[#This Row],[Nbr de commande]]=""),"",INDEX(G:N,MATCH(Tableau2[[#This Row],[Nbr de commande BIS]],[Nbr de commande],0),8))</f>
        <v/>
      </c>
      <c r="J424" s="8" t="str">
        <f>IF(AND(Tableau2[[#This Row],[Nbr de commande]]&lt;&gt;"",Tableau2[[#This Row],[Nbr de commande]]&lt;&gt;G425),Tableau2[[#This Row],[CUMUL QTE]],"")</f>
        <v/>
      </c>
      <c r="K424" s="8" t="str">
        <f>IF(AND(Tableau2[[#This Row],[Nbr de commande]]&lt;&gt;"",Tableau2[[#This Row],[Nbr de commande]]&lt;&gt;G425),Tableau2[[#This Row],[Cumul MONT]],"")</f>
        <v/>
      </c>
      <c r="L424" s="7">
        <f>SUMIFS($C$2:C424,$B$2:B424,"&lt;&gt;999")</f>
        <v>5917.9999999999991</v>
      </c>
      <c r="M424" s="7">
        <f>SUMIFS($E$2:E424,$B$2:B424,"&lt;&gt;999")</f>
        <v>54270.620000000032</v>
      </c>
      <c r="N424" s="5" t="str">
        <f>IF(AND(Tableau2[[#This Row],[CDE QTE]]="",Tableau2[[#This Row],[CDE MONT]]=""),"",Tableau2[[#This Row],[CDE MONT]]/Tableau2[[#This Row],[CDE QTE]])</f>
        <v/>
      </c>
    </row>
    <row r="425" spans="1:14">
      <c r="A425" s="1" t="s">
        <v>15</v>
      </c>
      <c r="B425" t="s">
        <v>15</v>
      </c>
      <c r="C425" t="s">
        <v>15</v>
      </c>
      <c r="D425" t="s">
        <v>15</v>
      </c>
      <c r="E425" t="s">
        <v>15</v>
      </c>
      <c r="F425" t="s">
        <v>15</v>
      </c>
      <c r="H4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commande]],$H424)))</f>
        <v/>
      </c>
      <c r="I425" s="10" t="str">
        <f>IF(AND(Tableau2[[#This Row],[Nbr de commande]]="",Tableau2[[#This Row],[Nbr de commande]]=""),"",INDEX(G:N,MATCH(Tableau2[[#This Row],[Nbr de commande BIS]],[Nbr de commande],0),8))</f>
        <v/>
      </c>
      <c r="J425" s="8" t="str">
        <f>IF(AND(Tableau2[[#This Row],[Nbr de commande]]&lt;&gt;"",Tableau2[[#This Row],[Nbr de commande]]&lt;&gt;G426),Tableau2[[#This Row],[CUMUL QTE]],"")</f>
        <v/>
      </c>
      <c r="K425" s="8" t="str">
        <f>IF(AND(Tableau2[[#This Row],[Nbr de commande]]&lt;&gt;"",Tableau2[[#This Row],[Nbr de commande]]&lt;&gt;G426),Tableau2[[#This Row],[Cumul MONT]],"")</f>
        <v/>
      </c>
      <c r="L425" s="7">
        <f>SUMIFS($C$2:C425,$B$2:B425,"&lt;&gt;999")</f>
        <v>5917.9999999999991</v>
      </c>
      <c r="M425" s="7">
        <f>SUMIFS($E$2:E425,$B$2:B425,"&lt;&gt;999")</f>
        <v>54270.620000000032</v>
      </c>
      <c r="N425" s="5" t="str">
        <f>IF(AND(Tableau2[[#This Row],[CDE QTE]]="",Tableau2[[#This Row],[CDE MONT]]=""),"",Tableau2[[#This Row],[CDE MONT]]/Tableau2[[#This Row],[CDE QTE]])</f>
        <v/>
      </c>
    </row>
    <row r="426" spans="1:14">
      <c r="A426" s="1" t="s">
        <v>15</v>
      </c>
      <c r="B426" t="s">
        <v>15</v>
      </c>
      <c r="C426" t="s">
        <v>15</v>
      </c>
      <c r="D426" t="s">
        <v>15</v>
      </c>
      <c r="E426" t="s">
        <v>15</v>
      </c>
      <c r="F426" t="s">
        <v>15</v>
      </c>
      <c r="H4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commande]],$H425)))</f>
        <v/>
      </c>
      <c r="I426" s="10" t="str">
        <f>IF(AND(Tableau2[[#This Row],[Nbr de commande]]="",Tableau2[[#This Row],[Nbr de commande]]=""),"",INDEX(G:N,MATCH(Tableau2[[#This Row],[Nbr de commande BIS]],[Nbr de commande],0),8))</f>
        <v/>
      </c>
      <c r="J426" s="8" t="str">
        <f>IF(AND(Tableau2[[#This Row],[Nbr de commande]]&lt;&gt;"",Tableau2[[#This Row],[Nbr de commande]]&lt;&gt;G427),Tableau2[[#This Row],[CUMUL QTE]],"")</f>
        <v/>
      </c>
      <c r="K426" s="8" t="str">
        <f>IF(AND(Tableau2[[#This Row],[Nbr de commande]]&lt;&gt;"",Tableau2[[#This Row],[Nbr de commande]]&lt;&gt;G427),Tableau2[[#This Row],[Cumul MONT]],"")</f>
        <v/>
      </c>
      <c r="L426" s="7">
        <f>SUMIFS($C$2:C426,$B$2:B426,"&lt;&gt;999")</f>
        <v>5917.9999999999991</v>
      </c>
      <c r="M426" s="7">
        <f>SUMIFS($E$2:E426,$B$2:B426,"&lt;&gt;999")</f>
        <v>54270.620000000032</v>
      </c>
      <c r="N426" s="5" t="str">
        <f>IF(AND(Tableau2[[#This Row],[CDE QTE]]="",Tableau2[[#This Row],[CDE MONT]]=""),"",Tableau2[[#This Row],[CDE MONT]]/Tableau2[[#This Row],[CDE QTE]])</f>
        <v/>
      </c>
    </row>
    <row r="427" spans="1:14">
      <c r="A427" s="1" t="s">
        <v>15</v>
      </c>
      <c r="B427" t="s">
        <v>15</v>
      </c>
      <c r="C427" t="s">
        <v>15</v>
      </c>
      <c r="D427" t="s">
        <v>15</v>
      </c>
      <c r="E427" t="s">
        <v>15</v>
      </c>
      <c r="F427" t="s">
        <v>15</v>
      </c>
      <c r="H4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commande]],$H426)))</f>
        <v/>
      </c>
      <c r="I427" s="10" t="str">
        <f>IF(AND(Tableau2[[#This Row],[Nbr de commande]]="",Tableau2[[#This Row],[Nbr de commande]]=""),"",INDEX(G:N,MATCH(Tableau2[[#This Row],[Nbr de commande BIS]],[Nbr de commande],0),8))</f>
        <v/>
      </c>
      <c r="J427" s="8" t="str">
        <f>IF(AND(Tableau2[[#This Row],[Nbr de commande]]&lt;&gt;"",Tableau2[[#This Row],[Nbr de commande]]&lt;&gt;G428),Tableau2[[#This Row],[CUMUL QTE]],"")</f>
        <v/>
      </c>
      <c r="K427" s="8" t="str">
        <f>IF(AND(Tableau2[[#This Row],[Nbr de commande]]&lt;&gt;"",Tableau2[[#This Row],[Nbr de commande]]&lt;&gt;G428),Tableau2[[#This Row],[Cumul MONT]],"")</f>
        <v/>
      </c>
      <c r="L427" s="7">
        <f>SUMIFS($C$2:C427,$B$2:B427,"&lt;&gt;999")</f>
        <v>5917.9999999999991</v>
      </c>
      <c r="M427" s="7">
        <f>SUMIFS($E$2:E427,$B$2:B427,"&lt;&gt;999")</f>
        <v>54270.620000000032</v>
      </c>
      <c r="N427" s="5" t="str">
        <f>IF(AND(Tableau2[[#This Row],[CDE QTE]]="",Tableau2[[#This Row],[CDE MONT]]=""),"",Tableau2[[#This Row],[CDE MONT]]/Tableau2[[#This Row],[CDE QTE]])</f>
        <v/>
      </c>
    </row>
    <row r="428" spans="1:14">
      <c r="A428" s="1" t="s">
        <v>15</v>
      </c>
      <c r="B428" t="s">
        <v>15</v>
      </c>
      <c r="C428" t="s">
        <v>15</v>
      </c>
      <c r="D428" t="s">
        <v>15</v>
      </c>
      <c r="E428" t="s">
        <v>15</v>
      </c>
      <c r="F428" t="s">
        <v>15</v>
      </c>
      <c r="H4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commande]],$H427)))</f>
        <v/>
      </c>
      <c r="I428" s="10" t="str">
        <f>IF(AND(Tableau2[[#This Row],[Nbr de commande]]="",Tableau2[[#This Row],[Nbr de commande]]=""),"",INDEX(G:N,MATCH(Tableau2[[#This Row],[Nbr de commande BIS]],[Nbr de commande],0),8))</f>
        <v/>
      </c>
      <c r="J428" s="8" t="str">
        <f>IF(AND(Tableau2[[#This Row],[Nbr de commande]]&lt;&gt;"",Tableau2[[#This Row],[Nbr de commande]]&lt;&gt;G429),Tableau2[[#This Row],[CUMUL QTE]],"")</f>
        <v/>
      </c>
      <c r="K428" s="8" t="str">
        <f>IF(AND(Tableau2[[#This Row],[Nbr de commande]]&lt;&gt;"",Tableau2[[#This Row],[Nbr de commande]]&lt;&gt;G429),Tableau2[[#This Row],[Cumul MONT]],"")</f>
        <v/>
      </c>
      <c r="L428" s="7">
        <f>SUMIFS($C$2:C428,$B$2:B428,"&lt;&gt;999")</f>
        <v>5917.9999999999991</v>
      </c>
      <c r="M428" s="7">
        <f>SUMIFS($E$2:E428,$B$2:B428,"&lt;&gt;999")</f>
        <v>54270.620000000032</v>
      </c>
      <c r="N428" s="5" t="str">
        <f>IF(AND(Tableau2[[#This Row],[CDE QTE]]="",Tableau2[[#This Row],[CDE MONT]]=""),"",Tableau2[[#This Row],[CDE MONT]]/Tableau2[[#This Row],[CDE QTE]])</f>
        <v/>
      </c>
    </row>
    <row r="429" spans="1:14">
      <c r="A429" s="1" t="s">
        <v>15</v>
      </c>
      <c r="B429" t="s">
        <v>15</v>
      </c>
      <c r="C429" t="s">
        <v>15</v>
      </c>
      <c r="D429" t="s">
        <v>15</v>
      </c>
      <c r="E429" t="s">
        <v>15</v>
      </c>
      <c r="F429" t="s">
        <v>15</v>
      </c>
      <c r="H4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commande]],$H428)))</f>
        <v/>
      </c>
      <c r="I429" s="10" t="str">
        <f>IF(AND(Tableau2[[#This Row],[Nbr de commande]]="",Tableau2[[#This Row],[Nbr de commande]]=""),"",INDEX(G:N,MATCH(Tableau2[[#This Row],[Nbr de commande BIS]],[Nbr de commande],0),8))</f>
        <v/>
      </c>
      <c r="J429" s="8" t="str">
        <f>IF(AND(Tableau2[[#This Row],[Nbr de commande]]&lt;&gt;"",Tableau2[[#This Row],[Nbr de commande]]&lt;&gt;G430),Tableau2[[#This Row],[CUMUL QTE]],"")</f>
        <v/>
      </c>
      <c r="K429" s="8" t="str">
        <f>IF(AND(Tableau2[[#This Row],[Nbr de commande]]&lt;&gt;"",Tableau2[[#This Row],[Nbr de commande]]&lt;&gt;G430),Tableau2[[#This Row],[Cumul MONT]],"")</f>
        <v/>
      </c>
      <c r="L429" s="7">
        <f>SUMIFS($C$2:C429,$B$2:B429,"&lt;&gt;999")</f>
        <v>5917.9999999999991</v>
      </c>
      <c r="M429" s="7">
        <f>SUMIFS($E$2:E429,$B$2:B429,"&lt;&gt;999")</f>
        <v>54270.620000000032</v>
      </c>
      <c r="N429" s="5" t="str">
        <f>IF(AND(Tableau2[[#This Row],[CDE QTE]]="",Tableau2[[#This Row],[CDE MONT]]=""),"",Tableau2[[#This Row],[CDE MONT]]/Tableau2[[#This Row],[CDE QTE]])</f>
        <v/>
      </c>
    </row>
    <row r="430" spans="1:14">
      <c r="A430" s="1" t="s">
        <v>15</v>
      </c>
      <c r="B430" t="s">
        <v>15</v>
      </c>
      <c r="C430" t="s">
        <v>15</v>
      </c>
      <c r="D430" t="s">
        <v>15</v>
      </c>
      <c r="E430" t="s">
        <v>15</v>
      </c>
      <c r="F430" t="s">
        <v>15</v>
      </c>
      <c r="H4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commande]],$H429)))</f>
        <v/>
      </c>
      <c r="I430" s="10" t="str">
        <f>IF(AND(Tableau2[[#This Row],[Nbr de commande]]="",Tableau2[[#This Row],[Nbr de commande]]=""),"",INDEX(G:N,MATCH(Tableau2[[#This Row],[Nbr de commande BIS]],[Nbr de commande],0),8))</f>
        <v/>
      </c>
      <c r="J430" s="8" t="str">
        <f>IF(AND(Tableau2[[#This Row],[Nbr de commande]]&lt;&gt;"",Tableau2[[#This Row],[Nbr de commande]]&lt;&gt;G431),Tableau2[[#This Row],[CUMUL QTE]],"")</f>
        <v/>
      </c>
      <c r="K430" s="8" t="str">
        <f>IF(AND(Tableau2[[#This Row],[Nbr de commande]]&lt;&gt;"",Tableau2[[#This Row],[Nbr de commande]]&lt;&gt;G431),Tableau2[[#This Row],[Cumul MONT]],"")</f>
        <v/>
      </c>
      <c r="L430" s="7">
        <f>SUMIFS($C$2:C430,$B$2:B430,"&lt;&gt;999")</f>
        <v>5917.9999999999991</v>
      </c>
      <c r="M430" s="7">
        <f>SUMIFS($E$2:E430,$B$2:B430,"&lt;&gt;999")</f>
        <v>54270.620000000032</v>
      </c>
      <c r="N430" s="5" t="str">
        <f>IF(AND(Tableau2[[#This Row],[CDE QTE]]="",Tableau2[[#This Row],[CDE MONT]]=""),"",Tableau2[[#This Row],[CDE MONT]]/Tableau2[[#This Row],[CDE QTE]])</f>
        <v/>
      </c>
    </row>
    <row r="431" spans="1:14">
      <c r="A431" s="1" t="s">
        <v>15</v>
      </c>
      <c r="B431" t="s">
        <v>15</v>
      </c>
      <c r="C431" t="s">
        <v>15</v>
      </c>
      <c r="D431" t="s">
        <v>15</v>
      </c>
      <c r="E431" t="s">
        <v>15</v>
      </c>
      <c r="F431" t="s">
        <v>15</v>
      </c>
      <c r="H4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commande]],$H430)))</f>
        <v/>
      </c>
      <c r="I431" s="10" t="str">
        <f>IF(AND(Tableau2[[#This Row],[Nbr de commande]]="",Tableau2[[#This Row],[Nbr de commande]]=""),"",INDEX(G:N,MATCH(Tableau2[[#This Row],[Nbr de commande BIS]],[Nbr de commande],0),8))</f>
        <v/>
      </c>
      <c r="J431" s="8" t="str">
        <f>IF(AND(Tableau2[[#This Row],[Nbr de commande]]&lt;&gt;"",Tableau2[[#This Row],[Nbr de commande]]&lt;&gt;G432),Tableau2[[#This Row],[CUMUL QTE]],"")</f>
        <v/>
      </c>
      <c r="K431" s="8" t="str">
        <f>IF(AND(Tableau2[[#This Row],[Nbr de commande]]&lt;&gt;"",Tableau2[[#This Row],[Nbr de commande]]&lt;&gt;G432),Tableau2[[#This Row],[Cumul MONT]],"")</f>
        <v/>
      </c>
      <c r="L431" s="7">
        <f>SUMIFS($C$2:C431,$B$2:B431,"&lt;&gt;999")</f>
        <v>5917.9999999999991</v>
      </c>
      <c r="M431" s="7">
        <f>SUMIFS($E$2:E431,$B$2:B431,"&lt;&gt;999")</f>
        <v>54270.620000000032</v>
      </c>
      <c r="N431" s="5" t="str">
        <f>IF(AND(Tableau2[[#This Row],[CDE QTE]]="",Tableau2[[#This Row],[CDE MONT]]=""),"",Tableau2[[#This Row],[CDE MONT]]/Tableau2[[#This Row],[CDE QTE]])</f>
        <v/>
      </c>
    </row>
    <row r="432" spans="1:14">
      <c r="A432" s="1" t="s">
        <v>15</v>
      </c>
      <c r="B432" t="s">
        <v>15</v>
      </c>
      <c r="C432" t="s">
        <v>15</v>
      </c>
      <c r="D432" t="s">
        <v>15</v>
      </c>
      <c r="E432" t="s">
        <v>15</v>
      </c>
      <c r="F432" t="s">
        <v>15</v>
      </c>
      <c r="H4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commande]],$H431)))</f>
        <v/>
      </c>
      <c r="I432" s="10" t="str">
        <f>IF(AND(Tableau2[[#This Row],[Nbr de commande]]="",Tableau2[[#This Row],[Nbr de commande]]=""),"",INDEX(G:N,MATCH(Tableau2[[#This Row],[Nbr de commande BIS]],[Nbr de commande],0),8))</f>
        <v/>
      </c>
      <c r="J432" s="8" t="str">
        <f>IF(AND(Tableau2[[#This Row],[Nbr de commande]]&lt;&gt;"",Tableau2[[#This Row],[Nbr de commande]]&lt;&gt;G433),Tableau2[[#This Row],[CUMUL QTE]],"")</f>
        <v/>
      </c>
      <c r="K432" s="8" t="str">
        <f>IF(AND(Tableau2[[#This Row],[Nbr de commande]]&lt;&gt;"",Tableau2[[#This Row],[Nbr de commande]]&lt;&gt;G433),Tableau2[[#This Row],[Cumul MONT]],"")</f>
        <v/>
      </c>
      <c r="L432" s="7">
        <f>SUMIFS($C$2:C432,$B$2:B432,"&lt;&gt;999")</f>
        <v>5917.9999999999991</v>
      </c>
      <c r="M432" s="7">
        <f>SUMIFS($E$2:E432,$B$2:B432,"&lt;&gt;999")</f>
        <v>54270.620000000032</v>
      </c>
      <c r="N432" s="5" t="str">
        <f>IF(AND(Tableau2[[#This Row],[CDE QTE]]="",Tableau2[[#This Row],[CDE MONT]]=""),"",Tableau2[[#This Row],[CDE MONT]]/Tableau2[[#This Row],[CDE QTE]])</f>
        <v/>
      </c>
    </row>
    <row r="433" spans="1:14">
      <c r="A433" s="1" t="s">
        <v>15</v>
      </c>
      <c r="B433" t="s">
        <v>15</v>
      </c>
      <c r="C433" t="s">
        <v>15</v>
      </c>
      <c r="D433" t="s">
        <v>15</v>
      </c>
      <c r="E433" t="s">
        <v>15</v>
      </c>
      <c r="F433" t="s">
        <v>15</v>
      </c>
      <c r="H4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commande]],$H432)))</f>
        <v/>
      </c>
      <c r="I433" s="10" t="str">
        <f>IF(AND(Tableau2[[#This Row],[Nbr de commande]]="",Tableau2[[#This Row],[Nbr de commande]]=""),"",INDEX(G:N,MATCH(Tableau2[[#This Row],[Nbr de commande BIS]],[Nbr de commande],0),8))</f>
        <v/>
      </c>
      <c r="J433" s="8" t="str">
        <f>IF(AND(Tableau2[[#This Row],[Nbr de commande]]&lt;&gt;"",Tableau2[[#This Row],[Nbr de commande]]&lt;&gt;G434),Tableau2[[#This Row],[CUMUL QTE]],"")</f>
        <v/>
      </c>
      <c r="K433" s="8" t="str">
        <f>IF(AND(Tableau2[[#This Row],[Nbr de commande]]&lt;&gt;"",Tableau2[[#This Row],[Nbr de commande]]&lt;&gt;G434),Tableau2[[#This Row],[Cumul MONT]],"")</f>
        <v/>
      </c>
      <c r="L433" s="7">
        <f>SUMIFS($C$2:C433,$B$2:B433,"&lt;&gt;999")</f>
        <v>5917.9999999999991</v>
      </c>
      <c r="M433" s="7">
        <f>SUMIFS($E$2:E433,$B$2:B433,"&lt;&gt;999")</f>
        <v>54270.620000000032</v>
      </c>
      <c r="N433" s="5" t="str">
        <f>IF(AND(Tableau2[[#This Row],[CDE QTE]]="",Tableau2[[#This Row],[CDE MONT]]=""),"",Tableau2[[#This Row],[CDE MONT]]/Tableau2[[#This Row],[CDE QTE]])</f>
        <v/>
      </c>
    </row>
    <row r="434" spans="1:14">
      <c r="A434" s="1" t="s">
        <v>15</v>
      </c>
      <c r="B434" t="s">
        <v>15</v>
      </c>
      <c r="C434" t="s">
        <v>15</v>
      </c>
      <c r="D434" t="s">
        <v>15</v>
      </c>
      <c r="E434" t="s">
        <v>15</v>
      </c>
      <c r="F434" t="s">
        <v>15</v>
      </c>
      <c r="H4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commande]],$H433)))</f>
        <v/>
      </c>
      <c r="I434" s="10" t="str">
        <f>IF(AND(Tableau2[[#This Row],[Nbr de commande]]="",Tableau2[[#This Row],[Nbr de commande]]=""),"",INDEX(G:N,MATCH(Tableau2[[#This Row],[Nbr de commande BIS]],[Nbr de commande],0),8))</f>
        <v/>
      </c>
      <c r="J434" s="8" t="str">
        <f>IF(AND(Tableau2[[#This Row],[Nbr de commande]]&lt;&gt;"",Tableau2[[#This Row],[Nbr de commande]]&lt;&gt;G435),Tableau2[[#This Row],[CUMUL QTE]],"")</f>
        <v/>
      </c>
      <c r="K434" s="8" t="str">
        <f>IF(AND(Tableau2[[#This Row],[Nbr de commande]]&lt;&gt;"",Tableau2[[#This Row],[Nbr de commande]]&lt;&gt;G435),Tableau2[[#This Row],[Cumul MONT]],"")</f>
        <v/>
      </c>
      <c r="L434" s="7">
        <f>SUMIFS($C$2:C434,$B$2:B434,"&lt;&gt;999")</f>
        <v>5917.9999999999991</v>
      </c>
      <c r="M434" s="7">
        <f>SUMIFS($E$2:E434,$B$2:B434,"&lt;&gt;999")</f>
        <v>54270.620000000032</v>
      </c>
      <c r="N434" s="5" t="str">
        <f>IF(AND(Tableau2[[#This Row],[CDE QTE]]="",Tableau2[[#This Row],[CDE MONT]]=""),"",Tableau2[[#This Row],[CDE MONT]]/Tableau2[[#This Row],[CDE QTE]])</f>
        <v/>
      </c>
    </row>
    <row r="435" spans="1:14">
      <c r="A435" s="1" t="s">
        <v>15</v>
      </c>
      <c r="B435" t="s">
        <v>15</v>
      </c>
      <c r="C435" t="s">
        <v>15</v>
      </c>
      <c r="D435" t="s">
        <v>15</v>
      </c>
      <c r="E435" t="s">
        <v>15</v>
      </c>
      <c r="F435" t="s">
        <v>15</v>
      </c>
      <c r="H4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commande]],$H434)))</f>
        <v/>
      </c>
      <c r="I435" s="10" t="str">
        <f>IF(AND(Tableau2[[#This Row],[Nbr de commande]]="",Tableau2[[#This Row],[Nbr de commande]]=""),"",INDEX(G:N,MATCH(Tableau2[[#This Row],[Nbr de commande BIS]],[Nbr de commande],0),8))</f>
        <v/>
      </c>
      <c r="J435" s="8" t="str">
        <f>IF(AND(Tableau2[[#This Row],[Nbr de commande]]&lt;&gt;"",Tableau2[[#This Row],[Nbr de commande]]&lt;&gt;G436),Tableau2[[#This Row],[CUMUL QTE]],"")</f>
        <v/>
      </c>
      <c r="K435" s="8" t="str">
        <f>IF(AND(Tableau2[[#This Row],[Nbr de commande]]&lt;&gt;"",Tableau2[[#This Row],[Nbr de commande]]&lt;&gt;G436),Tableau2[[#This Row],[Cumul MONT]],"")</f>
        <v/>
      </c>
      <c r="L435" s="7">
        <f>SUMIFS($C$2:C435,$B$2:B435,"&lt;&gt;999")</f>
        <v>5917.9999999999991</v>
      </c>
      <c r="M435" s="7">
        <f>SUMIFS($E$2:E435,$B$2:B435,"&lt;&gt;999")</f>
        <v>54270.620000000032</v>
      </c>
      <c r="N435" s="5" t="str">
        <f>IF(AND(Tableau2[[#This Row],[CDE QTE]]="",Tableau2[[#This Row],[CDE MONT]]=""),"",Tableau2[[#This Row],[CDE MONT]]/Tableau2[[#This Row],[CDE QTE]])</f>
        <v/>
      </c>
    </row>
    <row r="436" spans="1:14">
      <c r="A436" s="1" t="s">
        <v>15</v>
      </c>
      <c r="B436" t="s">
        <v>15</v>
      </c>
      <c r="C436" t="s">
        <v>15</v>
      </c>
      <c r="D436" t="s">
        <v>15</v>
      </c>
      <c r="E436" t="s">
        <v>15</v>
      </c>
      <c r="F436" t="s">
        <v>15</v>
      </c>
      <c r="H4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commande]],$H435)))</f>
        <v/>
      </c>
      <c r="I436" s="10" t="str">
        <f>IF(AND(Tableau2[[#This Row],[Nbr de commande]]="",Tableau2[[#This Row],[Nbr de commande]]=""),"",INDEX(G:N,MATCH(Tableau2[[#This Row],[Nbr de commande BIS]],[Nbr de commande],0),8))</f>
        <v/>
      </c>
      <c r="J436" s="8" t="str">
        <f>IF(AND(Tableau2[[#This Row],[Nbr de commande]]&lt;&gt;"",Tableau2[[#This Row],[Nbr de commande]]&lt;&gt;G437),Tableau2[[#This Row],[CUMUL QTE]],"")</f>
        <v/>
      </c>
      <c r="K436" s="8" t="str">
        <f>IF(AND(Tableau2[[#This Row],[Nbr de commande]]&lt;&gt;"",Tableau2[[#This Row],[Nbr de commande]]&lt;&gt;G437),Tableau2[[#This Row],[Cumul MONT]],"")</f>
        <v/>
      </c>
      <c r="L436" s="7">
        <f>SUMIFS($C$2:C436,$B$2:B436,"&lt;&gt;999")</f>
        <v>5917.9999999999991</v>
      </c>
      <c r="M436" s="7">
        <f>SUMIFS($E$2:E436,$B$2:B436,"&lt;&gt;999")</f>
        <v>54270.620000000032</v>
      </c>
      <c r="N436" s="5" t="str">
        <f>IF(AND(Tableau2[[#This Row],[CDE QTE]]="",Tableau2[[#This Row],[CDE MONT]]=""),"",Tableau2[[#This Row],[CDE MONT]]/Tableau2[[#This Row],[CDE QTE]])</f>
        <v/>
      </c>
    </row>
    <row r="437" spans="1:14">
      <c r="A437" s="1" t="s">
        <v>15</v>
      </c>
      <c r="B437" t="s">
        <v>15</v>
      </c>
      <c r="C437" t="s">
        <v>15</v>
      </c>
      <c r="D437" t="s">
        <v>15</v>
      </c>
      <c r="E437" t="s">
        <v>15</v>
      </c>
      <c r="F437" t="s">
        <v>15</v>
      </c>
      <c r="H4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commande]],$H436)))</f>
        <v/>
      </c>
      <c r="I437" s="10" t="str">
        <f>IF(AND(Tableau2[[#This Row],[Nbr de commande]]="",Tableau2[[#This Row],[Nbr de commande]]=""),"",INDEX(G:N,MATCH(Tableau2[[#This Row],[Nbr de commande BIS]],[Nbr de commande],0),8))</f>
        <v/>
      </c>
      <c r="J437" s="8" t="str">
        <f>IF(AND(Tableau2[[#This Row],[Nbr de commande]]&lt;&gt;"",Tableau2[[#This Row],[Nbr de commande]]&lt;&gt;G438),Tableau2[[#This Row],[CUMUL QTE]],"")</f>
        <v/>
      </c>
      <c r="K437" s="8" t="str">
        <f>IF(AND(Tableau2[[#This Row],[Nbr de commande]]&lt;&gt;"",Tableau2[[#This Row],[Nbr de commande]]&lt;&gt;G438),Tableau2[[#This Row],[Cumul MONT]],"")</f>
        <v/>
      </c>
      <c r="L437" s="7">
        <f>SUMIFS($C$2:C437,$B$2:B437,"&lt;&gt;999")</f>
        <v>5917.9999999999991</v>
      </c>
      <c r="M437" s="7">
        <f>SUMIFS($E$2:E437,$B$2:B437,"&lt;&gt;999")</f>
        <v>54270.620000000032</v>
      </c>
      <c r="N437" s="5" t="str">
        <f>IF(AND(Tableau2[[#This Row],[CDE QTE]]="",Tableau2[[#This Row],[CDE MONT]]=""),"",Tableau2[[#This Row],[CDE MONT]]/Tableau2[[#This Row],[CDE QTE]])</f>
        <v/>
      </c>
    </row>
    <row r="438" spans="1:14">
      <c r="A438" s="1" t="s">
        <v>15</v>
      </c>
      <c r="B438" t="s">
        <v>15</v>
      </c>
      <c r="C438" t="s">
        <v>15</v>
      </c>
      <c r="D438" t="s">
        <v>15</v>
      </c>
      <c r="E438" t="s">
        <v>15</v>
      </c>
      <c r="F438" t="s">
        <v>15</v>
      </c>
      <c r="H4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commande]],$H437)))</f>
        <v/>
      </c>
      <c r="I438" s="10" t="str">
        <f>IF(AND(Tableau2[[#This Row],[Nbr de commande]]="",Tableau2[[#This Row],[Nbr de commande]]=""),"",INDEX(G:N,MATCH(Tableau2[[#This Row],[Nbr de commande BIS]],[Nbr de commande],0),8))</f>
        <v/>
      </c>
      <c r="J438" s="8" t="str">
        <f>IF(AND(Tableau2[[#This Row],[Nbr de commande]]&lt;&gt;"",Tableau2[[#This Row],[Nbr de commande]]&lt;&gt;G439),Tableau2[[#This Row],[CUMUL QTE]],"")</f>
        <v/>
      </c>
      <c r="K438" s="8" t="str">
        <f>IF(AND(Tableau2[[#This Row],[Nbr de commande]]&lt;&gt;"",Tableau2[[#This Row],[Nbr de commande]]&lt;&gt;G439),Tableau2[[#This Row],[Cumul MONT]],"")</f>
        <v/>
      </c>
      <c r="L438" s="7">
        <f>SUMIFS($C$2:C438,$B$2:B438,"&lt;&gt;999")</f>
        <v>5917.9999999999991</v>
      </c>
      <c r="M438" s="7">
        <f>SUMIFS($E$2:E438,$B$2:B438,"&lt;&gt;999")</f>
        <v>54270.620000000032</v>
      </c>
      <c r="N438" s="5" t="str">
        <f>IF(AND(Tableau2[[#This Row],[CDE QTE]]="",Tableau2[[#This Row],[CDE MONT]]=""),"",Tableau2[[#This Row],[CDE MONT]]/Tableau2[[#This Row],[CDE QTE]])</f>
        <v/>
      </c>
    </row>
    <row r="439" spans="1:14">
      <c r="A439" s="1" t="s">
        <v>15</v>
      </c>
      <c r="B439" t="s">
        <v>15</v>
      </c>
      <c r="C439" t="s">
        <v>15</v>
      </c>
      <c r="D439" t="s">
        <v>15</v>
      </c>
      <c r="E439" t="s">
        <v>15</v>
      </c>
      <c r="F439" t="s">
        <v>15</v>
      </c>
      <c r="H4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commande]],$H438)))</f>
        <v/>
      </c>
      <c r="I439" s="10" t="str">
        <f>IF(AND(Tableau2[[#This Row],[Nbr de commande]]="",Tableau2[[#This Row],[Nbr de commande]]=""),"",INDEX(G:N,MATCH(Tableau2[[#This Row],[Nbr de commande BIS]],[Nbr de commande],0),8))</f>
        <v/>
      </c>
      <c r="J439" s="8" t="str">
        <f>IF(AND(Tableau2[[#This Row],[Nbr de commande]]&lt;&gt;"",Tableau2[[#This Row],[Nbr de commande]]&lt;&gt;G440),Tableau2[[#This Row],[CUMUL QTE]],"")</f>
        <v/>
      </c>
      <c r="K439" s="8" t="str">
        <f>IF(AND(Tableau2[[#This Row],[Nbr de commande]]&lt;&gt;"",Tableau2[[#This Row],[Nbr de commande]]&lt;&gt;G440),Tableau2[[#This Row],[Cumul MONT]],"")</f>
        <v/>
      </c>
      <c r="L439" s="7">
        <f>SUMIFS($C$2:C439,$B$2:B439,"&lt;&gt;999")</f>
        <v>5917.9999999999991</v>
      </c>
      <c r="M439" s="7">
        <f>SUMIFS($E$2:E439,$B$2:B439,"&lt;&gt;999")</f>
        <v>54270.620000000032</v>
      </c>
      <c r="N439" s="5" t="str">
        <f>IF(AND(Tableau2[[#This Row],[CDE QTE]]="",Tableau2[[#This Row],[CDE MONT]]=""),"",Tableau2[[#This Row],[CDE MONT]]/Tableau2[[#This Row],[CDE QTE]])</f>
        <v/>
      </c>
    </row>
    <row r="440" spans="1:14">
      <c r="A440" s="1" t="s">
        <v>15</v>
      </c>
      <c r="B440" t="s">
        <v>15</v>
      </c>
      <c r="C440" t="s">
        <v>15</v>
      </c>
      <c r="D440" t="s">
        <v>15</v>
      </c>
      <c r="E440" t="s">
        <v>15</v>
      </c>
      <c r="F440" t="s">
        <v>15</v>
      </c>
      <c r="H4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commande]],$H439)))</f>
        <v/>
      </c>
      <c r="I440" s="10" t="str">
        <f>IF(AND(Tableau2[[#This Row],[Nbr de commande]]="",Tableau2[[#This Row],[Nbr de commande]]=""),"",INDEX(G:N,MATCH(Tableau2[[#This Row],[Nbr de commande BIS]],[Nbr de commande],0),8))</f>
        <v/>
      </c>
      <c r="J440" s="8" t="str">
        <f>IF(AND(Tableau2[[#This Row],[Nbr de commande]]&lt;&gt;"",Tableau2[[#This Row],[Nbr de commande]]&lt;&gt;G441),Tableau2[[#This Row],[CUMUL QTE]],"")</f>
        <v/>
      </c>
      <c r="K440" s="8" t="str">
        <f>IF(AND(Tableau2[[#This Row],[Nbr de commande]]&lt;&gt;"",Tableau2[[#This Row],[Nbr de commande]]&lt;&gt;G441),Tableau2[[#This Row],[Cumul MONT]],"")</f>
        <v/>
      </c>
      <c r="L440" s="7">
        <f>SUMIFS($C$2:C440,$B$2:B440,"&lt;&gt;999")</f>
        <v>5917.9999999999991</v>
      </c>
      <c r="M440" s="7">
        <f>SUMIFS($E$2:E440,$B$2:B440,"&lt;&gt;999")</f>
        <v>54270.620000000032</v>
      </c>
      <c r="N440" s="5" t="str">
        <f>IF(AND(Tableau2[[#This Row],[CDE QTE]]="",Tableau2[[#This Row],[CDE MONT]]=""),"",Tableau2[[#This Row],[CDE MONT]]/Tableau2[[#This Row],[CDE QTE]])</f>
        <v/>
      </c>
    </row>
    <row r="441" spans="1:14">
      <c r="A441" s="1" t="s">
        <v>15</v>
      </c>
      <c r="B441" t="s">
        <v>15</v>
      </c>
      <c r="C441" t="s">
        <v>15</v>
      </c>
      <c r="D441" t="s">
        <v>15</v>
      </c>
      <c r="E441" t="s">
        <v>15</v>
      </c>
      <c r="F441" t="s">
        <v>15</v>
      </c>
      <c r="H4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commande]],$H440)))</f>
        <v/>
      </c>
      <c r="I441" s="10" t="str">
        <f>IF(AND(Tableau2[[#This Row],[Nbr de commande]]="",Tableau2[[#This Row],[Nbr de commande]]=""),"",INDEX(G:N,MATCH(Tableau2[[#This Row],[Nbr de commande BIS]],[Nbr de commande],0),8))</f>
        <v/>
      </c>
      <c r="J441" s="8" t="str">
        <f>IF(AND(Tableau2[[#This Row],[Nbr de commande]]&lt;&gt;"",Tableau2[[#This Row],[Nbr de commande]]&lt;&gt;G442),Tableau2[[#This Row],[CUMUL QTE]],"")</f>
        <v/>
      </c>
      <c r="K441" s="8" t="str">
        <f>IF(AND(Tableau2[[#This Row],[Nbr de commande]]&lt;&gt;"",Tableau2[[#This Row],[Nbr de commande]]&lt;&gt;G442),Tableau2[[#This Row],[Cumul MONT]],"")</f>
        <v/>
      </c>
      <c r="L441" s="7">
        <f>SUMIFS($C$2:C441,$B$2:B441,"&lt;&gt;999")</f>
        <v>5917.9999999999991</v>
      </c>
      <c r="M441" s="7">
        <f>SUMIFS($E$2:E441,$B$2:B441,"&lt;&gt;999")</f>
        <v>54270.620000000032</v>
      </c>
      <c r="N441" s="5" t="str">
        <f>IF(AND(Tableau2[[#This Row],[CDE QTE]]="",Tableau2[[#This Row],[CDE MONT]]=""),"",Tableau2[[#This Row],[CDE MONT]]/Tableau2[[#This Row],[CDE QTE]])</f>
        <v/>
      </c>
    </row>
    <row r="442" spans="1:14">
      <c r="A442" s="1" t="s">
        <v>15</v>
      </c>
      <c r="B442" t="s">
        <v>15</v>
      </c>
      <c r="C442" t="s">
        <v>15</v>
      </c>
      <c r="D442" t="s">
        <v>15</v>
      </c>
      <c r="E442" t="s">
        <v>15</v>
      </c>
      <c r="F442" t="s">
        <v>15</v>
      </c>
      <c r="H4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commande]],$H441)))</f>
        <v/>
      </c>
      <c r="I442" s="10" t="str">
        <f>IF(AND(Tableau2[[#This Row],[Nbr de commande]]="",Tableau2[[#This Row],[Nbr de commande]]=""),"",INDEX(G:N,MATCH(Tableau2[[#This Row],[Nbr de commande BIS]],[Nbr de commande],0),8))</f>
        <v/>
      </c>
      <c r="J442" s="8" t="str">
        <f>IF(AND(Tableau2[[#This Row],[Nbr de commande]]&lt;&gt;"",Tableau2[[#This Row],[Nbr de commande]]&lt;&gt;G443),Tableau2[[#This Row],[CUMUL QTE]],"")</f>
        <v/>
      </c>
      <c r="K442" s="8" t="str">
        <f>IF(AND(Tableau2[[#This Row],[Nbr de commande]]&lt;&gt;"",Tableau2[[#This Row],[Nbr de commande]]&lt;&gt;G443),Tableau2[[#This Row],[Cumul MONT]],"")</f>
        <v/>
      </c>
      <c r="L442" s="7">
        <f>SUMIFS($C$2:C442,$B$2:B442,"&lt;&gt;999")</f>
        <v>5917.9999999999991</v>
      </c>
      <c r="M442" s="7">
        <f>SUMIFS($E$2:E442,$B$2:B442,"&lt;&gt;999")</f>
        <v>54270.620000000032</v>
      </c>
      <c r="N442" s="5" t="str">
        <f>IF(AND(Tableau2[[#This Row],[CDE QTE]]="",Tableau2[[#This Row],[CDE MONT]]=""),"",Tableau2[[#This Row],[CDE MONT]]/Tableau2[[#This Row],[CDE QTE]])</f>
        <v/>
      </c>
    </row>
    <row r="443" spans="1:14">
      <c r="A443" s="1" t="s">
        <v>15</v>
      </c>
      <c r="B443" t="s">
        <v>15</v>
      </c>
      <c r="C443" t="s">
        <v>15</v>
      </c>
      <c r="D443" t="s">
        <v>15</v>
      </c>
      <c r="E443" t="s">
        <v>15</v>
      </c>
      <c r="F443" t="s">
        <v>15</v>
      </c>
      <c r="H4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commande]],$H442)))</f>
        <v/>
      </c>
      <c r="I443" s="10" t="str">
        <f>IF(AND(Tableau2[[#This Row],[Nbr de commande]]="",Tableau2[[#This Row],[Nbr de commande]]=""),"",INDEX(G:N,MATCH(Tableau2[[#This Row],[Nbr de commande BIS]],[Nbr de commande],0),8))</f>
        <v/>
      </c>
      <c r="J443" s="8" t="str">
        <f>IF(AND(Tableau2[[#This Row],[Nbr de commande]]&lt;&gt;"",Tableau2[[#This Row],[Nbr de commande]]&lt;&gt;G444),Tableau2[[#This Row],[CUMUL QTE]],"")</f>
        <v/>
      </c>
      <c r="K443" s="8" t="str">
        <f>IF(AND(Tableau2[[#This Row],[Nbr de commande]]&lt;&gt;"",Tableau2[[#This Row],[Nbr de commande]]&lt;&gt;G444),Tableau2[[#This Row],[Cumul MONT]],"")</f>
        <v/>
      </c>
      <c r="L443" s="7">
        <f>SUMIFS($C$2:C443,$B$2:B443,"&lt;&gt;999")</f>
        <v>5917.9999999999991</v>
      </c>
      <c r="M443" s="7">
        <f>SUMIFS($E$2:E443,$B$2:B443,"&lt;&gt;999")</f>
        <v>54270.620000000032</v>
      </c>
      <c r="N443" s="5" t="str">
        <f>IF(AND(Tableau2[[#This Row],[CDE QTE]]="",Tableau2[[#This Row],[CDE MONT]]=""),"",Tableau2[[#This Row],[CDE MONT]]/Tableau2[[#This Row],[CDE QTE]])</f>
        <v/>
      </c>
    </row>
    <row r="444" spans="1:14">
      <c r="A444" s="1" t="s">
        <v>15</v>
      </c>
      <c r="B444" t="s">
        <v>15</v>
      </c>
      <c r="C444" t="s">
        <v>15</v>
      </c>
      <c r="D444" t="s">
        <v>15</v>
      </c>
      <c r="E444" t="s">
        <v>15</v>
      </c>
      <c r="F444" t="s">
        <v>15</v>
      </c>
      <c r="H4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commande]],$H443)))</f>
        <v/>
      </c>
      <c r="I444" s="10" t="str">
        <f>IF(AND(Tableau2[[#This Row],[Nbr de commande]]="",Tableau2[[#This Row],[Nbr de commande]]=""),"",INDEX(G:N,MATCH(Tableau2[[#This Row],[Nbr de commande BIS]],[Nbr de commande],0),8))</f>
        <v/>
      </c>
      <c r="J444" s="8" t="str">
        <f>IF(AND(Tableau2[[#This Row],[Nbr de commande]]&lt;&gt;"",Tableau2[[#This Row],[Nbr de commande]]&lt;&gt;G445),Tableau2[[#This Row],[CUMUL QTE]],"")</f>
        <v/>
      </c>
      <c r="K444" s="8" t="str">
        <f>IF(AND(Tableau2[[#This Row],[Nbr de commande]]&lt;&gt;"",Tableau2[[#This Row],[Nbr de commande]]&lt;&gt;G445),Tableau2[[#This Row],[Cumul MONT]],"")</f>
        <v/>
      </c>
      <c r="L444" s="7">
        <f>SUMIFS($C$2:C444,$B$2:B444,"&lt;&gt;999")</f>
        <v>5917.9999999999991</v>
      </c>
      <c r="M444" s="7">
        <f>SUMIFS($E$2:E444,$B$2:B444,"&lt;&gt;999")</f>
        <v>54270.620000000032</v>
      </c>
      <c r="N444" s="5" t="str">
        <f>IF(AND(Tableau2[[#This Row],[CDE QTE]]="",Tableau2[[#This Row],[CDE MONT]]=""),"",Tableau2[[#This Row],[CDE MONT]]/Tableau2[[#This Row],[CDE QTE]])</f>
        <v/>
      </c>
    </row>
    <row r="445" spans="1:14">
      <c r="A445" s="1" t="s">
        <v>15</v>
      </c>
      <c r="B445" t="s">
        <v>15</v>
      </c>
      <c r="C445" t="s">
        <v>15</v>
      </c>
      <c r="D445" t="s">
        <v>15</v>
      </c>
      <c r="E445" t="s">
        <v>15</v>
      </c>
      <c r="F445" t="s">
        <v>15</v>
      </c>
      <c r="H4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commande]],$H444)))</f>
        <v/>
      </c>
      <c r="I445" s="10" t="str">
        <f>IF(AND(Tableau2[[#This Row],[Nbr de commande]]="",Tableau2[[#This Row],[Nbr de commande]]=""),"",INDEX(G:N,MATCH(Tableau2[[#This Row],[Nbr de commande BIS]],[Nbr de commande],0),8))</f>
        <v/>
      </c>
      <c r="J445" s="8" t="str">
        <f>IF(AND(Tableau2[[#This Row],[Nbr de commande]]&lt;&gt;"",Tableau2[[#This Row],[Nbr de commande]]&lt;&gt;G446),Tableau2[[#This Row],[CUMUL QTE]],"")</f>
        <v/>
      </c>
      <c r="K445" s="8" t="str">
        <f>IF(AND(Tableau2[[#This Row],[Nbr de commande]]&lt;&gt;"",Tableau2[[#This Row],[Nbr de commande]]&lt;&gt;G446),Tableau2[[#This Row],[Cumul MONT]],"")</f>
        <v/>
      </c>
      <c r="L445" s="7">
        <f>SUMIFS($C$2:C445,$B$2:B445,"&lt;&gt;999")</f>
        <v>5917.9999999999991</v>
      </c>
      <c r="M445" s="7">
        <f>SUMIFS($E$2:E445,$B$2:B445,"&lt;&gt;999")</f>
        <v>54270.620000000032</v>
      </c>
      <c r="N445" s="5" t="str">
        <f>IF(AND(Tableau2[[#This Row],[CDE QTE]]="",Tableau2[[#This Row],[CDE MONT]]=""),"",Tableau2[[#This Row],[CDE MONT]]/Tableau2[[#This Row],[CDE QTE]])</f>
        <v/>
      </c>
    </row>
    <row r="446" spans="1:14">
      <c r="A446" s="1" t="s">
        <v>15</v>
      </c>
      <c r="B446" t="s">
        <v>15</v>
      </c>
      <c r="C446" t="s">
        <v>15</v>
      </c>
      <c r="D446" t="s">
        <v>15</v>
      </c>
      <c r="E446" t="s">
        <v>15</v>
      </c>
      <c r="F446" t="s">
        <v>15</v>
      </c>
      <c r="H4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commande]],$H445)))</f>
        <v/>
      </c>
      <c r="I446" s="10" t="str">
        <f>IF(AND(Tableau2[[#This Row],[Nbr de commande]]="",Tableau2[[#This Row],[Nbr de commande]]=""),"",INDEX(G:N,MATCH(Tableau2[[#This Row],[Nbr de commande BIS]],[Nbr de commande],0),8))</f>
        <v/>
      </c>
      <c r="J446" s="8" t="str">
        <f>IF(AND(Tableau2[[#This Row],[Nbr de commande]]&lt;&gt;"",Tableau2[[#This Row],[Nbr de commande]]&lt;&gt;G447),Tableau2[[#This Row],[CUMUL QTE]],"")</f>
        <v/>
      </c>
      <c r="K446" s="8" t="str">
        <f>IF(AND(Tableau2[[#This Row],[Nbr de commande]]&lt;&gt;"",Tableau2[[#This Row],[Nbr de commande]]&lt;&gt;G447),Tableau2[[#This Row],[Cumul MONT]],"")</f>
        <v/>
      </c>
      <c r="L446" s="7">
        <f>SUMIFS($C$2:C446,$B$2:B446,"&lt;&gt;999")</f>
        <v>5917.9999999999991</v>
      </c>
      <c r="M446" s="7">
        <f>SUMIFS($E$2:E446,$B$2:B446,"&lt;&gt;999")</f>
        <v>54270.620000000032</v>
      </c>
      <c r="N446" s="5" t="str">
        <f>IF(AND(Tableau2[[#This Row],[CDE QTE]]="",Tableau2[[#This Row],[CDE MONT]]=""),"",Tableau2[[#This Row],[CDE MONT]]/Tableau2[[#This Row],[CDE QTE]])</f>
        <v/>
      </c>
    </row>
    <row r="447" spans="1:14">
      <c r="A447" s="1" t="s">
        <v>15</v>
      </c>
      <c r="B447" t="s">
        <v>15</v>
      </c>
      <c r="C447" t="s">
        <v>15</v>
      </c>
      <c r="D447" t="s">
        <v>15</v>
      </c>
      <c r="E447" t="s">
        <v>15</v>
      </c>
      <c r="F447" t="s">
        <v>15</v>
      </c>
      <c r="H4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commande]],$H446)))</f>
        <v/>
      </c>
      <c r="I447" s="10" t="str">
        <f>IF(AND(Tableau2[[#This Row],[Nbr de commande]]="",Tableau2[[#This Row],[Nbr de commande]]=""),"",INDEX(G:N,MATCH(Tableau2[[#This Row],[Nbr de commande BIS]],[Nbr de commande],0),8))</f>
        <v/>
      </c>
      <c r="J447" s="8" t="str">
        <f>IF(AND(Tableau2[[#This Row],[Nbr de commande]]&lt;&gt;"",Tableau2[[#This Row],[Nbr de commande]]&lt;&gt;G448),Tableau2[[#This Row],[CUMUL QTE]],"")</f>
        <v/>
      </c>
      <c r="K447" s="8" t="str">
        <f>IF(AND(Tableau2[[#This Row],[Nbr de commande]]&lt;&gt;"",Tableau2[[#This Row],[Nbr de commande]]&lt;&gt;G448),Tableau2[[#This Row],[Cumul MONT]],"")</f>
        <v/>
      </c>
      <c r="L447" s="7">
        <f>SUMIFS($C$2:C447,$B$2:B447,"&lt;&gt;999")</f>
        <v>5917.9999999999991</v>
      </c>
      <c r="M447" s="7">
        <f>SUMIFS($E$2:E447,$B$2:B447,"&lt;&gt;999")</f>
        <v>54270.620000000032</v>
      </c>
      <c r="N447" s="5" t="str">
        <f>IF(AND(Tableau2[[#This Row],[CDE QTE]]="",Tableau2[[#This Row],[CDE MONT]]=""),"",Tableau2[[#This Row],[CDE MONT]]/Tableau2[[#This Row],[CDE QTE]])</f>
        <v/>
      </c>
    </row>
    <row r="448" spans="1:14">
      <c r="A448" s="1" t="s">
        <v>15</v>
      </c>
      <c r="B448" t="s">
        <v>15</v>
      </c>
      <c r="C448" t="s">
        <v>15</v>
      </c>
      <c r="D448" t="s">
        <v>15</v>
      </c>
      <c r="E448" t="s">
        <v>15</v>
      </c>
      <c r="F448" t="s">
        <v>15</v>
      </c>
      <c r="H4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commande]],$H447)))</f>
        <v/>
      </c>
      <c r="I448" s="10" t="str">
        <f>IF(AND(Tableau2[[#This Row],[Nbr de commande]]="",Tableau2[[#This Row],[Nbr de commande]]=""),"",INDEX(G:N,MATCH(Tableau2[[#This Row],[Nbr de commande BIS]],[Nbr de commande],0),8))</f>
        <v/>
      </c>
      <c r="J448" s="8" t="str">
        <f>IF(AND(Tableau2[[#This Row],[Nbr de commande]]&lt;&gt;"",Tableau2[[#This Row],[Nbr de commande]]&lt;&gt;G449),Tableau2[[#This Row],[CUMUL QTE]],"")</f>
        <v/>
      </c>
      <c r="K448" s="8" t="str">
        <f>IF(AND(Tableau2[[#This Row],[Nbr de commande]]&lt;&gt;"",Tableau2[[#This Row],[Nbr de commande]]&lt;&gt;G449),Tableau2[[#This Row],[Cumul MONT]],"")</f>
        <v/>
      </c>
      <c r="L448" s="7">
        <f>SUMIFS($C$2:C448,$B$2:B448,"&lt;&gt;999")</f>
        <v>5917.9999999999991</v>
      </c>
      <c r="M448" s="7">
        <f>SUMIFS($E$2:E448,$B$2:B448,"&lt;&gt;999")</f>
        <v>54270.620000000032</v>
      </c>
      <c r="N448" s="5" t="str">
        <f>IF(AND(Tableau2[[#This Row],[CDE QTE]]="",Tableau2[[#This Row],[CDE MONT]]=""),"",Tableau2[[#This Row],[CDE MONT]]/Tableau2[[#This Row],[CDE QTE]])</f>
        <v/>
      </c>
    </row>
    <row r="449" spans="1:14">
      <c r="A449" s="1" t="s">
        <v>15</v>
      </c>
      <c r="B449" t="s">
        <v>15</v>
      </c>
      <c r="C449" t="s">
        <v>15</v>
      </c>
      <c r="D449" t="s">
        <v>15</v>
      </c>
      <c r="E449" t="s">
        <v>15</v>
      </c>
      <c r="F449" t="s">
        <v>15</v>
      </c>
      <c r="H4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commande]],$H448)))</f>
        <v/>
      </c>
      <c r="I449" s="10" t="str">
        <f>IF(AND(Tableau2[[#This Row],[Nbr de commande]]="",Tableau2[[#This Row],[Nbr de commande]]=""),"",INDEX(G:N,MATCH(Tableau2[[#This Row],[Nbr de commande BIS]],[Nbr de commande],0),8))</f>
        <v/>
      </c>
      <c r="J449" s="8" t="str">
        <f>IF(AND(Tableau2[[#This Row],[Nbr de commande]]&lt;&gt;"",Tableau2[[#This Row],[Nbr de commande]]&lt;&gt;G450),Tableau2[[#This Row],[CUMUL QTE]],"")</f>
        <v/>
      </c>
      <c r="K449" s="8" t="str">
        <f>IF(AND(Tableau2[[#This Row],[Nbr de commande]]&lt;&gt;"",Tableau2[[#This Row],[Nbr de commande]]&lt;&gt;G450),Tableau2[[#This Row],[Cumul MONT]],"")</f>
        <v/>
      </c>
      <c r="L449" s="7">
        <f>SUMIFS($C$2:C449,$B$2:B449,"&lt;&gt;999")</f>
        <v>5917.9999999999991</v>
      </c>
      <c r="M449" s="7">
        <f>SUMIFS($E$2:E449,$B$2:B449,"&lt;&gt;999")</f>
        <v>54270.620000000032</v>
      </c>
      <c r="N449" s="5" t="str">
        <f>IF(AND(Tableau2[[#This Row],[CDE QTE]]="",Tableau2[[#This Row],[CDE MONT]]=""),"",Tableau2[[#This Row],[CDE MONT]]/Tableau2[[#This Row],[CDE QTE]])</f>
        <v/>
      </c>
    </row>
    <row r="450" spans="1:14">
      <c r="A450" s="1" t="s">
        <v>15</v>
      </c>
      <c r="B450" t="s">
        <v>15</v>
      </c>
      <c r="C450" t="s">
        <v>15</v>
      </c>
      <c r="D450" t="s">
        <v>15</v>
      </c>
      <c r="E450" t="s">
        <v>15</v>
      </c>
      <c r="F450" t="s">
        <v>15</v>
      </c>
      <c r="H4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commande]],$H449)))</f>
        <v/>
      </c>
      <c r="I450" s="10" t="str">
        <f>IF(AND(Tableau2[[#This Row],[Nbr de commande]]="",Tableau2[[#This Row],[Nbr de commande]]=""),"",INDEX(G:N,MATCH(Tableau2[[#This Row],[Nbr de commande BIS]],[Nbr de commande],0),8))</f>
        <v/>
      </c>
      <c r="J450" s="8" t="str">
        <f>IF(AND(Tableau2[[#This Row],[Nbr de commande]]&lt;&gt;"",Tableau2[[#This Row],[Nbr de commande]]&lt;&gt;G451),Tableau2[[#This Row],[CUMUL QTE]],"")</f>
        <v/>
      </c>
      <c r="K450" s="8" t="str">
        <f>IF(AND(Tableau2[[#This Row],[Nbr de commande]]&lt;&gt;"",Tableau2[[#This Row],[Nbr de commande]]&lt;&gt;G451),Tableau2[[#This Row],[Cumul MONT]],"")</f>
        <v/>
      </c>
      <c r="L450" s="7">
        <f>SUMIFS($C$2:C450,$B$2:B450,"&lt;&gt;999")</f>
        <v>5917.9999999999991</v>
      </c>
      <c r="M450" s="7">
        <f>SUMIFS($E$2:E450,$B$2:B450,"&lt;&gt;999")</f>
        <v>54270.620000000032</v>
      </c>
      <c r="N450" s="5" t="str">
        <f>IF(AND(Tableau2[[#This Row],[CDE QTE]]="",Tableau2[[#This Row],[CDE MONT]]=""),"",Tableau2[[#This Row],[CDE MONT]]/Tableau2[[#This Row],[CDE QTE]])</f>
        <v/>
      </c>
    </row>
    <row r="451" spans="1:14">
      <c r="A451" s="1" t="s">
        <v>15</v>
      </c>
      <c r="B451" t="s">
        <v>15</v>
      </c>
      <c r="C451" t="s">
        <v>15</v>
      </c>
      <c r="D451" t="s">
        <v>15</v>
      </c>
      <c r="E451" t="s">
        <v>15</v>
      </c>
      <c r="F451" t="s">
        <v>15</v>
      </c>
      <c r="H4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commande]],$H450)))</f>
        <v/>
      </c>
      <c r="I451" s="10" t="str">
        <f>IF(AND(Tableau2[[#This Row],[Nbr de commande]]="",Tableau2[[#This Row],[Nbr de commande]]=""),"",INDEX(G:N,MATCH(Tableau2[[#This Row],[Nbr de commande BIS]],[Nbr de commande],0),8))</f>
        <v/>
      </c>
      <c r="J451" s="8" t="str">
        <f>IF(AND(Tableau2[[#This Row],[Nbr de commande]]&lt;&gt;"",Tableau2[[#This Row],[Nbr de commande]]&lt;&gt;G452),Tableau2[[#This Row],[CUMUL QTE]],"")</f>
        <v/>
      </c>
      <c r="K451" s="8" t="str">
        <f>IF(AND(Tableau2[[#This Row],[Nbr de commande]]&lt;&gt;"",Tableau2[[#This Row],[Nbr de commande]]&lt;&gt;G452),Tableau2[[#This Row],[Cumul MONT]],"")</f>
        <v/>
      </c>
      <c r="L451" s="7">
        <f>SUMIFS($C$2:C451,$B$2:B451,"&lt;&gt;999")</f>
        <v>5917.9999999999991</v>
      </c>
      <c r="M451" s="7">
        <f>SUMIFS($E$2:E451,$B$2:B451,"&lt;&gt;999")</f>
        <v>54270.620000000032</v>
      </c>
      <c r="N451" s="5" t="str">
        <f>IF(AND(Tableau2[[#This Row],[CDE QTE]]="",Tableau2[[#This Row],[CDE MONT]]=""),"",Tableau2[[#This Row],[CDE MONT]]/Tableau2[[#This Row],[CDE QTE]])</f>
        <v/>
      </c>
    </row>
    <row r="452" spans="1:14">
      <c r="A452" s="1" t="s">
        <v>15</v>
      </c>
      <c r="B452" t="s">
        <v>15</v>
      </c>
      <c r="C452" t="s">
        <v>15</v>
      </c>
      <c r="D452" t="s">
        <v>15</v>
      </c>
      <c r="E452" t="s">
        <v>15</v>
      </c>
      <c r="F452" t="s">
        <v>15</v>
      </c>
      <c r="H4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commande]],$H451)))</f>
        <v/>
      </c>
      <c r="I452" s="10" t="str">
        <f>IF(AND(Tableau2[[#This Row],[Nbr de commande]]="",Tableau2[[#This Row],[Nbr de commande]]=""),"",INDEX(G:N,MATCH(Tableau2[[#This Row],[Nbr de commande BIS]],[Nbr de commande],0),8))</f>
        <v/>
      </c>
      <c r="J452" s="8" t="str">
        <f>IF(AND(Tableau2[[#This Row],[Nbr de commande]]&lt;&gt;"",Tableau2[[#This Row],[Nbr de commande]]&lt;&gt;G453),Tableau2[[#This Row],[CUMUL QTE]],"")</f>
        <v/>
      </c>
      <c r="K452" s="8" t="str">
        <f>IF(AND(Tableau2[[#This Row],[Nbr de commande]]&lt;&gt;"",Tableau2[[#This Row],[Nbr de commande]]&lt;&gt;G453),Tableau2[[#This Row],[Cumul MONT]],"")</f>
        <v/>
      </c>
      <c r="L452" s="7">
        <f>SUMIFS($C$2:C452,$B$2:B452,"&lt;&gt;999")</f>
        <v>5917.9999999999991</v>
      </c>
      <c r="M452" s="7">
        <f>SUMIFS($E$2:E452,$B$2:B452,"&lt;&gt;999")</f>
        <v>54270.620000000032</v>
      </c>
      <c r="N452" s="5" t="str">
        <f>IF(AND(Tableau2[[#This Row],[CDE QTE]]="",Tableau2[[#This Row],[CDE MONT]]=""),"",Tableau2[[#This Row],[CDE MONT]]/Tableau2[[#This Row],[CDE QTE]])</f>
        <v/>
      </c>
    </row>
    <row r="453" spans="1:14">
      <c r="A453" s="1" t="s">
        <v>15</v>
      </c>
      <c r="B453" t="s">
        <v>15</v>
      </c>
      <c r="C453" t="s">
        <v>15</v>
      </c>
      <c r="D453" t="s">
        <v>15</v>
      </c>
      <c r="E453" t="s">
        <v>15</v>
      </c>
      <c r="F453" t="s">
        <v>15</v>
      </c>
      <c r="H4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commande]],$H452)))</f>
        <v/>
      </c>
      <c r="I453" s="10" t="str">
        <f>IF(AND(Tableau2[[#This Row],[Nbr de commande]]="",Tableau2[[#This Row],[Nbr de commande]]=""),"",INDEX(G:N,MATCH(Tableau2[[#This Row],[Nbr de commande BIS]],[Nbr de commande],0),8))</f>
        <v/>
      </c>
      <c r="J453" s="8" t="str">
        <f>IF(AND(Tableau2[[#This Row],[Nbr de commande]]&lt;&gt;"",Tableau2[[#This Row],[Nbr de commande]]&lt;&gt;G454),Tableau2[[#This Row],[CUMUL QTE]],"")</f>
        <v/>
      </c>
      <c r="K453" s="8" t="str">
        <f>IF(AND(Tableau2[[#This Row],[Nbr de commande]]&lt;&gt;"",Tableau2[[#This Row],[Nbr de commande]]&lt;&gt;G454),Tableau2[[#This Row],[Cumul MONT]],"")</f>
        <v/>
      </c>
      <c r="L453" s="7">
        <f>SUMIFS($C$2:C453,$B$2:B453,"&lt;&gt;999")</f>
        <v>5917.9999999999991</v>
      </c>
      <c r="M453" s="7">
        <f>SUMIFS($E$2:E453,$B$2:B453,"&lt;&gt;999")</f>
        <v>54270.620000000032</v>
      </c>
      <c r="N453" s="5" t="str">
        <f>IF(AND(Tableau2[[#This Row],[CDE QTE]]="",Tableau2[[#This Row],[CDE MONT]]=""),"",Tableau2[[#This Row],[CDE MONT]]/Tableau2[[#This Row],[CDE QTE]])</f>
        <v/>
      </c>
    </row>
    <row r="454" spans="1:14">
      <c r="A454" s="1" t="s">
        <v>15</v>
      </c>
      <c r="B454" t="s">
        <v>15</v>
      </c>
      <c r="C454" t="s">
        <v>15</v>
      </c>
      <c r="D454" t="s">
        <v>15</v>
      </c>
      <c r="E454" t="s">
        <v>15</v>
      </c>
      <c r="F454" t="s">
        <v>15</v>
      </c>
      <c r="H4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commande]],$H453)))</f>
        <v/>
      </c>
      <c r="I454" s="10" t="str">
        <f>IF(AND(Tableau2[[#This Row],[Nbr de commande]]="",Tableau2[[#This Row],[Nbr de commande]]=""),"",INDEX(G:N,MATCH(Tableau2[[#This Row],[Nbr de commande BIS]],[Nbr de commande],0),8))</f>
        <v/>
      </c>
      <c r="J454" s="8" t="str">
        <f>IF(AND(Tableau2[[#This Row],[Nbr de commande]]&lt;&gt;"",Tableau2[[#This Row],[Nbr de commande]]&lt;&gt;G455),Tableau2[[#This Row],[CUMUL QTE]],"")</f>
        <v/>
      </c>
      <c r="K454" s="8" t="str">
        <f>IF(AND(Tableau2[[#This Row],[Nbr de commande]]&lt;&gt;"",Tableau2[[#This Row],[Nbr de commande]]&lt;&gt;G455),Tableau2[[#This Row],[Cumul MONT]],"")</f>
        <v/>
      </c>
      <c r="L454" s="7">
        <f>SUMIFS($C$2:C454,$B$2:B454,"&lt;&gt;999")</f>
        <v>5917.9999999999991</v>
      </c>
      <c r="M454" s="7">
        <f>SUMIFS($E$2:E454,$B$2:B454,"&lt;&gt;999")</f>
        <v>54270.620000000032</v>
      </c>
      <c r="N454" s="5" t="str">
        <f>IF(AND(Tableau2[[#This Row],[CDE QTE]]="",Tableau2[[#This Row],[CDE MONT]]=""),"",Tableau2[[#This Row],[CDE MONT]]/Tableau2[[#This Row],[CDE QTE]])</f>
        <v/>
      </c>
    </row>
    <row r="455" spans="1:14">
      <c r="A455" s="1" t="s">
        <v>15</v>
      </c>
      <c r="B455" t="s">
        <v>15</v>
      </c>
      <c r="C455" t="s">
        <v>15</v>
      </c>
      <c r="D455" t="s">
        <v>15</v>
      </c>
      <c r="E455" t="s">
        <v>15</v>
      </c>
      <c r="F455" t="s">
        <v>15</v>
      </c>
      <c r="H4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commande]],$H454)))</f>
        <v/>
      </c>
      <c r="I455" s="10" t="str">
        <f>IF(AND(Tableau2[[#This Row],[Nbr de commande]]="",Tableau2[[#This Row],[Nbr de commande]]=""),"",INDEX(G:N,MATCH(Tableau2[[#This Row],[Nbr de commande BIS]],[Nbr de commande],0),8))</f>
        <v/>
      </c>
      <c r="J455" s="8" t="str">
        <f>IF(AND(Tableau2[[#This Row],[Nbr de commande]]&lt;&gt;"",Tableau2[[#This Row],[Nbr de commande]]&lt;&gt;G456),Tableau2[[#This Row],[CUMUL QTE]],"")</f>
        <v/>
      </c>
      <c r="K455" s="8" t="str">
        <f>IF(AND(Tableau2[[#This Row],[Nbr de commande]]&lt;&gt;"",Tableau2[[#This Row],[Nbr de commande]]&lt;&gt;G456),Tableau2[[#This Row],[Cumul MONT]],"")</f>
        <v/>
      </c>
      <c r="L455" s="7">
        <f>SUMIFS($C$2:C455,$B$2:B455,"&lt;&gt;999")</f>
        <v>5917.9999999999991</v>
      </c>
      <c r="M455" s="7">
        <f>SUMIFS($E$2:E455,$B$2:B455,"&lt;&gt;999")</f>
        <v>54270.620000000032</v>
      </c>
      <c r="N455" s="5" t="str">
        <f>IF(AND(Tableau2[[#This Row],[CDE QTE]]="",Tableau2[[#This Row],[CDE MONT]]=""),"",Tableau2[[#This Row],[CDE MONT]]/Tableau2[[#This Row],[CDE QTE]])</f>
        <v/>
      </c>
    </row>
    <row r="456" spans="1:14">
      <c r="A456" s="1" t="s">
        <v>15</v>
      </c>
      <c r="B456" t="s">
        <v>15</v>
      </c>
      <c r="C456" t="s">
        <v>15</v>
      </c>
      <c r="D456" t="s">
        <v>15</v>
      </c>
      <c r="E456" t="s">
        <v>15</v>
      </c>
      <c r="F456" t="s">
        <v>15</v>
      </c>
      <c r="H4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commande]],$H455)))</f>
        <v/>
      </c>
      <c r="I456" s="10" t="str">
        <f>IF(AND(Tableau2[[#This Row],[Nbr de commande]]="",Tableau2[[#This Row],[Nbr de commande]]=""),"",INDEX(G:N,MATCH(Tableau2[[#This Row],[Nbr de commande BIS]],[Nbr de commande],0),8))</f>
        <v/>
      </c>
      <c r="J456" s="8" t="str">
        <f>IF(AND(Tableau2[[#This Row],[Nbr de commande]]&lt;&gt;"",Tableau2[[#This Row],[Nbr de commande]]&lt;&gt;G457),Tableau2[[#This Row],[CUMUL QTE]],"")</f>
        <v/>
      </c>
      <c r="K456" s="8" t="str">
        <f>IF(AND(Tableau2[[#This Row],[Nbr de commande]]&lt;&gt;"",Tableau2[[#This Row],[Nbr de commande]]&lt;&gt;G457),Tableau2[[#This Row],[Cumul MONT]],"")</f>
        <v/>
      </c>
      <c r="L456" s="7">
        <f>SUMIFS($C$2:C456,$B$2:B456,"&lt;&gt;999")</f>
        <v>5917.9999999999991</v>
      </c>
      <c r="M456" s="7">
        <f>SUMIFS($E$2:E456,$B$2:B456,"&lt;&gt;999")</f>
        <v>54270.620000000032</v>
      </c>
      <c r="N456" s="5" t="str">
        <f>IF(AND(Tableau2[[#This Row],[CDE QTE]]="",Tableau2[[#This Row],[CDE MONT]]=""),"",Tableau2[[#This Row],[CDE MONT]]/Tableau2[[#This Row],[CDE QTE]])</f>
        <v/>
      </c>
    </row>
    <row r="457" spans="1:14">
      <c r="A457" s="1" t="s">
        <v>15</v>
      </c>
      <c r="B457" t="s">
        <v>15</v>
      </c>
      <c r="C457" t="s">
        <v>15</v>
      </c>
      <c r="D457" t="s">
        <v>15</v>
      </c>
      <c r="E457" t="s">
        <v>15</v>
      </c>
      <c r="F457" t="s">
        <v>15</v>
      </c>
      <c r="H4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commande]],$H456)))</f>
        <v/>
      </c>
      <c r="I457" s="10" t="str">
        <f>IF(AND(Tableau2[[#This Row],[Nbr de commande]]="",Tableau2[[#This Row],[Nbr de commande]]=""),"",INDEX(G:N,MATCH(Tableau2[[#This Row],[Nbr de commande BIS]],[Nbr de commande],0),8))</f>
        <v/>
      </c>
      <c r="J457" s="8" t="str">
        <f>IF(AND(Tableau2[[#This Row],[Nbr de commande]]&lt;&gt;"",Tableau2[[#This Row],[Nbr de commande]]&lt;&gt;G458),Tableau2[[#This Row],[CUMUL QTE]],"")</f>
        <v/>
      </c>
      <c r="K457" s="8" t="str">
        <f>IF(AND(Tableau2[[#This Row],[Nbr de commande]]&lt;&gt;"",Tableau2[[#This Row],[Nbr de commande]]&lt;&gt;G458),Tableau2[[#This Row],[Cumul MONT]],"")</f>
        <v/>
      </c>
      <c r="L457" s="7">
        <f>SUMIFS($C$2:C457,$B$2:B457,"&lt;&gt;999")</f>
        <v>5917.9999999999991</v>
      </c>
      <c r="M457" s="7">
        <f>SUMIFS($E$2:E457,$B$2:B457,"&lt;&gt;999")</f>
        <v>54270.620000000032</v>
      </c>
      <c r="N457" s="5" t="str">
        <f>IF(AND(Tableau2[[#This Row],[CDE QTE]]="",Tableau2[[#This Row],[CDE MONT]]=""),"",Tableau2[[#This Row],[CDE MONT]]/Tableau2[[#This Row],[CDE QTE]])</f>
        <v/>
      </c>
    </row>
    <row r="458" spans="1:14">
      <c r="A458" s="1" t="s">
        <v>15</v>
      </c>
      <c r="B458" t="s">
        <v>15</v>
      </c>
      <c r="C458" t="s">
        <v>15</v>
      </c>
      <c r="D458" t="s">
        <v>15</v>
      </c>
      <c r="E458" t="s">
        <v>15</v>
      </c>
      <c r="F458" t="s">
        <v>15</v>
      </c>
      <c r="H4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commande]],$H457)))</f>
        <v/>
      </c>
      <c r="I458" s="10" t="str">
        <f>IF(AND(Tableau2[[#This Row],[Nbr de commande]]="",Tableau2[[#This Row],[Nbr de commande]]=""),"",INDEX(G:N,MATCH(Tableau2[[#This Row],[Nbr de commande BIS]],[Nbr de commande],0),8))</f>
        <v/>
      </c>
      <c r="J458" s="8" t="str">
        <f>IF(AND(Tableau2[[#This Row],[Nbr de commande]]&lt;&gt;"",Tableau2[[#This Row],[Nbr de commande]]&lt;&gt;G459),Tableau2[[#This Row],[CUMUL QTE]],"")</f>
        <v/>
      </c>
      <c r="K458" s="8" t="str">
        <f>IF(AND(Tableau2[[#This Row],[Nbr de commande]]&lt;&gt;"",Tableau2[[#This Row],[Nbr de commande]]&lt;&gt;G459),Tableau2[[#This Row],[Cumul MONT]],"")</f>
        <v/>
      </c>
      <c r="L458" s="7">
        <f>SUMIFS($C$2:C458,$B$2:B458,"&lt;&gt;999")</f>
        <v>5917.9999999999991</v>
      </c>
      <c r="M458" s="7">
        <f>SUMIFS($E$2:E458,$B$2:B458,"&lt;&gt;999")</f>
        <v>54270.620000000032</v>
      </c>
      <c r="N458" s="5" t="str">
        <f>IF(AND(Tableau2[[#This Row],[CDE QTE]]="",Tableau2[[#This Row],[CDE MONT]]=""),"",Tableau2[[#This Row],[CDE MONT]]/Tableau2[[#This Row],[CDE QTE]])</f>
        <v/>
      </c>
    </row>
    <row r="459" spans="1:14">
      <c r="A459" s="1" t="s">
        <v>15</v>
      </c>
      <c r="B459" t="s">
        <v>15</v>
      </c>
      <c r="C459" t="s">
        <v>15</v>
      </c>
      <c r="D459" t="s">
        <v>15</v>
      </c>
      <c r="E459" t="s">
        <v>15</v>
      </c>
      <c r="F459" t="s">
        <v>15</v>
      </c>
      <c r="H4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commande]],$H458)))</f>
        <v/>
      </c>
      <c r="I459" s="10" t="str">
        <f>IF(AND(Tableau2[[#This Row],[Nbr de commande]]="",Tableau2[[#This Row],[Nbr de commande]]=""),"",INDEX(G:N,MATCH(Tableau2[[#This Row],[Nbr de commande BIS]],[Nbr de commande],0),8))</f>
        <v/>
      </c>
      <c r="J459" s="8" t="str">
        <f>IF(AND(Tableau2[[#This Row],[Nbr de commande]]&lt;&gt;"",Tableau2[[#This Row],[Nbr de commande]]&lt;&gt;G460),Tableau2[[#This Row],[CUMUL QTE]],"")</f>
        <v/>
      </c>
      <c r="K459" s="8" t="str">
        <f>IF(AND(Tableau2[[#This Row],[Nbr de commande]]&lt;&gt;"",Tableau2[[#This Row],[Nbr de commande]]&lt;&gt;G460),Tableau2[[#This Row],[Cumul MONT]],"")</f>
        <v/>
      </c>
      <c r="L459" s="7">
        <f>SUMIFS($C$2:C459,$B$2:B459,"&lt;&gt;999")</f>
        <v>5917.9999999999991</v>
      </c>
      <c r="M459" s="7">
        <f>SUMIFS($E$2:E459,$B$2:B459,"&lt;&gt;999")</f>
        <v>54270.620000000032</v>
      </c>
      <c r="N459" s="5" t="str">
        <f>IF(AND(Tableau2[[#This Row],[CDE QTE]]="",Tableau2[[#This Row],[CDE MONT]]=""),"",Tableau2[[#This Row],[CDE MONT]]/Tableau2[[#This Row],[CDE QTE]])</f>
        <v/>
      </c>
    </row>
    <row r="460" spans="1:14">
      <c r="A460" s="1" t="s">
        <v>15</v>
      </c>
      <c r="B460" t="s">
        <v>15</v>
      </c>
      <c r="C460" t="s">
        <v>15</v>
      </c>
      <c r="D460" t="s">
        <v>15</v>
      </c>
      <c r="E460" t="s">
        <v>15</v>
      </c>
      <c r="F460" t="s">
        <v>15</v>
      </c>
      <c r="H4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commande]],$H459)))</f>
        <v/>
      </c>
      <c r="I460" s="10" t="str">
        <f>IF(AND(Tableau2[[#This Row],[Nbr de commande]]="",Tableau2[[#This Row],[Nbr de commande]]=""),"",INDEX(G:N,MATCH(Tableau2[[#This Row],[Nbr de commande BIS]],[Nbr de commande],0),8))</f>
        <v/>
      </c>
      <c r="J460" s="8" t="str">
        <f>IF(AND(Tableau2[[#This Row],[Nbr de commande]]&lt;&gt;"",Tableau2[[#This Row],[Nbr de commande]]&lt;&gt;G461),Tableau2[[#This Row],[CUMUL QTE]],"")</f>
        <v/>
      </c>
      <c r="K460" s="8" t="str">
        <f>IF(AND(Tableau2[[#This Row],[Nbr de commande]]&lt;&gt;"",Tableau2[[#This Row],[Nbr de commande]]&lt;&gt;G461),Tableau2[[#This Row],[Cumul MONT]],"")</f>
        <v/>
      </c>
      <c r="L460" s="7">
        <f>SUMIFS($C$2:C460,$B$2:B460,"&lt;&gt;999")</f>
        <v>5917.9999999999991</v>
      </c>
      <c r="M460" s="7">
        <f>SUMIFS($E$2:E460,$B$2:B460,"&lt;&gt;999")</f>
        <v>54270.620000000032</v>
      </c>
      <c r="N460" s="5" t="str">
        <f>IF(AND(Tableau2[[#This Row],[CDE QTE]]="",Tableau2[[#This Row],[CDE MONT]]=""),"",Tableau2[[#This Row],[CDE MONT]]/Tableau2[[#This Row],[CDE QTE]])</f>
        <v/>
      </c>
    </row>
    <row r="461" spans="1:14">
      <c r="A461" s="1" t="s">
        <v>15</v>
      </c>
      <c r="B461" t="s">
        <v>15</v>
      </c>
      <c r="C461" t="s">
        <v>15</v>
      </c>
      <c r="D461" t="s">
        <v>15</v>
      </c>
      <c r="E461" t="s">
        <v>15</v>
      </c>
      <c r="F461" t="s">
        <v>15</v>
      </c>
      <c r="H4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commande]],$H460)))</f>
        <v/>
      </c>
      <c r="I461" s="10" t="str">
        <f>IF(AND(Tableau2[[#This Row],[Nbr de commande]]="",Tableau2[[#This Row],[Nbr de commande]]=""),"",INDEX(G:N,MATCH(Tableau2[[#This Row],[Nbr de commande BIS]],[Nbr de commande],0),8))</f>
        <v/>
      </c>
      <c r="J461" s="8" t="str">
        <f>IF(AND(Tableau2[[#This Row],[Nbr de commande]]&lt;&gt;"",Tableau2[[#This Row],[Nbr de commande]]&lt;&gt;G462),Tableau2[[#This Row],[CUMUL QTE]],"")</f>
        <v/>
      </c>
      <c r="K461" s="8" t="str">
        <f>IF(AND(Tableau2[[#This Row],[Nbr de commande]]&lt;&gt;"",Tableau2[[#This Row],[Nbr de commande]]&lt;&gt;G462),Tableau2[[#This Row],[Cumul MONT]],"")</f>
        <v/>
      </c>
      <c r="L461" s="7">
        <f>SUMIFS($C$2:C461,$B$2:B461,"&lt;&gt;999")</f>
        <v>5917.9999999999991</v>
      </c>
      <c r="M461" s="7">
        <f>SUMIFS($E$2:E461,$B$2:B461,"&lt;&gt;999")</f>
        <v>54270.620000000032</v>
      </c>
      <c r="N461" s="5" t="str">
        <f>IF(AND(Tableau2[[#This Row],[CDE QTE]]="",Tableau2[[#This Row],[CDE MONT]]=""),"",Tableau2[[#This Row],[CDE MONT]]/Tableau2[[#This Row],[CDE QTE]])</f>
        <v/>
      </c>
    </row>
    <row r="462" spans="1:14">
      <c r="A462" s="1" t="s">
        <v>15</v>
      </c>
      <c r="B462" t="s">
        <v>15</v>
      </c>
      <c r="C462" t="s">
        <v>15</v>
      </c>
      <c r="D462" t="s">
        <v>15</v>
      </c>
      <c r="E462" t="s">
        <v>15</v>
      </c>
      <c r="F462" t="s">
        <v>15</v>
      </c>
      <c r="H4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commande]],$H461)))</f>
        <v/>
      </c>
      <c r="I462" s="10" t="str">
        <f>IF(AND(Tableau2[[#This Row],[Nbr de commande]]="",Tableau2[[#This Row],[Nbr de commande]]=""),"",INDEX(G:N,MATCH(Tableau2[[#This Row],[Nbr de commande BIS]],[Nbr de commande],0),8))</f>
        <v/>
      </c>
      <c r="J462" s="8" t="str">
        <f>IF(AND(Tableau2[[#This Row],[Nbr de commande]]&lt;&gt;"",Tableau2[[#This Row],[Nbr de commande]]&lt;&gt;G463),Tableau2[[#This Row],[CUMUL QTE]],"")</f>
        <v/>
      </c>
      <c r="K462" s="8" t="str">
        <f>IF(AND(Tableau2[[#This Row],[Nbr de commande]]&lt;&gt;"",Tableau2[[#This Row],[Nbr de commande]]&lt;&gt;G463),Tableau2[[#This Row],[Cumul MONT]],"")</f>
        <v/>
      </c>
      <c r="L462" s="7">
        <f>SUMIFS($C$2:C462,$B$2:B462,"&lt;&gt;999")</f>
        <v>5917.9999999999991</v>
      </c>
      <c r="M462" s="7">
        <f>SUMIFS($E$2:E462,$B$2:B462,"&lt;&gt;999")</f>
        <v>54270.620000000032</v>
      </c>
      <c r="N462" s="5" t="str">
        <f>IF(AND(Tableau2[[#This Row],[CDE QTE]]="",Tableau2[[#This Row],[CDE MONT]]=""),"",Tableau2[[#This Row],[CDE MONT]]/Tableau2[[#This Row],[CDE QTE]])</f>
        <v/>
      </c>
    </row>
    <row r="463" spans="1:14">
      <c r="A463" s="1" t="s">
        <v>15</v>
      </c>
      <c r="B463" t="s">
        <v>15</v>
      </c>
      <c r="C463" t="s">
        <v>15</v>
      </c>
      <c r="D463" t="s">
        <v>15</v>
      </c>
      <c r="E463" t="s">
        <v>15</v>
      </c>
      <c r="F463" t="s">
        <v>15</v>
      </c>
      <c r="H4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commande]],$H462)))</f>
        <v/>
      </c>
      <c r="I463" s="10" t="str">
        <f>IF(AND(Tableau2[[#This Row],[Nbr de commande]]="",Tableau2[[#This Row],[Nbr de commande]]=""),"",INDEX(G:N,MATCH(Tableau2[[#This Row],[Nbr de commande BIS]],[Nbr de commande],0),8))</f>
        <v/>
      </c>
      <c r="J463" s="8" t="str">
        <f>IF(AND(Tableau2[[#This Row],[Nbr de commande]]&lt;&gt;"",Tableau2[[#This Row],[Nbr de commande]]&lt;&gt;G464),Tableau2[[#This Row],[CUMUL QTE]],"")</f>
        <v/>
      </c>
      <c r="K463" s="8" t="str">
        <f>IF(AND(Tableau2[[#This Row],[Nbr de commande]]&lt;&gt;"",Tableau2[[#This Row],[Nbr de commande]]&lt;&gt;G464),Tableau2[[#This Row],[Cumul MONT]],"")</f>
        <v/>
      </c>
      <c r="L463" s="7">
        <f>SUMIFS($C$2:C463,$B$2:B463,"&lt;&gt;999")</f>
        <v>5917.9999999999991</v>
      </c>
      <c r="M463" s="7">
        <f>SUMIFS($E$2:E463,$B$2:B463,"&lt;&gt;999")</f>
        <v>54270.620000000032</v>
      </c>
      <c r="N463" s="5" t="str">
        <f>IF(AND(Tableau2[[#This Row],[CDE QTE]]="",Tableau2[[#This Row],[CDE MONT]]=""),"",Tableau2[[#This Row],[CDE MONT]]/Tableau2[[#This Row],[CDE QTE]])</f>
        <v/>
      </c>
    </row>
    <row r="464" spans="1:14">
      <c r="A464" s="1" t="s">
        <v>15</v>
      </c>
      <c r="B464" t="s">
        <v>15</v>
      </c>
      <c r="C464" t="s">
        <v>15</v>
      </c>
      <c r="D464" t="s">
        <v>15</v>
      </c>
      <c r="E464" t="s">
        <v>15</v>
      </c>
      <c r="F464" t="s">
        <v>15</v>
      </c>
      <c r="H4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commande]],$H463)))</f>
        <v/>
      </c>
      <c r="I464" s="10" t="str">
        <f>IF(AND(Tableau2[[#This Row],[Nbr de commande]]="",Tableau2[[#This Row],[Nbr de commande]]=""),"",INDEX(G:N,MATCH(Tableau2[[#This Row],[Nbr de commande BIS]],[Nbr de commande],0),8))</f>
        <v/>
      </c>
      <c r="J464" s="8" t="str">
        <f>IF(AND(Tableau2[[#This Row],[Nbr de commande]]&lt;&gt;"",Tableau2[[#This Row],[Nbr de commande]]&lt;&gt;G465),Tableau2[[#This Row],[CUMUL QTE]],"")</f>
        <v/>
      </c>
      <c r="K464" s="8" t="str">
        <f>IF(AND(Tableau2[[#This Row],[Nbr de commande]]&lt;&gt;"",Tableau2[[#This Row],[Nbr de commande]]&lt;&gt;G465),Tableau2[[#This Row],[Cumul MONT]],"")</f>
        <v/>
      </c>
      <c r="L464" s="7">
        <f>SUMIFS($C$2:C464,$B$2:B464,"&lt;&gt;999")</f>
        <v>5917.9999999999991</v>
      </c>
      <c r="M464" s="7">
        <f>SUMIFS($E$2:E464,$B$2:B464,"&lt;&gt;999")</f>
        <v>54270.620000000032</v>
      </c>
      <c r="N464" s="5" t="str">
        <f>IF(AND(Tableau2[[#This Row],[CDE QTE]]="",Tableau2[[#This Row],[CDE MONT]]=""),"",Tableau2[[#This Row],[CDE MONT]]/Tableau2[[#This Row],[CDE QTE]])</f>
        <v/>
      </c>
    </row>
    <row r="465" spans="1:14">
      <c r="A465" s="1" t="s">
        <v>15</v>
      </c>
      <c r="B465" t="s">
        <v>15</v>
      </c>
      <c r="C465" t="s">
        <v>15</v>
      </c>
      <c r="D465" t="s">
        <v>15</v>
      </c>
      <c r="E465" t="s">
        <v>15</v>
      </c>
      <c r="F465" t="s">
        <v>15</v>
      </c>
      <c r="H4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commande]],$H464)))</f>
        <v/>
      </c>
      <c r="I465" s="10" t="str">
        <f>IF(AND(Tableau2[[#This Row],[Nbr de commande]]="",Tableau2[[#This Row],[Nbr de commande]]=""),"",INDEX(G:N,MATCH(Tableau2[[#This Row],[Nbr de commande BIS]],[Nbr de commande],0),8))</f>
        <v/>
      </c>
      <c r="J465" s="8" t="str">
        <f>IF(AND(Tableau2[[#This Row],[Nbr de commande]]&lt;&gt;"",Tableau2[[#This Row],[Nbr de commande]]&lt;&gt;G466),Tableau2[[#This Row],[CUMUL QTE]],"")</f>
        <v/>
      </c>
      <c r="K465" s="8" t="str">
        <f>IF(AND(Tableau2[[#This Row],[Nbr de commande]]&lt;&gt;"",Tableau2[[#This Row],[Nbr de commande]]&lt;&gt;G466),Tableau2[[#This Row],[Cumul MONT]],"")</f>
        <v/>
      </c>
      <c r="L465" s="7">
        <f>SUMIFS($C$2:C465,$B$2:B465,"&lt;&gt;999")</f>
        <v>5917.9999999999991</v>
      </c>
      <c r="M465" s="7">
        <f>SUMIFS($E$2:E465,$B$2:B465,"&lt;&gt;999")</f>
        <v>54270.620000000032</v>
      </c>
      <c r="N465" s="5" t="str">
        <f>IF(AND(Tableau2[[#This Row],[CDE QTE]]="",Tableau2[[#This Row],[CDE MONT]]=""),"",Tableau2[[#This Row],[CDE MONT]]/Tableau2[[#This Row],[CDE QTE]])</f>
        <v/>
      </c>
    </row>
    <row r="466" spans="1:14">
      <c r="A466" s="1" t="s">
        <v>15</v>
      </c>
      <c r="B466" t="s">
        <v>15</v>
      </c>
      <c r="C466" t="s">
        <v>15</v>
      </c>
      <c r="D466" t="s">
        <v>15</v>
      </c>
      <c r="E466" t="s">
        <v>15</v>
      </c>
      <c r="F466" t="s">
        <v>15</v>
      </c>
      <c r="H4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commande]],$H465)))</f>
        <v/>
      </c>
      <c r="I466" s="10" t="str">
        <f>IF(AND(Tableau2[[#This Row],[Nbr de commande]]="",Tableau2[[#This Row],[Nbr de commande]]=""),"",INDEX(G:N,MATCH(Tableau2[[#This Row],[Nbr de commande BIS]],[Nbr de commande],0),8))</f>
        <v/>
      </c>
      <c r="J466" s="8" t="str">
        <f>IF(AND(Tableau2[[#This Row],[Nbr de commande]]&lt;&gt;"",Tableau2[[#This Row],[Nbr de commande]]&lt;&gt;G467),Tableau2[[#This Row],[CUMUL QTE]],"")</f>
        <v/>
      </c>
      <c r="K466" s="8" t="str">
        <f>IF(AND(Tableau2[[#This Row],[Nbr de commande]]&lt;&gt;"",Tableau2[[#This Row],[Nbr de commande]]&lt;&gt;G467),Tableau2[[#This Row],[Cumul MONT]],"")</f>
        <v/>
      </c>
      <c r="L466" s="7">
        <f>SUMIFS($C$2:C466,$B$2:B466,"&lt;&gt;999")</f>
        <v>5917.9999999999991</v>
      </c>
      <c r="M466" s="7">
        <f>SUMIFS($E$2:E466,$B$2:B466,"&lt;&gt;999")</f>
        <v>54270.620000000032</v>
      </c>
      <c r="N466" s="5" t="str">
        <f>IF(AND(Tableau2[[#This Row],[CDE QTE]]="",Tableau2[[#This Row],[CDE MONT]]=""),"",Tableau2[[#This Row],[CDE MONT]]/Tableau2[[#This Row],[CDE QTE]])</f>
        <v/>
      </c>
    </row>
    <row r="467" spans="1:14">
      <c r="A467" s="1" t="s">
        <v>15</v>
      </c>
      <c r="B467" t="s">
        <v>15</v>
      </c>
      <c r="C467" t="s">
        <v>15</v>
      </c>
      <c r="D467" t="s">
        <v>15</v>
      </c>
      <c r="E467" t="s">
        <v>15</v>
      </c>
      <c r="F467" t="s">
        <v>15</v>
      </c>
      <c r="H4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commande]],$H466)))</f>
        <v/>
      </c>
      <c r="I467" s="10" t="str">
        <f>IF(AND(Tableau2[[#This Row],[Nbr de commande]]="",Tableau2[[#This Row],[Nbr de commande]]=""),"",INDEX(G:N,MATCH(Tableau2[[#This Row],[Nbr de commande BIS]],[Nbr de commande],0),8))</f>
        <v/>
      </c>
      <c r="J467" s="8" t="str">
        <f>IF(AND(Tableau2[[#This Row],[Nbr de commande]]&lt;&gt;"",Tableau2[[#This Row],[Nbr de commande]]&lt;&gt;G468),Tableau2[[#This Row],[CUMUL QTE]],"")</f>
        <v/>
      </c>
      <c r="K467" s="8" t="str">
        <f>IF(AND(Tableau2[[#This Row],[Nbr de commande]]&lt;&gt;"",Tableau2[[#This Row],[Nbr de commande]]&lt;&gt;G468),Tableau2[[#This Row],[Cumul MONT]],"")</f>
        <v/>
      </c>
      <c r="L467" s="7">
        <f>SUMIFS($C$2:C467,$B$2:B467,"&lt;&gt;999")</f>
        <v>5917.9999999999991</v>
      </c>
      <c r="M467" s="7">
        <f>SUMIFS($E$2:E467,$B$2:B467,"&lt;&gt;999")</f>
        <v>54270.620000000032</v>
      </c>
      <c r="N467" s="5" t="str">
        <f>IF(AND(Tableau2[[#This Row],[CDE QTE]]="",Tableau2[[#This Row],[CDE MONT]]=""),"",Tableau2[[#This Row],[CDE MONT]]/Tableau2[[#This Row],[CDE QTE]])</f>
        <v/>
      </c>
    </row>
    <row r="468" spans="1:14">
      <c r="A468" s="1" t="s">
        <v>15</v>
      </c>
      <c r="B468" t="s">
        <v>15</v>
      </c>
      <c r="C468" t="s">
        <v>15</v>
      </c>
      <c r="D468" t="s">
        <v>15</v>
      </c>
      <c r="E468" t="s">
        <v>15</v>
      </c>
      <c r="F468" t="s">
        <v>15</v>
      </c>
      <c r="H4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commande]],$H467)))</f>
        <v/>
      </c>
      <c r="I468" s="10" t="str">
        <f>IF(AND(Tableau2[[#This Row],[Nbr de commande]]="",Tableau2[[#This Row],[Nbr de commande]]=""),"",INDEX(G:N,MATCH(Tableau2[[#This Row],[Nbr de commande BIS]],[Nbr de commande],0),8))</f>
        <v/>
      </c>
      <c r="J468" s="8" t="str">
        <f>IF(AND(Tableau2[[#This Row],[Nbr de commande]]&lt;&gt;"",Tableau2[[#This Row],[Nbr de commande]]&lt;&gt;G469),Tableau2[[#This Row],[CUMUL QTE]],"")</f>
        <v/>
      </c>
      <c r="K468" s="8" t="str">
        <f>IF(AND(Tableau2[[#This Row],[Nbr de commande]]&lt;&gt;"",Tableau2[[#This Row],[Nbr de commande]]&lt;&gt;G469),Tableau2[[#This Row],[Cumul MONT]],"")</f>
        <v/>
      </c>
      <c r="L468" s="7">
        <f>SUMIFS($C$2:C468,$B$2:B468,"&lt;&gt;999")</f>
        <v>5917.9999999999991</v>
      </c>
      <c r="M468" s="7">
        <f>SUMIFS($E$2:E468,$B$2:B468,"&lt;&gt;999")</f>
        <v>54270.620000000032</v>
      </c>
      <c r="N468" s="5" t="str">
        <f>IF(AND(Tableau2[[#This Row],[CDE QTE]]="",Tableau2[[#This Row],[CDE MONT]]=""),"",Tableau2[[#This Row],[CDE MONT]]/Tableau2[[#This Row],[CDE QTE]])</f>
        <v/>
      </c>
    </row>
    <row r="469" spans="1:14">
      <c r="A469" s="1" t="s">
        <v>15</v>
      </c>
      <c r="B469" t="s">
        <v>15</v>
      </c>
      <c r="C469" t="s">
        <v>15</v>
      </c>
      <c r="D469" t="s">
        <v>15</v>
      </c>
      <c r="E469" t="s">
        <v>15</v>
      </c>
      <c r="F469" t="s">
        <v>15</v>
      </c>
      <c r="H4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commande]],$H468)))</f>
        <v/>
      </c>
      <c r="I469" s="10" t="str">
        <f>IF(AND(Tableau2[[#This Row],[Nbr de commande]]="",Tableau2[[#This Row],[Nbr de commande]]=""),"",INDEX(G:N,MATCH(Tableau2[[#This Row],[Nbr de commande BIS]],[Nbr de commande],0),8))</f>
        <v/>
      </c>
      <c r="J469" s="8" t="str">
        <f>IF(AND(Tableau2[[#This Row],[Nbr de commande]]&lt;&gt;"",Tableau2[[#This Row],[Nbr de commande]]&lt;&gt;G470),Tableau2[[#This Row],[CUMUL QTE]],"")</f>
        <v/>
      </c>
      <c r="K469" s="8" t="str">
        <f>IF(AND(Tableau2[[#This Row],[Nbr de commande]]&lt;&gt;"",Tableau2[[#This Row],[Nbr de commande]]&lt;&gt;G470),Tableau2[[#This Row],[Cumul MONT]],"")</f>
        <v/>
      </c>
      <c r="L469" s="7">
        <f>SUMIFS($C$2:C469,$B$2:B469,"&lt;&gt;999")</f>
        <v>5917.9999999999991</v>
      </c>
      <c r="M469" s="7">
        <f>SUMIFS($E$2:E469,$B$2:B469,"&lt;&gt;999")</f>
        <v>54270.620000000032</v>
      </c>
      <c r="N469" s="5" t="str">
        <f>IF(AND(Tableau2[[#This Row],[CDE QTE]]="",Tableau2[[#This Row],[CDE MONT]]=""),"",Tableau2[[#This Row],[CDE MONT]]/Tableau2[[#This Row],[CDE QTE]])</f>
        <v/>
      </c>
    </row>
    <row r="470" spans="1:14">
      <c r="A470" s="1" t="s">
        <v>15</v>
      </c>
      <c r="B470" t="s">
        <v>15</v>
      </c>
      <c r="C470" t="s">
        <v>15</v>
      </c>
      <c r="D470" t="s">
        <v>15</v>
      </c>
      <c r="E470" t="s">
        <v>15</v>
      </c>
      <c r="F470" t="s">
        <v>15</v>
      </c>
      <c r="H4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commande]],$H469)))</f>
        <v/>
      </c>
      <c r="I470" s="10" t="str">
        <f>IF(AND(Tableau2[[#This Row],[Nbr de commande]]="",Tableau2[[#This Row],[Nbr de commande]]=""),"",INDEX(G:N,MATCH(Tableau2[[#This Row],[Nbr de commande BIS]],[Nbr de commande],0),8))</f>
        <v/>
      </c>
      <c r="J470" s="8" t="str">
        <f>IF(AND(Tableau2[[#This Row],[Nbr de commande]]&lt;&gt;"",Tableau2[[#This Row],[Nbr de commande]]&lt;&gt;G471),Tableau2[[#This Row],[CUMUL QTE]],"")</f>
        <v/>
      </c>
      <c r="K470" s="8" t="str">
        <f>IF(AND(Tableau2[[#This Row],[Nbr de commande]]&lt;&gt;"",Tableau2[[#This Row],[Nbr de commande]]&lt;&gt;G471),Tableau2[[#This Row],[Cumul MONT]],"")</f>
        <v/>
      </c>
      <c r="L470" s="7">
        <f>SUMIFS($C$2:C470,$B$2:B470,"&lt;&gt;999")</f>
        <v>5917.9999999999991</v>
      </c>
      <c r="M470" s="7">
        <f>SUMIFS($E$2:E470,$B$2:B470,"&lt;&gt;999")</f>
        <v>54270.620000000032</v>
      </c>
      <c r="N470" s="5" t="str">
        <f>IF(AND(Tableau2[[#This Row],[CDE QTE]]="",Tableau2[[#This Row],[CDE MONT]]=""),"",Tableau2[[#This Row],[CDE MONT]]/Tableau2[[#This Row],[CDE QTE]])</f>
        <v/>
      </c>
    </row>
    <row r="471" spans="1:14">
      <c r="A471" s="1" t="s">
        <v>15</v>
      </c>
      <c r="B471" t="s">
        <v>15</v>
      </c>
      <c r="C471" t="s">
        <v>15</v>
      </c>
      <c r="D471" t="s">
        <v>15</v>
      </c>
      <c r="E471" t="s">
        <v>15</v>
      </c>
      <c r="F471" t="s">
        <v>15</v>
      </c>
      <c r="H4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commande]],$H470)))</f>
        <v/>
      </c>
      <c r="I471" s="10" t="str">
        <f>IF(AND(Tableau2[[#This Row],[Nbr de commande]]="",Tableau2[[#This Row],[Nbr de commande]]=""),"",INDEX(G:N,MATCH(Tableau2[[#This Row],[Nbr de commande BIS]],[Nbr de commande],0),8))</f>
        <v/>
      </c>
      <c r="J471" s="8" t="str">
        <f>IF(AND(Tableau2[[#This Row],[Nbr de commande]]&lt;&gt;"",Tableau2[[#This Row],[Nbr de commande]]&lt;&gt;G472),Tableau2[[#This Row],[CUMUL QTE]],"")</f>
        <v/>
      </c>
      <c r="K471" s="8" t="str">
        <f>IF(AND(Tableau2[[#This Row],[Nbr de commande]]&lt;&gt;"",Tableau2[[#This Row],[Nbr de commande]]&lt;&gt;G472),Tableau2[[#This Row],[Cumul MONT]],"")</f>
        <v/>
      </c>
      <c r="L471" s="7">
        <f>SUMIFS($C$2:C471,$B$2:B471,"&lt;&gt;999")</f>
        <v>5917.9999999999991</v>
      </c>
      <c r="M471" s="7">
        <f>SUMIFS($E$2:E471,$B$2:B471,"&lt;&gt;999")</f>
        <v>54270.620000000032</v>
      </c>
      <c r="N471" s="5" t="str">
        <f>IF(AND(Tableau2[[#This Row],[CDE QTE]]="",Tableau2[[#This Row],[CDE MONT]]=""),"",Tableau2[[#This Row],[CDE MONT]]/Tableau2[[#This Row],[CDE QTE]])</f>
        <v/>
      </c>
    </row>
    <row r="472" spans="1:14">
      <c r="A472" s="1" t="s">
        <v>15</v>
      </c>
      <c r="B472" t="s">
        <v>15</v>
      </c>
      <c r="C472" t="s">
        <v>15</v>
      </c>
      <c r="D472" t="s">
        <v>15</v>
      </c>
      <c r="E472" t="s">
        <v>15</v>
      </c>
      <c r="F472" t="s">
        <v>15</v>
      </c>
      <c r="H4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commande]],$H471)))</f>
        <v/>
      </c>
      <c r="I472" s="10" t="str">
        <f>IF(AND(Tableau2[[#This Row],[Nbr de commande]]="",Tableau2[[#This Row],[Nbr de commande]]=""),"",INDEX(G:N,MATCH(Tableau2[[#This Row],[Nbr de commande BIS]],[Nbr de commande],0),8))</f>
        <v/>
      </c>
      <c r="J472" s="8" t="str">
        <f>IF(AND(Tableau2[[#This Row],[Nbr de commande]]&lt;&gt;"",Tableau2[[#This Row],[Nbr de commande]]&lt;&gt;G473),Tableau2[[#This Row],[CUMUL QTE]],"")</f>
        <v/>
      </c>
      <c r="K472" s="8" t="str">
        <f>IF(AND(Tableau2[[#This Row],[Nbr de commande]]&lt;&gt;"",Tableau2[[#This Row],[Nbr de commande]]&lt;&gt;G473),Tableau2[[#This Row],[Cumul MONT]],"")</f>
        <v/>
      </c>
      <c r="L472" s="7">
        <f>SUMIFS($C$2:C472,$B$2:B472,"&lt;&gt;999")</f>
        <v>5917.9999999999991</v>
      </c>
      <c r="M472" s="7">
        <f>SUMIFS($E$2:E472,$B$2:B472,"&lt;&gt;999")</f>
        <v>54270.620000000032</v>
      </c>
      <c r="N472" s="5" t="str">
        <f>IF(AND(Tableau2[[#This Row],[CDE QTE]]="",Tableau2[[#This Row],[CDE MONT]]=""),"",Tableau2[[#This Row],[CDE MONT]]/Tableau2[[#This Row],[CDE QTE]])</f>
        <v/>
      </c>
    </row>
    <row r="473" spans="1:14">
      <c r="A473" s="1" t="s">
        <v>15</v>
      </c>
      <c r="B473" t="s">
        <v>15</v>
      </c>
      <c r="C473" t="s">
        <v>15</v>
      </c>
      <c r="D473" t="s">
        <v>15</v>
      </c>
      <c r="E473" t="s">
        <v>15</v>
      </c>
      <c r="F473" t="s">
        <v>15</v>
      </c>
      <c r="H4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commande]],$H472)))</f>
        <v/>
      </c>
      <c r="I473" s="10" t="str">
        <f>IF(AND(Tableau2[[#This Row],[Nbr de commande]]="",Tableau2[[#This Row],[Nbr de commande]]=""),"",INDEX(G:N,MATCH(Tableau2[[#This Row],[Nbr de commande BIS]],[Nbr de commande],0),8))</f>
        <v/>
      </c>
      <c r="J473" s="8" t="str">
        <f>IF(AND(Tableau2[[#This Row],[Nbr de commande]]&lt;&gt;"",Tableau2[[#This Row],[Nbr de commande]]&lt;&gt;G474),Tableau2[[#This Row],[CUMUL QTE]],"")</f>
        <v/>
      </c>
      <c r="K473" s="8" t="str">
        <f>IF(AND(Tableau2[[#This Row],[Nbr de commande]]&lt;&gt;"",Tableau2[[#This Row],[Nbr de commande]]&lt;&gt;G474),Tableau2[[#This Row],[Cumul MONT]],"")</f>
        <v/>
      </c>
      <c r="L473" s="7">
        <f>SUMIFS($C$2:C473,$B$2:B473,"&lt;&gt;999")</f>
        <v>5917.9999999999991</v>
      </c>
      <c r="M473" s="7">
        <f>SUMIFS($E$2:E473,$B$2:B473,"&lt;&gt;999")</f>
        <v>54270.620000000032</v>
      </c>
      <c r="N473" s="5" t="str">
        <f>IF(AND(Tableau2[[#This Row],[CDE QTE]]="",Tableau2[[#This Row],[CDE MONT]]=""),"",Tableau2[[#This Row],[CDE MONT]]/Tableau2[[#This Row],[CDE QTE]])</f>
        <v/>
      </c>
    </row>
    <row r="474" spans="1:14">
      <c r="A474" s="1" t="s">
        <v>15</v>
      </c>
      <c r="B474" t="s">
        <v>15</v>
      </c>
      <c r="C474" t="s">
        <v>15</v>
      </c>
      <c r="D474" t="s">
        <v>15</v>
      </c>
      <c r="E474" t="s">
        <v>15</v>
      </c>
      <c r="F474" t="s">
        <v>15</v>
      </c>
      <c r="H4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commande]],$H473)))</f>
        <v/>
      </c>
      <c r="I474" s="10" t="str">
        <f>IF(AND(Tableau2[[#This Row],[Nbr de commande]]="",Tableau2[[#This Row],[Nbr de commande]]=""),"",INDEX(G:N,MATCH(Tableau2[[#This Row],[Nbr de commande BIS]],[Nbr de commande],0),8))</f>
        <v/>
      </c>
      <c r="J474" s="8" t="str">
        <f>IF(AND(Tableau2[[#This Row],[Nbr de commande]]&lt;&gt;"",Tableau2[[#This Row],[Nbr de commande]]&lt;&gt;G475),Tableau2[[#This Row],[CUMUL QTE]],"")</f>
        <v/>
      </c>
      <c r="K474" s="8" t="str">
        <f>IF(AND(Tableau2[[#This Row],[Nbr de commande]]&lt;&gt;"",Tableau2[[#This Row],[Nbr de commande]]&lt;&gt;G475),Tableau2[[#This Row],[Cumul MONT]],"")</f>
        <v/>
      </c>
      <c r="L474" s="7">
        <f>SUMIFS($C$2:C474,$B$2:B474,"&lt;&gt;999")</f>
        <v>5917.9999999999991</v>
      </c>
      <c r="M474" s="7">
        <f>SUMIFS($E$2:E474,$B$2:B474,"&lt;&gt;999")</f>
        <v>54270.620000000032</v>
      </c>
      <c r="N474" s="5" t="str">
        <f>IF(AND(Tableau2[[#This Row],[CDE QTE]]="",Tableau2[[#This Row],[CDE MONT]]=""),"",Tableau2[[#This Row],[CDE MONT]]/Tableau2[[#This Row],[CDE QTE]])</f>
        <v/>
      </c>
    </row>
    <row r="475" spans="1:14">
      <c r="A475" s="1" t="s">
        <v>15</v>
      </c>
      <c r="B475" t="s">
        <v>15</v>
      </c>
      <c r="C475" t="s">
        <v>15</v>
      </c>
      <c r="D475" t="s">
        <v>15</v>
      </c>
      <c r="E475" t="s">
        <v>15</v>
      </c>
      <c r="F475" t="s">
        <v>15</v>
      </c>
      <c r="H4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commande]],$H474)))</f>
        <v/>
      </c>
      <c r="I475" s="10" t="str">
        <f>IF(AND(Tableau2[[#This Row],[Nbr de commande]]="",Tableau2[[#This Row],[Nbr de commande]]=""),"",INDEX(G:N,MATCH(Tableau2[[#This Row],[Nbr de commande BIS]],[Nbr de commande],0),8))</f>
        <v/>
      </c>
      <c r="J475" s="8" t="str">
        <f>IF(AND(Tableau2[[#This Row],[Nbr de commande]]&lt;&gt;"",Tableau2[[#This Row],[Nbr de commande]]&lt;&gt;G476),Tableau2[[#This Row],[CUMUL QTE]],"")</f>
        <v/>
      </c>
      <c r="K475" s="8" t="str">
        <f>IF(AND(Tableau2[[#This Row],[Nbr de commande]]&lt;&gt;"",Tableau2[[#This Row],[Nbr de commande]]&lt;&gt;G476),Tableau2[[#This Row],[Cumul MONT]],"")</f>
        <v/>
      </c>
      <c r="L475" s="7">
        <f>SUMIFS($C$2:C475,$B$2:B475,"&lt;&gt;999")</f>
        <v>5917.9999999999991</v>
      </c>
      <c r="M475" s="7">
        <f>SUMIFS($E$2:E475,$B$2:B475,"&lt;&gt;999")</f>
        <v>54270.620000000032</v>
      </c>
      <c r="N475" s="5" t="str">
        <f>IF(AND(Tableau2[[#This Row],[CDE QTE]]="",Tableau2[[#This Row],[CDE MONT]]=""),"",Tableau2[[#This Row],[CDE MONT]]/Tableau2[[#This Row],[CDE QTE]])</f>
        <v/>
      </c>
    </row>
    <row r="476" spans="1:14">
      <c r="A476" s="1" t="s">
        <v>15</v>
      </c>
      <c r="B476" t="s">
        <v>15</v>
      </c>
      <c r="C476" t="s">
        <v>15</v>
      </c>
      <c r="D476" t="s">
        <v>15</v>
      </c>
      <c r="E476" t="s">
        <v>15</v>
      </c>
      <c r="F476" t="s">
        <v>15</v>
      </c>
      <c r="H4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commande]],$H475)))</f>
        <v/>
      </c>
      <c r="I476" s="10" t="str">
        <f>IF(AND(Tableau2[[#This Row],[Nbr de commande]]="",Tableau2[[#This Row],[Nbr de commande]]=""),"",INDEX(G:N,MATCH(Tableau2[[#This Row],[Nbr de commande BIS]],[Nbr de commande],0),8))</f>
        <v/>
      </c>
      <c r="J476" s="8" t="str">
        <f>IF(AND(Tableau2[[#This Row],[Nbr de commande]]&lt;&gt;"",Tableau2[[#This Row],[Nbr de commande]]&lt;&gt;G477),Tableau2[[#This Row],[CUMUL QTE]],"")</f>
        <v/>
      </c>
      <c r="K476" s="8" t="str">
        <f>IF(AND(Tableau2[[#This Row],[Nbr de commande]]&lt;&gt;"",Tableau2[[#This Row],[Nbr de commande]]&lt;&gt;G477),Tableau2[[#This Row],[Cumul MONT]],"")</f>
        <v/>
      </c>
      <c r="L476" s="7">
        <f>SUMIFS($C$2:C476,$B$2:B476,"&lt;&gt;999")</f>
        <v>5917.9999999999991</v>
      </c>
      <c r="M476" s="7">
        <f>SUMIFS($E$2:E476,$B$2:B476,"&lt;&gt;999")</f>
        <v>54270.620000000032</v>
      </c>
      <c r="N476" s="5" t="str">
        <f>IF(AND(Tableau2[[#This Row],[CDE QTE]]="",Tableau2[[#This Row],[CDE MONT]]=""),"",Tableau2[[#This Row],[CDE MONT]]/Tableau2[[#This Row],[CDE QTE]])</f>
        <v/>
      </c>
    </row>
    <row r="477" spans="1:14">
      <c r="A477" s="1" t="s">
        <v>15</v>
      </c>
      <c r="B477" t="s">
        <v>15</v>
      </c>
      <c r="C477" t="s">
        <v>15</v>
      </c>
      <c r="D477" t="s">
        <v>15</v>
      </c>
      <c r="E477" t="s">
        <v>15</v>
      </c>
      <c r="F477" t="s">
        <v>15</v>
      </c>
      <c r="H4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commande]],$H476)))</f>
        <v/>
      </c>
      <c r="I477" s="10" t="str">
        <f>IF(AND(Tableau2[[#This Row],[Nbr de commande]]="",Tableau2[[#This Row],[Nbr de commande]]=""),"",INDEX(G:N,MATCH(Tableau2[[#This Row],[Nbr de commande BIS]],[Nbr de commande],0),8))</f>
        <v/>
      </c>
      <c r="J477" s="8" t="str">
        <f>IF(AND(Tableau2[[#This Row],[Nbr de commande]]&lt;&gt;"",Tableau2[[#This Row],[Nbr de commande]]&lt;&gt;G478),Tableau2[[#This Row],[CUMUL QTE]],"")</f>
        <v/>
      </c>
      <c r="K477" s="8" t="str">
        <f>IF(AND(Tableau2[[#This Row],[Nbr de commande]]&lt;&gt;"",Tableau2[[#This Row],[Nbr de commande]]&lt;&gt;G478),Tableau2[[#This Row],[Cumul MONT]],"")</f>
        <v/>
      </c>
      <c r="L477" s="7">
        <f>SUMIFS($C$2:C477,$B$2:B477,"&lt;&gt;999")</f>
        <v>5917.9999999999991</v>
      </c>
      <c r="M477" s="7">
        <f>SUMIFS($E$2:E477,$B$2:B477,"&lt;&gt;999")</f>
        <v>54270.620000000032</v>
      </c>
      <c r="N477" s="5" t="str">
        <f>IF(AND(Tableau2[[#This Row],[CDE QTE]]="",Tableau2[[#This Row],[CDE MONT]]=""),"",Tableau2[[#This Row],[CDE MONT]]/Tableau2[[#This Row],[CDE QTE]])</f>
        <v/>
      </c>
    </row>
    <row r="478" spans="1:14">
      <c r="A478" s="1" t="s">
        <v>15</v>
      </c>
      <c r="B478" t="s">
        <v>15</v>
      </c>
      <c r="C478" t="s">
        <v>15</v>
      </c>
      <c r="D478" t="s">
        <v>15</v>
      </c>
      <c r="E478" t="s">
        <v>15</v>
      </c>
      <c r="F478" t="s">
        <v>15</v>
      </c>
      <c r="H4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commande]],$H477)))</f>
        <v/>
      </c>
      <c r="I478" s="10" t="str">
        <f>IF(AND(Tableau2[[#This Row],[Nbr de commande]]="",Tableau2[[#This Row],[Nbr de commande]]=""),"",INDEX(G:N,MATCH(Tableau2[[#This Row],[Nbr de commande BIS]],[Nbr de commande],0),8))</f>
        <v/>
      </c>
      <c r="J478" s="8" t="str">
        <f>IF(AND(Tableau2[[#This Row],[Nbr de commande]]&lt;&gt;"",Tableau2[[#This Row],[Nbr de commande]]&lt;&gt;G479),Tableau2[[#This Row],[CUMUL QTE]],"")</f>
        <v/>
      </c>
      <c r="K478" s="8" t="str">
        <f>IF(AND(Tableau2[[#This Row],[Nbr de commande]]&lt;&gt;"",Tableau2[[#This Row],[Nbr de commande]]&lt;&gt;G479),Tableau2[[#This Row],[Cumul MONT]],"")</f>
        <v/>
      </c>
      <c r="L478" s="7">
        <f>SUMIFS($C$2:C478,$B$2:B478,"&lt;&gt;999")</f>
        <v>5917.9999999999991</v>
      </c>
      <c r="M478" s="7">
        <f>SUMIFS($E$2:E478,$B$2:B478,"&lt;&gt;999")</f>
        <v>54270.620000000032</v>
      </c>
      <c r="N478" s="5" t="str">
        <f>IF(AND(Tableau2[[#This Row],[CDE QTE]]="",Tableau2[[#This Row],[CDE MONT]]=""),"",Tableau2[[#This Row],[CDE MONT]]/Tableau2[[#This Row],[CDE QTE]])</f>
        <v/>
      </c>
    </row>
    <row r="479" spans="1:14">
      <c r="A479" s="1" t="s">
        <v>15</v>
      </c>
      <c r="B479" t="s">
        <v>15</v>
      </c>
      <c r="C479" t="s">
        <v>15</v>
      </c>
      <c r="D479" t="s">
        <v>15</v>
      </c>
      <c r="E479" t="s">
        <v>15</v>
      </c>
      <c r="F479" t="s">
        <v>15</v>
      </c>
      <c r="H4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commande]],$H478)))</f>
        <v/>
      </c>
      <c r="I479" s="10" t="str">
        <f>IF(AND(Tableau2[[#This Row],[Nbr de commande]]="",Tableau2[[#This Row],[Nbr de commande]]=""),"",INDEX(G:N,MATCH(Tableau2[[#This Row],[Nbr de commande BIS]],[Nbr de commande],0),8))</f>
        <v/>
      </c>
      <c r="J479" s="8" t="str">
        <f>IF(AND(Tableau2[[#This Row],[Nbr de commande]]&lt;&gt;"",Tableau2[[#This Row],[Nbr de commande]]&lt;&gt;G480),Tableau2[[#This Row],[CUMUL QTE]],"")</f>
        <v/>
      </c>
      <c r="K479" s="8" t="str">
        <f>IF(AND(Tableau2[[#This Row],[Nbr de commande]]&lt;&gt;"",Tableau2[[#This Row],[Nbr de commande]]&lt;&gt;G480),Tableau2[[#This Row],[Cumul MONT]],"")</f>
        <v/>
      </c>
      <c r="L479" s="7">
        <f>SUMIFS($C$2:C479,$B$2:B479,"&lt;&gt;999")</f>
        <v>5917.9999999999991</v>
      </c>
      <c r="M479" s="7">
        <f>SUMIFS($E$2:E479,$B$2:B479,"&lt;&gt;999")</f>
        <v>54270.620000000032</v>
      </c>
      <c r="N479" s="5" t="str">
        <f>IF(AND(Tableau2[[#This Row],[CDE QTE]]="",Tableau2[[#This Row],[CDE MONT]]=""),"",Tableau2[[#This Row],[CDE MONT]]/Tableau2[[#This Row],[CDE QTE]])</f>
        <v/>
      </c>
    </row>
    <row r="480" spans="1:14">
      <c r="A480" s="1" t="s">
        <v>15</v>
      </c>
      <c r="B480" t="s">
        <v>15</v>
      </c>
      <c r="C480" t="s">
        <v>15</v>
      </c>
      <c r="D480" t="s">
        <v>15</v>
      </c>
      <c r="E480" t="s">
        <v>15</v>
      </c>
      <c r="F480" t="s">
        <v>15</v>
      </c>
      <c r="H4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commande]],$H479)))</f>
        <v/>
      </c>
      <c r="I480" s="10" t="str">
        <f>IF(AND(Tableau2[[#This Row],[Nbr de commande]]="",Tableau2[[#This Row],[Nbr de commande]]=""),"",INDEX(G:N,MATCH(Tableau2[[#This Row],[Nbr de commande BIS]],[Nbr de commande],0),8))</f>
        <v/>
      </c>
      <c r="J480" s="8" t="str">
        <f>IF(AND(Tableau2[[#This Row],[Nbr de commande]]&lt;&gt;"",Tableau2[[#This Row],[Nbr de commande]]&lt;&gt;G481),Tableau2[[#This Row],[CUMUL QTE]],"")</f>
        <v/>
      </c>
      <c r="K480" s="8" t="str">
        <f>IF(AND(Tableau2[[#This Row],[Nbr de commande]]&lt;&gt;"",Tableau2[[#This Row],[Nbr de commande]]&lt;&gt;G481),Tableau2[[#This Row],[Cumul MONT]],"")</f>
        <v/>
      </c>
      <c r="L480" s="7">
        <f>SUMIFS($C$2:C480,$B$2:B480,"&lt;&gt;999")</f>
        <v>5917.9999999999991</v>
      </c>
      <c r="M480" s="7">
        <f>SUMIFS($E$2:E480,$B$2:B480,"&lt;&gt;999")</f>
        <v>54270.620000000032</v>
      </c>
      <c r="N480" s="5" t="str">
        <f>IF(AND(Tableau2[[#This Row],[CDE QTE]]="",Tableau2[[#This Row],[CDE MONT]]=""),"",Tableau2[[#This Row],[CDE MONT]]/Tableau2[[#This Row],[CDE QTE]])</f>
        <v/>
      </c>
    </row>
    <row r="481" spans="1:14">
      <c r="A481" s="1" t="s">
        <v>15</v>
      </c>
      <c r="B481" t="s">
        <v>15</v>
      </c>
      <c r="C481" t="s">
        <v>15</v>
      </c>
      <c r="D481" t="s">
        <v>15</v>
      </c>
      <c r="E481" t="s">
        <v>15</v>
      </c>
      <c r="F481" t="s">
        <v>15</v>
      </c>
      <c r="H4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commande]],$H480)))</f>
        <v/>
      </c>
      <c r="I481" s="10" t="str">
        <f>IF(AND(Tableau2[[#This Row],[Nbr de commande]]="",Tableau2[[#This Row],[Nbr de commande]]=""),"",INDEX(G:N,MATCH(Tableau2[[#This Row],[Nbr de commande BIS]],[Nbr de commande],0),8))</f>
        <v/>
      </c>
      <c r="J481" s="8" t="str">
        <f>IF(AND(Tableau2[[#This Row],[Nbr de commande]]&lt;&gt;"",Tableau2[[#This Row],[Nbr de commande]]&lt;&gt;G482),Tableau2[[#This Row],[CUMUL QTE]],"")</f>
        <v/>
      </c>
      <c r="K481" s="8" t="str">
        <f>IF(AND(Tableau2[[#This Row],[Nbr de commande]]&lt;&gt;"",Tableau2[[#This Row],[Nbr de commande]]&lt;&gt;G482),Tableau2[[#This Row],[Cumul MONT]],"")</f>
        <v/>
      </c>
      <c r="L481" s="7">
        <f>SUMIFS($C$2:C481,$B$2:B481,"&lt;&gt;999")</f>
        <v>5917.9999999999991</v>
      </c>
      <c r="M481" s="7">
        <f>SUMIFS($E$2:E481,$B$2:B481,"&lt;&gt;999")</f>
        <v>54270.620000000032</v>
      </c>
      <c r="N481" s="5" t="str">
        <f>IF(AND(Tableau2[[#This Row],[CDE QTE]]="",Tableau2[[#This Row],[CDE MONT]]=""),"",Tableau2[[#This Row],[CDE MONT]]/Tableau2[[#This Row],[CDE QTE]])</f>
        <v/>
      </c>
    </row>
    <row r="482" spans="1:14">
      <c r="A482" s="1" t="s">
        <v>15</v>
      </c>
      <c r="B482" t="s">
        <v>15</v>
      </c>
      <c r="C482" t="s">
        <v>15</v>
      </c>
      <c r="D482" t="s">
        <v>15</v>
      </c>
      <c r="E482" t="s">
        <v>15</v>
      </c>
      <c r="F482" t="s">
        <v>15</v>
      </c>
      <c r="H4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commande]],$H481)))</f>
        <v/>
      </c>
      <c r="I482" s="10" t="str">
        <f>IF(AND(Tableau2[[#This Row],[Nbr de commande]]="",Tableau2[[#This Row],[Nbr de commande]]=""),"",INDEX(G:N,MATCH(Tableau2[[#This Row],[Nbr de commande BIS]],[Nbr de commande],0),8))</f>
        <v/>
      </c>
      <c r="J482" s="8" t="str">
        <f>IF(AND(Tableau2[[#This Row],[Nbr de commande]]&lt;&gt;"",Tableau2[[#This Row],[Nbr de commande]]&lt;&gt;G483),Tableau2[[#This Row],[CUMUL QTE]],"")</f>
        <v/>
      </c>
      <c r="K482" s="8" t="str">
        <f>IF(AND(Tableau2[[#This Row],[Nbr de commande]]&lt;&gt;"",Tableau2[[#This Row],[Nbr de commande]]&lt;&gt;G483),Tableau2[[#This Row],[Cumul MONT]],"")</f>
        <v/>
      </c>
      <c r="L482" s="7">
        <f>SUMIFS($C$2:C482,$B$2:B482,"&lt;&gt;999")</f>
        <v>5917.9999999999991</v>
      </c>
      <c r="M482" s="7">
        <f>SUMIFS($E$2:E482,$B$2:B482,"&lt;&gt;999")</f>
        <v>54270.620000000032</v>
      </c>
      <c r="N482" s="5" t="str">
        <f>IF(AND(Tableau2[[#This Row],[CDE QTE]]="",Tableau2[[#This Row],[CDE MONT]]=""),"",Tableau2[[#This Row],[CDE MONT]]/Tableau2[[#This Row],[CDE QTE]])</f>
        <v/>
      </c>
    </row>
    <row r="483" spans="1:14">
      <c r="A483" s="1" t="s">
        <v>15</v>
      </c>
      <c r="B483" t="s">
        <v>15</v>
      </c>
      <c r="C483" t="s">
        <v>15</v>
      </c>
      <c r="D483" t="s">
        <v>15</v>
      </c>
      <c r="E483" t="s">
        <v>15</v>
      </c>
      <c r="F483" t="s">
        <v>15</v>
      </c>
      <c r="H4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commande]],$H482)))</f>
        <v/>
      </c>
      <c r="I483" s="10" t="str">
        <f>IF(AND(Tableau2[[#This Row],[Nbr de commande]]="",Tableau2[[#This Row],[Nbr de commande]]=""),"",INDEX(G:N,MATCH(Tableau2[[#This Row],[Nbr de commande BIS]],[Nbr de commande],0),8))</f>
        <v/>
      </c>
      <c r="J483" s="8" t="str">
        <f>IF(AND(Tableau2[[#This Row],[Nbr de commande]]&lt;&gt;"",Tableau2[[#This Row],[Nbr de commande]]&lt;&gt;G484),Tableau2[[#This Row],[CUMUL QTE]],"")</f>
        <v/>
      </c>
      <c r="K483" s="8" t="str">
        <f>IF(AND(Tableau2[[#This Row],[Nbr de commande]]&lt;&gt;"",Tableau2[[#This Row],[Nbr de commande]]&lt;&gt;G484),Tableau2[[#This Row],[Cumul MONT]],"")</f>
        <v/>
      </c>
      <c r="L483" s="7">
        <f>SUMIFS($C$2:C483,$B$2:B483,"&lt;&gt;999")</f>
        <v>5917.9999999999991</v>
      </c>
      <c r="M483" s="7">
        <f>SUMIFS($E$2:E483,$B$2:B483,"&lt;&gt;999")</f>
        <v>54270.620000000032</v>
      </c>
      <c r="N483" s="5" t="str">
        <f>IF(AND(Tableau2[[#This Row],[CDE QTE]]="",Tableau2[[#This Row],[CDE MONT]]=""),"",Tableau2[[#This Row],[CDE MONT]]/Tableau2[[#This Row],[CDE QTE]])</f>
        <v/>
      </c>
    </row>
    <row r="484" spans="1:14">
      <c r="A484" s="1" t="s">
        <v>15</v>
      </c>
      <c r="B484" t="s">
        <v>15</v>
      </c>
      <c r="C484" t="s">
        <v>15</v>
      </c>
      <c r="D484" t="s">
        <v>15</v>
      </c>
      <c r="E484" t="s">
        <v>15</v>
      </c>
      <c r="F484" t="s">
        <v>15</v>
      </c>
      <c r="H4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commande]],$H483)))</f>
        <v/>
      </c>
      <c r="I484" s="10" t="str">
        <f>IF(AND(Tableau2[[#This Row],[Nbr de commande]]="",Tableau2[[#This Row],[Nbr de commande]]=""),"",INDEX(G:N,MATCH(Tableau2[[#This Row],[Nbr de commande BIS]],[Nbr de commande],0),8))</f>
        <v/>
      </c>
      <c r="J484" s="8" t="str">
        <f>IF(AND(Tableau2[[#This Row],[Nbr de commande]]&lt;&gt;"",Tableau2[[#This Row],[Nbr de commande]]&lt;&gt;G485),Tableau2[[#This Row],[CUMUL QTE]],"")</f>
        <v/>
      </c>
      <c r="K484" s="8" t="str">
        <f>IF(AND(Tableau2[[#This Row],[Nbr de commande]]&lt;&gt;"",Tableau2[[#This Row],[Nbr de commande]]&lt;&gt;G485),Tableau2[[#This Row],[Cumul MONT]],"")</f>
        <v/>
      </c>
      <c r="L484" s="7">
        <f>SUMIFS($C$2:C484,$B$2:B484,"&lt;&gt;999")</f>
        <v>5917.9999999999991</v>
      </c>
      <c r="M484" s="7">
        <f>SUMIFS($E$2:E484,$B$2:B484,"&lt;&gt;999")</f>
        <v>54270.620000000032</v>
      </c>
      <c r="N484" s="5" t="str">
        <f>IF(AND(Tableau2[[#This Row],[CDE QTE]]="",Tableau2[[#This Row],[CDE MONT]]=""),"",Tableau2[[#This Row],[CDE MONT]]/Tableau2[[#This Row],[CDE QTE]])</f>
        <v/>
      </c>
    </row>
    <row r="485" spans="1:14">
      <c r="A485" s="1" t="s">
        <v>15</v>
      </c>
      <c r="B485" t="s">
        <v>15</v>
      </c>
      <c r="C485" t="s">
        <v>15</v>
      </c>
      <c r="D485" t="s">
        <v>15</v>
      </c>
      <c r="E485" t="s">
        <v>15</v>
      </c>
      <c r="F485" t="s">
        <v>15</v>
      </c>
      <c r="H4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commande]],$H484)))</f>
        <v/>
      </c>
      <c r="I485" s="10" t="str">
        <f>IF(AND(Tableau2[[#This Row],[Nbr de commande]]="",Tableau2[[#This Row],[Nbr de commande]]=""),"",INDEX(G:N,MATCH(Tableau2[[#This Row],[Nbr de commande BIS]],[Nbr de commande],0),8))</f>
        <v/>
      </c>
      <c r="J485" s="8" t="str">
        <f>IF(AND(Tableau2[[#This Row],[Nbr de commande]]&lt;&gt;"",Tableau2[[#This Row],[Nbr de commande]]&lt;&gt;G486),Tableau2[[#This Row],[CUMUL QTE]],"")</f>
        <v/>
      </c>
      <c r="K485" s="8" t="str">
        <f>IF(AND(Tableau2[[#This Row],[Nbr de commande]]&lt;&gt;"",Tableau2[[#This Row],[Nbr de commande]]&lt;&gt;G486),Tableau2[[#This Row],[Cumul MONT]],"")</f>
        <v/>
      </c>
      <c r="L485" s="7">
        <f>SUMIFS($C$2:C485,$B$2:B485,"&lt;&gt;999")</f>
        <v>5917.9999999999991</v>
      </c>
      <c r="M485" s="7">
        <f>SUMIFS($E$2:E485,$B$2:B485,"&lt;&gt;999")</f>
        <v>54270.620000000032</v>
      </c>
      <c r="N485" s="5" t="str">
        <f>IF(AND(Tableau2[[#This Row],[CDE QTE]]="",Tableau2[[#This Row],[CDE MONT]]=""),"",Tableau2[[#This Row],[CDE MONT]]/Tableau2[[#This Row],[CDE QTE]])</f>
        <v/>
      </c>
    </row>
    <row r="486" spans="1:14">
      <c r="A486" s="1" t="s">
        <v>15</v>
      </c>
      <c r="B486" t="s">
        <v>15</v>
      </c>
      <c r="C486" t="s">
        <v>15</v>
      </c>
      <c r="D486" t="s">
        <v>15</v>
      </c>
      <c r="E486" t="s">
        <v>15</v>
      </c>
      <c r="F486" t="s">
        <v>15</v>
      </c>
      <c r="H4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commande]],$H485)))</f>
        <v/>
      </c>
      <c r="I486" s="10" t="str">
        <f>IF(AND(Tableau2[[#This Row],[Nbr de commande]]="",Tableau2[[#This Row],[Nbr de commande]]=""),"",INDEX(G:N,MATCH(Tableau2[[#This Row],[Nbr de commande BIS]],[Nbr de commande],0),8))</f>
        <v/>
      </c>
      <c r="J486" s="8" t="str">
        <f>IF(AND(Tableau2[[#This Row],[Nbr de commande]]&lt;&gt;"",Tableau2[[#This Row],[Nbr de commande]]&lt;&gt;G487),Tableau2[[#This Row],[CUMUL QTE]],"")</f>
        <v/>
      </c>
      <c r="K486" s="8" t="str">
        <f>IF(AND(Tableau2[[#This Row],[Nbr de commande]]&lt;&gt;"",Tableau2[[#This Row],[Nbr de commande]]&lt;&gt;G487),Tableau2[[#This Row],[Cumul MONT]],"")</f>
        <v/>
      </c>
      <c r="L486" s="7">
        <f>SUMIFS($C$2:C486,$B$2:B486,"&lt;&gt;999")</f>
        <v>5917.9999999999991</v>
      </c>
      <c r="M486" s="7">
        <f>SUMIFS($E$2:E486,$B$2:B486,"&lt;&gt;999")</f>
        <v>54270.620000000032</v>
      </c>
      <c r="N486" s="5" t="str">
        <f>IF(AND(Tableau2[[#This Row],[CDE QTE]]="",Tableau2[[#This Row],[CDE MONT]]=""),"",Tableau2[[#This Row],[CDE MONT]]/Tableau2[[#This Row],[CDE QTE]])</f>
        <v/>
      </c>
    </row>
    <row r="487" spans="1:14">
      <c r="A487" s="1" t="s">
        <v>15</v>
      </c>
      <c r="B487" t="s">
        <v>15</v>
      </c>
      <c r="C487" t="s">
        <v>15</v>
      </c>
      <c r="D487" t="s">
        <v>15</v>
      </c>
      <c r="E487" t="s">
        <v>15</v>
      </c>
      <c r="F487" t="s">
        <v>15</v>
      </c>
      <c r="H4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commande]],$H486)))</f>
        <v/>
      </c>
      <c r="I487" s="10" t="str">
        <f>IF(AND(Tableau2[[#This Row],[Nbr de commande]]="",Tableau2[[#This Row],[Nbr de commande]]=""),"",INDEX(G:N,MATCH(Tableau2[[#This Row],[Nbr de commande BIS]],[Nbr de commande],0),8))</f>
        <v/>
      </c>
      <c r="J487" s="8" t="str">
        <f>IF(AND(Tableau2[[#This Row],[Nbr de commande]]&lt;&gt;"",Tableau2[[#This Row],[Nbr de commande]]&lt;&gt;G488),Tableau2[[#This Row],[CUMUL QTE]],"")</f>
        <v/>
      </c>
      <c r="K487" s="8" t="str">
        <f>IF(AND(Tableau2[[#This Row],[Nbr de commande]]&lt;&gt;"",Tableau2[[#This Row],[Nbr de commande]]&lt;&gt;G488),Tableau2[[#This Row],[Cumul MONT]],"")</f>
        <v/>
      </c>
      <c r="L487" s="7">
        <f>SUMIFS($C$2:C487,$B$2:B487,"&lt;&gt;999")</f>
        <v>5917.9999999999991</v>
      </c>
      <c r="M487" s="7">
        <f>SUMIFS($E$2:E487,$B$2:B487,"&lt;&gt;999")</f>
        <v>54270.620000000032</v>
      </c>
      <c r="N487" s="5" t="str">
        <f>IF(AND(Tableau2[[#This Row],[CDE QTE]]="",Tableau2[[#This Row],[CDE MONT]]=""),"",Tableau2[[#This Row],[CDE MONT]]/Tableau2[[#This Row],[CDE QTE]])</f>
        <v/>
      </c>
    </row>
    <row r="488" spans="1:14">
      <c r="A488" s="1" t="s">
        <v>15</v>
      </c>
      <c r="B488" t="s">
        <v>15</v>
      </c>
      <c r="C488" t="s">
        <v>15</v>
      </c>
      <c r="D488" t="s">
        <v>15</v>
      </c>
      <c r="E488" t="s">
        <v>15</v>
      </c>
      <c r="F488" t="s">
        <v>15</v>
      </c>
      <c r="H4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commande]],$H487)))</f>
        <v/>
      </c>
      <c r="I488" s="10" t="str">
        <f>IF(AND(Tableau2[[#This Row],[Nbr de commande]]="",Tableau2[[#This Row],[Nbr de commande]]=""),"",INDEX(G:N,MATCH(Tableau2[[#This Row],[Nbr de commande BIS]],[Nbr de commande],0),8))</f>
        <v/>
      </c>
      <c r="J488" s="8" t="str">
        <f>IF(AND(Tableau2[[#This Row],[Nbr de commande]]&lt;&gt;"",Tableau2[[#This Row],[Nbr de commande]]&lt;&gt;G489),Tableau2[[#This Row],[CUMUL QTE]],"")</f>
        <v/>
      </c>
      <c r="K488" s="8" t="str">
        <f>IF(AND(Tableau2[[#This Row],[Nbr de commande]]&lt;&gt;"",Tableau2[[#This Row],[Nbr de commande]]&lt;&gt;G489),Tableau2[[#This Row],[Cumul MONT]],"")</f>
        <v/>
      </c>
      <c r="L488" s="7">
        <f>SUMIFS($C$2:C488,$B$2:B488,"&lt;&gt;999")</f>
        <v>5917.9999999999991</v>
      </c>
      <c r="M488" s="7">
        <f>SUMIFS($E$2:E488,$B$2:B488,"&lt;&gt;999")</f>
        <v>54270.620000000032</v>
      </c>
      <c r="N488" s="5" t="str">
        <f>IF(AND(Tableau2[[#This Row],[CDE QTE]]="",Tableau2[[#This Row],[CDE MONT]]=""),"",Tableau2[[#This Row],[CDE MONT]]/Tableau2[[#This Row],[CDE QTE]])</f>
        <v/>
      </c>
    </row>
    <row r="489" spans="1:14">
      <c r="A489" s="1" t="s">
        <v>15</v>
      </c>
      <c r="B489" t="s">
        <v>15</v>
      </c>
      <c r="C489" t="s">
        <v>15</v>
      </c>
      <c r="D489" t="s">
        <v>15</v>
      </c>
      <c r="E489" t="s">
        <v>15</v>
      </c>
      <c r="F489" t="s">
        <v>15</v>
      </c>
      <c r="H4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commande]],$H488)))</f>
        <v/>
      </c>
      <c r="I489" s="10" t="str">
        <f>IF(AND(Tableau2[[#This Row],[Nbr de commande]]="",Tableau2[[#This Row],[Nbr de commande]]=""),"",INDEX(G:N,MATCH(Tableau2[[#This Row],[Nbr de commande BIS]],[Nbr de commande],0),8))</f>
        <v/>
      </c>
      <c r="J489" s="8" t="str">
        <f>IF(AND(Tableau2[[#This Row],[Nbr de commande]]&lt;&gt;"",Tableau2[[#This Row],[Nbr de commande]]&lt;&gt;G490),Tableau2[[#This Row],[CUMUL QTE]],"")</f>
        <v/>
      </c>
      <c r="K489" s="8" t="str">
        <f>IF(AND(Tableau2[[#This Row],[Nbr de commande]]&lt;&gt;"",Tableau2[[#This Row],[Nbr de commande]]&lt;&gt;G490),Tableau2[[#This Row],[Cumul MONT]],"")</f>
        <v/>
      </c>
      <c r="L489" s="7">
        <f>SUMIFS($C$2:C489,$B$2:B489,"&lt;&gt;999")</f>
        <v>5917.9999999999991</v>
      </c>
      <c r="M489" s="7">
        <f>SUMIFS($E$2:E489,$B$2:B489,"&lt;&gt;999")</f>
        <v>54270.620000000032</v>
      </c>
      <c r="N489" s="5" t="str">
        <f>IF(AND(Tableau2[[#This Row],[CDE QTE]]="",Tableau2[[#This Row],[CDE MONT]]=""),"",Tableau2[[#This Row],[CDE MONT]]/Tableau2[[#This Row],[CDE QTE]])</f>
        <v/>
      </c>
    </row>
    <row r="490" spans="1:14">
      <c r="A490" s="1" t="s">
        <v>15</v>
      </c>
      <c r="B490" t="s">
        <v>15</v>
      </c>
      <c r="C490" t="s">
        <v>15</v>
      </c>
      <c r="D490" t="s">
        <v>15</v>
      </c>
      <c r="E490" t="s">
        <v>15</v>
      </c>
      <c r="F490" t="s">
        <v>15</v>
      </c>
      <c r="H4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commande]],$H489)))</f>
        <v/>
      </c>
      <c r="I490" s="10" t="str">
        <f>IF(AND(Tableau2[[#This Row],[Nbr de commande]]="",Tableau2[[#This Row],[Nbr de commande]]=""),"",INDEX(G:N,MATCH(Tableau2[[#This Row],[Nbr de commande BIS]],[Nbr de commande],0),8))</f>
        <v/>
      </c>
      <c r="J490" s="8" t="str">
        <f>IF(AND(Tableau2[[#This Row],[Nbr de commande]]&lt;&gt;"",Tableau2[[#This Row],[Nbr de commande]]&lt;&gt;G491),Tableau2[[#This Row],[CUMUL QTE]],"")</f>
        <v/>
      </c>
      <c r="K490" s="8" t="str">
        <f>IF(AND(Tableau2[[#This Row],[Nbr de commande]]&lt;&gt;"",Tableau2[[#This Row],[Nbr de commande]]&lt;&gt;G491),Tableau2[[#This Row],[Cumul MONT]],"")</f>
        <v/>
      </c>
      <c r="L490" s="7">
        <f>SUMIFS($C$2:C490,$B$2:B490,"&lt;&gt;999")</f>
        <v>5917.9999999999991</v>
      </c>
      <c r="M490" s="7">
        <f>SUMIFS($E$2:E490,$B$2:B490,"&lt;&gt;999")</f>
        <v>54270.620000000032</v>
      </c>
      <c r="N490" s="5" t="str">
        <f>IF(AND(Tableau2[[#This Row],[CDE QTE]]="",Tableau2[[#This Row],[CDE MONT]]=""),"",Tableau2[[#This Row],[CDE MONT]]/Tableau2[[#This Row],[CDE QTE]])</f>
        <v/>
      </c>
    </row>
    <row r="491" spans="1:14">
      <c r="A491" s="1" t="s">
        <v>15</v>
      </c>
      <c r="B491" t="s">
        <v>15</v>
      </c>
      <c r="C491" t="s">
        <v>15</v>
      </c>
      <c r="D491" t="s">
        <v>15</v>
      </c>
      <c r="E491" t="s">
        <v>15</v>
      </c>
      <c r="F491" t="s">
        <v>15</v>
      </c>
      <c r="H4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commande]],$H490)))</f>
        <v/>
      </c>
      <c r="I491" s="10" t="str">
        <f>IF(AND(Tableau2[[#This Row],[Nbr de commande]]="",Tableau2[[#This Row],[Nbr de commande]]=""),"",INDEX(G:N,MATCH(Tableau2[[#This Row],[Nbr de commande BIS]],[Nbr de commande],0),8))</f>
        <v/>
      </c>
      <c r="J491" s="8" t="str">
        <f>IF(AND(Tableau2[[#This Row],[Nbr de commande]]&lt;&gt;"",Tableau2[[#This Row],[Nbr de commande]]&lt;&gt;G492),Tableau2[[#This Row],[CUMUL QTE]],"")</f>
        <v/>
      </c>
      <c r="K491" s="8" t="str">
        <f>IF(AND(Tableau2[[#This Row],[Nbr de commande]]&lt;&gt;"",Tableau2[[#This Row],[Nbr de commande]]&lt;&gt;G492),Tableau2[[#This Row],[Cumul MONT]],"")</f>
        <v/>
      </c>
      <c r="L491" s="7">
        <f>SUMIFS($C$2:C491,$B$2:B491,"&lt;&gt;999")</f>
        <v>5917.9999999999991</v>
      </c>
      <c r="M491" s="7">
        <f>SUMIFS($E$2:E491,$B$2:B491,"&lt;&gt;999")</f>
        <v>54270.620000000032</v>
      </c>
      <c r="N491" s="5" t="str">
        <f>IF(AND(Tableau2[[#This Row],[CDE QTE]]="",Tableau2[[#This Row],[CDE MONT]]=""),"",Tableau2[[#This Row],[CDE MONT]]/Tableau2[[#This Row],[CDE QTE]])</f>
        <v/>
      </c>
    </row>
    <row r="492" spans="1:14">
      <c r="A492" s="1" t="s">
        <v>15</v>
      </c>
      <c r="B492" t="s">
        <v>15</v>
      </c>
      <c r="C492" t="s">
        <v>15</v>
      </c>
      <c r="D492" t="s">
        <v>15</v>
      </c>
      <c r="E492" t="s">
        <v>15</v>
      </c>
      <c r="F492" t="s">
        <v>15</v>
      </c>
      <c r="H4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commande]],$H491)))</f>
        <v/>
      </c>
      <c r="I492" s="10" t="str">
        <f>IF(AND(Tableau2[[#This Row],[Nbr de commande]]="",Tableau2[[#This Row],[Nbr de commande]]=""),"",INDEX(G:N,MATCH(Tableau2[[#This Row],[Nbr de commande BIS]],[Nbr de commande],0),8))</f>
        <v/>
      </c>
      <c r="J492" s="8" t="str">
        <f>IF(AND(Tableau2[[#This Row],[Nbr de commande]]&lt;&gt;"",Tableau2[[#This Row],[Nbr de commande]]&lt;&gt;G493),Tableau2[[#This Row],[CUMUL QTE]],"")</f>
        <v/>
      </c>
      <c r="K492" s="8" t="str">
        <f>IF(AND(Tableau2[[#This Row],[Nbr de commande]]&lt;&gt;"",Tableau2[[#This Row],[Nbr de commande]]&lt;&gt;G493),Tableau2[[#This Row],[Cumul MONT]],"")</f>
        <v/>
      </c>
      <c r="L492" s="7">
        <f>SUMIFS($C$2:C492,$B$2:B492,"&lt;&gt;999")</f>
        <v>5917.9999999999991</v>
      </c>
      <c r="M492" s="7">
        <f>SUMIFS($E$2:E492,$B$2:B492,"&lt;&gt;999")</f>
        <v>54270.620000000032</v>
      </c>
      <c r="N492" s="5" t="str">
        <f>IF(AND(Tableau2[[#This Row],[CDE QTE]]="",Tableau2[[#This Row],[CDE MONT]]=""),"",Tableau2[[#This Row],[CDE MONT]]/Tableau2[[#This Row],[CDE QTE]])</f>
        <v/>
      </c>
    </row>
    <row r="493" spans="1:14">
      <c r="A493" s="1" t="s">
        <v>15</v>
      </c>
      <c r="B493" t="s">
        <v>15</v>
      </c>
      <c r="C493" t="s">
        <v>15</v>
      </c>
      <c r="D493" t="s">
        <v>15</v>
      </c>
      <c r="E493" t="s">
        <v>15</v>
      </c>
      <c r="F493" t="s">
        <v>15</v>
      </c>
      <c r="H4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commande]],$H492)))</f>
        <v/>
      </c>
      <c r="I493" s="10" t="str">
        <f>IF(AND(Tableau2[[#This Row],[Nbr de commande]]="",Tableau2[[#This Row],[Nbr de commande]]=""),"",INDEX(G:N,MATCH(Tableau2[[#This Row],[Nbr de commande BIS]],[Nbr de commande],0),8))</f>
        <v/>
      </c>
      <c r="J493" s="8" t="str">
        <f>IF(AND(Tableau2[[#This Row],[Nbr de commande]]&lt;&gt;"",Tableau2[[#This Row],[Nbr de commande]]&lt;&gt;G494),Tableau2[[#This Row],[CUMUL QTE]],"")</f>
        <v/>
      </c>
      <c r="K493" s="8" t="str">
        <f>IF(AND(Tableau2[[#This Row],[Nbr de commande]]&lt;&gt;"",Tableau2[[#This Row],[Nbr de commande]]&lt;&gt;G494),Tableau2[[#This Row],[Cumul MONT]],"")</f>
        <v/>
      </c>
      <c r="L493" s="7">
        <f>SUMIFS($C$2:C493,$B$2:B493,"&lt;&gt;999")</f>
        <v>5917.9999999999991</v>
      </c>
      <c r="M493" s="7">
        <f>SUMIFS($E$2:E493,$B$2:B493,"&lt;&gt;999")</f>
        <v>54270.620000000032</v>
      </c>
      <c r="N493" s="5" t="str">
        <f>IF(AND(Tableau2[[#This Row],[CDE QTE]]="",Tableau2[[#This Row],[CDE MONT]]=""),"",Tableau2[[#This Row],[CDE MONT]]/Tableau2[[#This Row],[CDE QTE]])</f>
        <v/>
      </c>
    </row>
    <row r="494" spans="1:14">
      <c r="A494" s="1" t="s">
        <v>15</v>
      </c>
      <c r="B494" t="s">
        <v>15</v>
      </c>
      <c r="C494" t="s">
        <v>15</v>
      </c>
      <c r="D494" t="s">
        <v>15</v>
      </c>
      <c r="E494" t="s">
        <v>15</v>
      </c>
      <c r="F494" t="s">
        <v>15</v>
      </c>
      <c r="H4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commande]],$H493)))</f>
        <v/>
      </c>
      <c r="I494" s="10" t="str">
        <f>IF(AND(Tableau2[[#This Row],[Nbr de commande]]="",Tableau2[[#This Row],[Nbr de commande]]=""),"",INDEX(G:N,MATCH(Tableau2[[#This Row],[Nbr de commande BIS]],[Nbr de commande],0),8))</f>
        <v/>
      </c>
      <c r="J494" s="8" t="str">
        <f>IF(AND(Tableau2[[#This Row],[Nbr de commande]]&lt;&gt;"",Tableau2[[#This Row],[Nbr de commande]]&lt;&gt;G495),Tableau2[[#This Row],[CUMUL QTE]],"")</f>
        <v/>
      </c>
      <c r="K494" s="8" t="str">
        <f>IF(AND(Tableau2[[#This Row],[Nbr de commande]]&lt;&gt;"",Tableau2[[#This Row],[Nbr de commande]]&lt;&gt;G495),Tableau2[[#This Row],[Cumul MONT]],"")</f>
        <v/>
      </c>
      <c r="L494" s="7">
        <f>SUMIFS($C$2:C494,$B$2:B494,"&lt;&gt;999")</f>
        <v>5917.9999999999991</v>
      </c>
      <c r="M494" s="7">
        <f>SUMIFS($E$2:E494,$B$2:B494,"&lt;&gt;999")</f>
        <v>54270.620000000032</v>
      </c>
      <c r="N494" s="5" t="str">
        <f>IF(AND(Tableau2[[#This Row],[CDE QTE]]="",Tableau2[[#This Row],[CDE MONT]]=""),"",Tableau2[[#This Row],[CDE MONT]]/Tableau2[[#This Row],[CDE QTE]])</f>
        <v/>
      </c>
    </row>
    <row r="495" spans="1:14">
      <c r="A495" s="1" t="s">
        <v>15</v>
      </c>
      <c r="B495" t="s">
        <v>15</v>
      </c>
      <c r="C495" t="s">
        <v>15</v>
      </c>
      <c r="D495" t="s">
        <v>15</v>
      </c>
      <c r="E495" t="s">
        <v>15</v>
      </c>
      <c r="F495" t="s">
        <v>15</v>
      </c>
      <c r="H4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commande]],$H494)))</f>
        <v/>
      </c>
      <c r="I495" s="10" t="str">
        <f>IF(AND(Tableau2[[#This Row],[Nbr de commande]]="",Tableau2[[#This Row],[Nbr de commande]]=""),"",INDEX(G:N,MATCH(Tableau2[[#This Row],[Nbr de commande BIS]],[Nbr de commande],0),8))</f>
        <v/>
      </c>
      <c r="J495" s="8" t="str">
        <f>IF(AND(Tableau2[[#This Row],[Nbr de commande]]&lt;&gt;"",Tableau2[[#This Row],[Nbr de commande]]&lt;&gt;G496),Tableau2[[#This Row],[CUMUL QTE]],"")</f>
        <v/>
      </c>
      <c r="K495" s="8" t="str">
        <f>IF(AND(Tableau2[[#This Row],[Nbr de commande]]&lt;&gt;"",Tableau2[[#This Row],[Nbr de commande]]&lt;&gt;G496),Tableau2[[#This Row],[Cumul MONT]],"")</f>
        <v/>
      </c>
      <c r="L495" s="7">
        <f>SUMIFS($C$2:C495,$B$2:B495,"&lt;&gt;999")</f>
        <v>5917.9999999999991</v>
      </c>
      <c r="M495" s="7">
        <f>SUMIFS($E$2:E495,$B$2:B495,"&lt;&gt;999")</f>
        <v>54270.620000000032</v>
      </c>
      <c r="N495" s="5" t="str">
        <f>IF(AND(Tableau2[[#This Row],[CDE QTE]]="",Tableau2[[#This Row],[CDE MONT]]=""),"",Tableau2[[#This Row],[CDE MONT]]/Tableau2[[#This Row],[CDE QTE]])</f>
        <v/>
      </c>
    </row>
    <row r="496" spans="1:14">
      <c r="A496" s="1" t="s">
        <v>15</v>
      </c>
      <c r="B496" t="s">
        <v>15</v>
      </c>
      <c r="C496" t="s">
        <v>15</v>
      </c>
      <c r="D496" t="s">
        <v>15</v>
      </c>
      <c r="E496" t="s">
        <v>15</v>
      </c>
      <c r="F496" t="s">
        <v>15</v>
      </c>
      <c r="H4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commande]],$H495)))</f>
        <v/>
      </c>
      <c r="I496" s="10" t="str">
        <f>IF(AND(Tableau2[[#This Row],[Nbr de commande]]="",Tableau2[[#This Row],[Nbr de commande]]=""),"",INDEX(G:N,MATCH(Tableau2[[#This Row],[Nbr de commande BIS]],[Nbr de commande],0),8))</f>
        <v/>
      </c>
      <c r="J496" s="8" t="str">
        <f>IF(AND(Tableau2[[#This Row],[Nbr de commande]]&lt;&gt;"",Tableau2[[#This Row],[Nbr de commande]]&lt;&gt;G497),Tableau2[[#This Row],[CUMUL QTE]],"")</f>
        <v/>
      </c>
      <c r="K496" s="8" t="str">
        <f>IF(AND(Tableau2[[#This Row],[Nbr de commande]]&lt;&gt;"",Tableau2[[#This Row],[Nbr de commande]]&lt;&gt;G497),Tableau2[[#This Row],[Cumul MONT]],"")</f>
        <v/>
      </c>
      <c r="L496" s="7">
        <f>SUMIFS($C$2:C496,$B$2:B496,"&lt;&gt;999")</f>
        <v>5917.9999999999991</v>
      </c>
      <c r="M496" s="7">
        <f>SUMIFS($E$2:E496,$B$2:B496,"&lt;&gt;999")</f>
        <v>54270.620000000032</v>
      </c>
      <c r="N496" s="5" t="str">
        <f>IF(AND(Tableau2[[#This Row],[CDE QTE]]="",Tableau2[[#This Row],[CDE MONT]]=""),"",Tableau2[[#This Row],[CDE MONT]]/Tableau2[[#This Row],[CDE QTE]])</f>
        <v/>
      </c>
    </row>
    <row r="497" spans="1:14">
      <c r="A497" s="1" t="s">
        <v>15</v>
      </c>
      <c r="B497" t="s">
        <v>15</v>
      </c>
      <c r="C497" t="s">
        <v>15</v>
      </c>
      <c r="D497" t="s">
        <v>15</v>
      </c>
      <c r="E497" t="s">
        <v>15</v>
      </c>
      <c r="F497" t="s">
        <v>15</v>
      </c>
      <c r="H4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commande]],$H496)))</f>
        <v/>
      </c>
      <c r="I497" s="10" t="str">
        <f>IF(AND(Tableau2[[#This Row],[Nbr de commande]]="",Tableau2[[#This Row],[Nbr de commande]]=""),"",INDEX(G:N,MATCH(Tableau2[[#This Row],[Nbr de commande BIS]],[Nbr de commande],0),8))</f>
        <v/>
      </c>
      <c r="J497" s="8" t="str">
        <f>IF(AND(Tableau2[[#This Row],[Nbr de commande]]&lt;&gt;"",Tableau2[[#This Row],[Nbr de commande]]&lt;&gt;G498),Tableau2[[#This Row],[CUMUL QTE]],"")</f>
        <v/>
      </c>
      <c r="K497" s="8" t="str">
        <f>IF(AND(Tableau2[[#This Row],[Nbr de commande]]&lt;&gt;"",Tableau2[[#This Row],[Nbr de commande]]&lt;&gt;G498),Tableau2[[#This Row],[Cumul MONT]],"")</f>
        <v/>
      </c>
      <c r="L497" s="7">
        <f>SUMIFS($C$2:C497,$B$2:B497,"&lt;&gt;999")</f>
        <v>5917.9999999999991</v>
      </c>
      <c r="M497" s="7">
        <f>SUMIFS($E$2:E497,$B$2:B497,"&lt;&gt;999")</f>
        <v>54270.620000000032</v>
      </c>
      <c r="N497" s="5" t="str">
        <f>IF(AND(Tableau2[[#This Row],[CDE QTE]]="",Tableau2[[#This Row],[CDE MONT]]=""),"",Tableau2[[#This Row],[CDE MONT]]/Tableau2[[#This Row],[CDE QTE]])</f>
        <v/>
      </c>
    </row>
    <row r="498" spans="1:14">
      <c r="A498" s="1" t="s">
        <v>15</v>
      </c>
      <c r="B498" t="s">
        <v>15</v>
      </c>
      <c r="C498" t="s">
        <v>15</v>
      </c>
      <c r="D498" t="s">
        <v>15</v>
      </c>
      <c r="E498" t="s">
        <v>15</v>
      </c>
      <c r="F498" t="s">
        <v>15</v>
      </c>
      <c r="H4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commande]],$H497)))</f>
        <v/>
      </c>
      <c r="I498" s="10" t="str">
        <f>IF(AND(Tableau2[[#This Row],[Nbr de commande]]="",Tableau2[[#This Row],[Nbr de commande]]=""),"",INDEX(G:N,MATCH(Tableau2[[#This Row],[Nbr de commande BIS]],[Nbr de commande],0),8))</f>
        <v/>
      </c>
      <c r="J498" s="8" t="str">
        <f>IF(AND(Tableau2[[#This Row],[Nbr de commande]]&lt;&gt;"",Tableau2[[#This Row],[Nbr de commande]]&lt;&gt;G499),Tableau2[[#This Row],[CUMUL QTE]],"")</f>
        <v/>
      </c>
      <c r="K498" s="8" t="str">
        <f>IF(AND(Tableau2[[#This Row],[Nbr de commande]]&lt;&gt;"",Tableau2[[#This Row],[Nbr de commande]]&lt;&gt;G499),Tableau2[[#This Row],[Cumul MONT]],"")</f>
        <v/>
      </c>
      <c r="L498" s="7">
        <f>SUMIFS($C$2:C498,$B$2:B498,"&lt;&gt;999")</f>
        <v>5917.9999999999991</v>
      </c>
      <c r="M498" s="7">
        <f>SUMIFS($E$2:E498,$B$2:B498,"&lt;&gt;999")</f>
        <v>54270.620000000032</v>
      </c>
      <c r="N498" s="5" t="str">
        <f>IF(AND(Tableau2[[#This Row],[CDE QTE]]="",Tableau2[[#This Row],[CDE MONT]]=""),"",Tableau2[[#This Row],[CDE MONT]]/Tableau2[[#This Row],[CDE QTE]])</f>
        <v/>
      </c>
    </row>
    <row r="499" spans="1:14">
      <c r="A499" s="1" t="s">
        <v>15</v>
      </c>
      <c r="B499" t="s">
        <v>15</v>
      </c>
      <c r="C499" t="s">
        <v>15</v>
      </c>
      <c r="D499" t="s">
        <v>15</v>
      </c>
      <c r="E499" t="s">
        <v>15</v>
      </c>
      <c r="F499" t="s">
        <v>15</v>
      </c>
      <c r="H4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commande]],$H498)))</f>
        <v/>
      </c>
      <c r="I499" s="10" t="str">
        <f>IF(AND(Tableau2[[#This Row],[Nbr de commande]]="",Tableau2[[#This Row],[Nbr de commande]]=""),"",INDEX(G:N,MATCH(Tableau2[[#This Row],[Nbr de commande BIS]],[Nbr de commande],0),8))</f>
        <v/>
      </c>
      <c r="J499" s="8" t="str">
        <f>IF(AND(Tableau2[[#This Row],[Nbr de commande]]&lt;&gt;"",Tableau2[[#This Row],[Nbr de commande]]&lt;&gt;G500),Tableau2[[#This Row],[CUMUL QTE]],"")</f>
        <v/>
      </c>
      <c r="K499" s="8" t="str">
        <f>IF(AND(Tableau2[[#This Row],[Nbr de commande]]&lt;&gt;"",Tableau2[[#This Row],[Nbr de commande]]&lt;&gt;G500),Tableau2[[#This Row],[Cumul MONT]],"")</f>
        <v/>
      </c>
      <c r="L499" s="7">
        <f>SUMIFS($C$2:C499,$B$2:B499,"&lt;&gt;999")</f>
        <v>5917.9999999999991</v>
      </c>
      <c r="M499" s="7">
        <f>SUMIFS($E$2:E499,$B$2:B499,"&lt;&gt;999")</f>
        <v>54270.620000000032</v>
      </c>
      <c r="N499" s="5" t="str">
        <f>IF(AND(Tableau2[[#This Row],[CDE QTE]]="",Tableau2[[#This Row],[CDE MONT]]=""),"",Tableau2[[#This Row],[CDE MONT]]/Tableau2[[#This Row],[CDE QTE]])</f>
        <v/>
      </c>
    </row>
    <row r="500" spans="1:14">
      <c r="A500" s="1" t="s">
        <v>15</v>
      </c>
      <c r="B500" t="s">
        <v>15</v>
      </c>
      <c r="C500" t="s">
        <v>15</v>
      </c>
      <c r="D500" t="s">
        <v>15</v>
      </c>
      <c r="E500" t="s">
        <v>15</v>
      </c>
      <c r="F500" t="s">
        <v>15</v>
      </c>
      <c r="H5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commande]],$H499)))</f>
        <v/>
      </c>
      <c r="I500" s="10" t="str">
        <f>IF(AND(Tableau2[[#This Row],[Nbr de commande]]="",Tableau2[[#This Row],[Nbr de commande]]=""),"",INDEX(G:N,MATCH(Tableau2[[#This Row],[Nbr de commande BIS]],[Nbr de commande],0),8))</f>
        <v/>
      </c>
      <c r="J500" s="8" t="str">
        <f>IF(AND(Tableau2[[#This Row],[Nbr de commande]]&lt;&gt;"",Tableau2[[#This Row],[Nbr de commande]]&lt;&gt;G501),Tableau2[[#This Row],[CUMUL QTE]],"")</f>
        <v/>
      </c>
      <c r="K500" s="8" t="str">
        <f>IF(AND(Tableau2[[#This Row],[Nbr de commande]]&lt;&gt;"",Tableau2[[#This Row],[Nbr de commande]]&lt;&gt;G501),Tableau2[[#This Row],[Cumul MONT]],"")</f>
        <v/>
      </c>
      <c r="L500" s="7">
        <f>SUMIFS($C$2:C500,$B$2:B500,"&lt;&gt;999")</f>
        <v>5917.9999999999991</v>
      </c>
      <c r="M500" s="7">
        <f>SUMIFS($E$2:E500,$B$2:B500,"&lt;&gt;999")</f>
        <v>54270.620000000032</v>
      </c>
      <c r="N500" s="5" t="str">
        <f>IF(AND(Tableau2[[#This Row],[CDE QTE]]="",Tableau2[[#This Row],[CDE MONT]]=""),"",Tableau2[[#This Row],[CDE MONT]]/Tableau2[[#This Row],[CDE QTE]])</f>
        <v/>
      </c>
    </row>
    <row r="501" spans="1:14">
      <c r="A501" s="1" t="s">
        <v>15</v>
      </c>
      <c r="B501" t="s">
        <v>15</v>
      </c>
      <c r="C501" t="s">
        <v>15</v>
      </c>
      <c r="D501" t="s">
        <v>15</v>
      </c>
      <c r="E501" t="s">
        <v>15</v>
      </c>
      <c r="F501" t="s">
        <v>15</v>
      </c>
      <c r="H5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commande]],$H500)))</f>
        <v/>
      </c>
      <c r="I501" s="10" t="str">
        <f>IF(AND(Tableau2[[#This Row],[Nbr de commande]]="",Tableau2[[#This Row],[Nbr de commande]]=""),"",INDEX(G:N,MATCH(Tableau2[[#This Row],[Nbr de commande BIS]],[Nbr de commande],0),8))</f>
        <v/>
      </c>
      <c r="J501" s="8" t="str">
        <f>IF(AND(Tableau2[[#This Row],[Nbr de commande]]&lt;&gt;"",Tableau2[[#This Row],[Nbr de commande]]&lt;&gt;G502),Tableau2[[#This Row],[CUMUL QTE]],"")</f>
        <v/>
      </c>
      <c r="K501" s="8" t="str">
        <f>IF(AND(Tableau2[[#This Row],[Nbr de commande]]&lt;&gt;"",Tableau2[[#This Row],[Nbr de commande]]&lt;&gt;G502),Tableau2[[#This Row],[Cumul MONT]],"")</f>
        <v/>
      </c>
      <c r="L501" s="7">
        <f>SUMIFS($C$2:C501,$B$2:B501,"&lt;&gt;999")</f>
        <v>5917.9999999999991</v>
      </c>
      <c r="M501" s="7">
        <f>SUMIFS($E$2:E501,$B$2:B501,"&lt;&gt;999")</f>
        <v>54270.620000000032</v>
      </c>
      <c r="N501" s="5" t="str">
        <f>IF(AND(Tableau2[[#This Row],[CDE QTE]]="",Tableau2[[#This Row],[CDE MONT]]=""),"",Tableau2[[#This Row],[CDE MONT]]/Tableau2[[#This Row],[CDE QTE]])</f>
        <v/>
      </c>
    </row>
    <row r="502" spans="1:14">
      <c r="A502" s="1" t="s">
        <v>15</v>
      </c>
      <c r="B502" t="s">
        <v>15</v>
      </c>
      <c r="C502" t="s">
        <v>15</v>
      </c>
      <c r="D502" t="s">
        <v>15</v>
      </c>
      <c r="E502" t="s">
        <v>15</v>
      </c>
      <c r="F502" t="s">
        <v>15</v>
      </c>
      <c r="H5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commande]],$H501)))</f>
        <v/>
      </c>
      <c r="I502" s="10" t="str">
        <f>IF(AND(Tableau2[[#This Row],[Nbr de commande]]="",Tableau2[[#This Row],[Nbr de commande]]=""),"",INDEX(G:N,MATCH(Tableau2[[#This Row],[Nbr de commande BIS]],[Nbr de commande],0),8))</f>
        <v/>
      </c>
      <c r="J502" s="8" t="str">
        <f>IF(AND(Tableau2[[#This Row],[Nbr de commande]]&lt;&gt;"",Tableau2[[#This Row],[Nbr de commande]]&lt;&gt;G503),Tableau2[[#This Row],[CUMUL QTE]],"")</f>
        <v/>
      </c>
      <c r="K502" s="8" t="str">
        <f>IF(AND(Tableau2[[#This Row],[Nbr de commande]]&lt;&gt;"",Tableau2[[#This Row],[Nbr de commande]]&lt;&gt;G503),Tableau2[[#This Row],[Cumul MONT]],"")</f>
        <v/>
      </c>
      <c r="L502" s="7">
        <f>SUMIFS($C$2:C502,$B$2:B502,"&lt;&gt;999")</f>
        <v>5917.9999999999991</v>
      </c>
      <c r="M502" s="7">
        <f>SUMIFS($E$2:E502,$B$2:B502,"&lt;&gt;999")</f>
        <v>54270.620000000032</v>
      </c>
      <c r="N502" s="5" t="str">
        <f>IF(AND(Tableau2[[#This Row],[CDE QTE]]="",Tableau2[[#This Row],[CDE MONT]]=""),"",Tableau2[[#This Row],[CDE MONT]]/Tableau2[[#This Row],[CDE QTE]])</f>
        <v/>
      </c>
    </row>
    <row r="503" spans="1:14">
      <c r="A503" s="1" t="s">
        <v>15</v>
      </c>
      <c r="B503" t="s">
        <v>15</v>
      </c>
      <c r="C503" t="s">
        <v>15</v>
      </c>
      <c r="D503" t="s">
        <v>15</v>
      </c>
      <c r="E503" t="s">
        <v>15</v>
      </c>
      <c r="F503" t="s">
        <v>15</v>
      </c>
      <c r="H5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commande]],$H502)))</f>
        <v/>
      </c>
      <c r="I503" s="10" t="str">
        <f>IF(AND(Tableau2[[#This Row],[Nbr de commande]]="",Tableau2[[#This Row],[Nbr de commande]]=""),"",INDEX(G:N,MATCH(Tableau2[[#This Row],[Nbr de commande BIS]],[Nbr de commande],0),8))</f>
        <v/>
      </c>
      <c r="J503" s="8" t="str">
        <f>IF(AND(Tableau2[[#This Row],[Nbr de commande]]&lt;&gt;"",Tableau2[[#This Row],[Nbr de commande]]&lt;&gt;G504),Tableau2[[#This Row],[CUMUL QTE]],"")</f>
        <v/>
      </c>
      <c r="K503" s="8" t="str">
        <f>IF(AND(Tableau2[[#This Row],[Nbr de commande]]&lt;&gt;"",Tableau2[[#This Row],[Nbr de commande]]&lt;&gt;G504),Tableau2[[#This Row],[Cumul MONT]],"")</f>
        <v/>
      </c>
      <c r="L503" s="7">
        <f>SUMIFS($C$2:C503,$B$2:B503,"&lt;&gt;999")</f>
        <v>5917.9999999999991</v>
      </c>
      <c r="M503" s="7">
        <f>SUMIFS($E$2:E503,$B$2:B503,"&lt;&gt;999")</f>
        <v>54270.620000000032</v>
      </c>
      <c r="N503" s="5" t="str">
        <f>IF(AND(Tableau2[[#This Row],[CDE QTE]]="",Tableau2[[#This Row],[CDE MONT]]=""),"",Tableau2[[#This Row],[CDE MONT]]/Tableau2[[#This Row],[CDE QTE]])</f>
        <v/>
      </c>
    </row>
    <row r="504" spans="1:14">
      <c r="A504" s="1" t="s">
        <v>15</v>
      </c>
      <c r="B504" t="s">
        <v>15</v>
      </c>
      <c r="C504" t="s">
        <v>15</v>
      </c>
      <c r="D504" t="s">
        <v>15</v>
      </c>
      <c r="E504" t="s">
        <v>15</v>
      </c>
      <c r="F504" t="s">
        <v>15</v>
      </c>
      <c r="H5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commande]],$H503)))</f>
        <v/>
      </c>
      <c r="I504" s="10" t="str">
        <f>IF(AND(Tableau2[[#This Row],[Nbr de commande]]="",Tableau2[[#This Row],[Nbr de commande]]=""),"",INDEX(G:N,MATCH(Tableau2[[#This Row],[Nbr de commande BIS]],[Nbr de commande],0),8))</f>
        <v/>
      </c>
      <c r="J504" s="8" t="str">
        <f>IF(AND(Tableau2[[#This Row],[Nbr de commande]]&lt;&gt;"",Tableau2[[#This Row],[Nbr de commande]]&lt;&gt;G505),Tableau2[[#This Row],[CUMUL QTE]],"")</f>
        <v/>
      </c>
      <c r="K504" s="8" t="str">
        <f>IF(AND(Tableau2[[#This Row],[Nbr de commande]]&lt;&gt;"",Tableau2[[#This Row],[Nbr de commande]]&lt;&gt;G505),Tableau2[[#This Row],[Cumul MONT]],"")</f>
        <v/>
      </c>
      <c r="L504" s="7">
        <f>SUMIFS($C$2:C504,$B$2:B504,"&lt;&gt;999")</f>
        <v>5917.9999999999991</v>
      </c>
      <c r="M504" s="7">
        <f>SUMIFS($E$2:E504,$B$2:B504,"&lt;&gt;999")</f>
        <v>54270.620000000032</v>
      </c>
      <c r="N504" s="5" t="str">
        <f>IF(AND(Tableau2[[#This Row],[CDE QTE]]="",Tableau2[[#This Row],[CDE MONT]]=""),"",Tableau2[[#This Row],[CDE MONT]]/Tableau2[[#This Row],[CDE QTE]])</f>
        <v/>
      </c>
    </row>
    <row r="505" spans="1:14">
      <c r="A505" s="1" t="s">
        <v>15</v>
      </c>
      <c r="B505" t="s">
        <v>15</v>
      </c>
      <c r="C505" t="s">
        <v>15</v>
      </c>
      <c r="D505" t="s">
        <v>15</v>
      </c>
      <c r="E505" t="s">
        <v>15</v>
      </c>
      <c r="F505" t="s">
        <v>15</v>
      </c>
      <c r="H5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commande]],$H504)))</f>
        <v/>
      </c>
      <c r="I505" s="10" t="str">
        <f>IF(AND(Tableau2[[#This Row],[Nbr de commande]]="",Tableau2[[#This Row],[Nbr de commande]]=""),"",INDEX(G:N,MATCH(Tableau2[[#This Row],[Nbr de commande BIS]],[Nbr de commande],0),8))</f>
        <v/>
      </c>
      <c r="J505" s="8" t="str">
        <f>IF(AND(Tableau2[[#This Row],[Nbr de commande]]&lt;&gt;"",Tableau2[[#This Row],[Nbr de commande]]&lt;&gt;G506),Tableau2[[#This Row],[CUMUL QTE]],"")</f>
        <v/>
      </c>
      <c r="K505" s="8" t="str">
        <f>IF(AND(Tableau2[[#This Row],[Nbr de commande]]&lt;&gt;"",Tableau2[[#This Row],[Nbr de commande]]&lt;&gt;G506),Tableau2[[#This Row],[Cumul MONT]],"")</f>
        <v/>
      </c>
      <c r="L505" s="7">
        <f>SUMIFS($C$2:C505,$B$2:B505,"&lt;&gt;999")</f>
        <v>5917.9999999999991</v>
      </c>
      <c r="M505" s="7">
        <f>SUMIFS($E$2:E505,$B$2:B505,"&lt;&gt;999")</f>
        <v>54270.620000000032</v>
      </c>
      <c r="N505" s="5" t="str">
        <f>IF(AND(Tableau2[[#This Row],[CDE QTE]]="",Tableau2[[#This Row],[CDE MONT]]=""),"",Tableau2[[#This Row],[CDE MONT]]/Tableau2[[#This Row],[CDE QTE]])</f>
        <v/>
      </c>
    </row>
    <row r="506" spans="1:14">
      <c r="A506" s="1" t="s">
        <v>15</v>
      </c>
      <c r="B506" t="s">
        <v>15</v>
      </c>
      <c r="C506" t="s">
        <v>15</v>
      </c>
      <c r="D506" t="s">
        <v>15</v>
      </c>
      <c r="E506" t="s">
        <v>15</v>
      </c>
      <c r="F506" t="s">
        <v>15</v>
      </c>
      <c r="H5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commande]],$H505)))</f>
        <v/>
      </c>
      <c r="I506" s="10" t="str">
        <f>IF(AND(Tableau2[[#This Row],[Nbr de commande]]="",Tableau2[[#This Row],[Nbr de commande]]=""),"",INDEX(G:N,MATCH(Tableau2[[#This Row],[Nbr de commande BIS]],[Nbr de commande],0),8))</f>
        <v/>
      </c>
      <c r="J506" s="8" t="str">
        <f>IF(AND(Tableau2[[#This Row],[Nbr de commande]]&lt;&gt;"",Tableau2[[#This Row],[Nbr de commande]]&lt;&gt;G507),Tableau2[[#This Row],[CUMUL QTE]],"")</f>
        <v/>
      </c>
      <c r="K506" s="8" t="str">
        <f>IF(AND(Tableau2[[#This Row],[Nbr de commande]]&lt;&gt;"",Tableau2[[#This Row],[Nbr de commande]]&lt;&gt;G507),Tableau2[[#This Row],[Cumul MONT]],"")</f>
        <v/>
      </c>
      <c r="L506" s="7">
        <f>SUMIFS($C$2:C506,$B$2:B506,"&lt;&gt;999")</f>
        <v>5917.9999999999991</v>
      </c>
      <c r="M506" s="7">
        <f>SUMIFS($E$2:E506,$B$2:B506,"&lt;&gt;999")</f>
        <v>54270.620000000032</v>
      </c>
      <c r="N506" s="5" t="str">
        <f>IF(AND(Tableau2[[#This Row],[CDE QTE]]="",Tableau2[[#This Row],[CDE MONT]]=""),"",Tableau2[[#This Row],[CDE MONT]]/Tableau2[[#This Row],[CDE QTE]])</f>
        <v/>
      </c>
    </row>
    <row r="507" spans="1:14">
      <c r="A507" s="1" t="s">
        <v>15</v>
      </c>
      <c r="B507" t="s">
        <v>15</v>
      </c>
      <c r="C507" t="s">
        <v>15</v>
      </c>
      <c r="D507" t="s">
        <v>15</v>
      </c>
      <c r="E507" t="s">
        <v>15</v>
      </c>
      <c r="F507" t="s">
        <v>15</v>
      </c>
      <c r="H5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commande]],$H506)))</f>
        <v/>
      </c>
      <c r="I507" s="10" t="str">
        <f>IF(AND(Tableau2[[#This Row],[Nbr de commande]]="",Tableau2[[#This Row],[Nbr de commande]]=""),"",INDEX(G:N,MATCH(Tableau2[[#This Row],[Nbr de commande BIS]],[Nbr de commande],0),8))</f>
        <v/>
      </c>
      <c r="J507" s="8" t="str">
        <f>IF(AND(Tableau2[[#This Row],[Nbr de commande]]&lt;&gt;"",Tableau2[[#This Row],[Nbr de commande]]&lt;&gt;G508),Tableau2[[#This Row],[CUMUL QTE]],"")</f>
        <v/>
      </c>
      <c r="K507" s="8" t="str">
        <f>IF(AND(Tableau2[[#This Row],[Nbr de commande]]&lt;&gt;"",Tableau2[[#This Row],[Nbr de commande]]&lt;&gt;G508),Tableau2[[#This Row],[Cumul MONT]],"")</f>
        <v/>
      </c>
      <c r="L507" s="7">
        <f>SUMIFS($C$2:C507,$B$2:B507,"&lt;&gt;999")</f>
        <v>5917.9999999999991</v>
      </c>
      <c r="M507" s="7">
        <f>SUMIFS($E$2:E507,$B$2:B507,"&lt;&gt;999")</f>
        <v>54270.620000000032</v>
      </c>
      <c r="N507" s="5" t="str">
        <f>IF(AND(Tableau2[[#This Row],[CDE QTE]]="",Tableau2[[#This Row],[CDE MONT]]=""),"",Tableau2[[#This Row],[CDE MONT]]/Tableau2[[#This Row],[CDE QTE]])</f>
        <v/>
      </c>
    </row>
    <row r="508" spans="1:14">
      <c r="A508" s="1" t="s">
        <v>15</v>
      </c>
      <c r="B508" t="s">
        <v>15</v>
      </c>
      <c r="C508" t="s">
        <v>15</v>
      </c>
      <c r="D508" t="s">
        <v>15</v>
      </c>
      <c r="E508" t="s">
        <v>15</v>
      </c>
      <c r="F508" t="s">
        <v>15</v>
      </c>
      <c r="H5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commande]],$H507)))</f>
        <v/>
      </c>
      <c r="I508" s="10" t="str">
        <f>IF(AND(Tableau2[[#This Row],[Nbr de commande]]="",Tableau2[[#This Row],[Nbr de commande]]=""),"",INDEX(G:N,MATCH(Tableau2[[#This Row],[Nbr de commande BIS]],[Nbr de commande],0),8))</f>
        <v/>
      </c>
      <c r="J508" s="8" t="str">
        <f>IF(AND(Tableau2[[#This Row],[Nbr de commande]]&lt;&gt;"",Tableau2[[#This Row],[Nbr de commande]]&lt;&gt;G509),Tableau2[[#This Row],[CUMUL QTE]],"")</f>
        <v/>
      </c>
      <c r="K508" s="8" t="str">
        <f>IF(AND(Tableau2[[#This Row],[Nbr de commande]]&lt;&gt;"",Tableau2[[#This Row],[Nbr de commande]]&lt;&gt;G509),Tableau2[[#This Row],[Cumul MONT]],"")</f>
        <v/>
      </c>
      <c r="L508" s="7">
        <f>SUMIFS($C$2:C508,$B$2:B508,"&lt;&gt;999")</f>
        <v>5917.9999999999991</v>
      </c>
      <c r="M508" s="7">
        <f>SUMIFS($E$2:E508,$B$2:B508,"&lt;&gt;999")</f>
        <v>54270.620000000032</v>
      </c>
      <c r="N508" s="5" t="str">
        <f>IF(AND(Tableau2[[#This Row],[CDE QTE]]="",Tableau2[[#This Row],[CDE MONT]]=""),"",Tableau2[[#This Row],[CDE MONT]]/Tableau2[[#This Row],[CDE QTE]])</f>
        <v/>
      </c>
    </row>
    <row r="509" spans="1:14">
      <c r="A509" s="1" t="s">
        <v>15</v>
      </c>
      <c r="B509" t="s">
        <v>15</v>
      </c>
      <c r="C509" t="s">
        <v>15</v>
      </c>
      <c r="D509" t="s">
        <v>15</v>
      </c>
      <c r="E509" t="s">
        <v>15</v>
      </c>
      <c r="F509" t="s">
        <v>15</v>
      </c>
      <c r="H5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commande]],$H508)))</f>
        <v/>
      </c>
      <c r="I509" s="10" t="str">
        <f>IF(AND(Tableau2[[#This Row],[Nbr de commande]]="",Tableau2[[#This Row],[Nbr de commande]]=""),"",INDEX(G:N,MATCH(Tableau2[[#This Row],[Nbr de commande BIS]],[Nbr de commande],0),8))</f>
        <v/>
      </c>
      <c r="J509" s="8" t="str">
        <f>IF(AND(Tableau2[[#This Row],[Nbr de commande]]&lt;&gt;"",Tableau2[[#This Row],[Nbr de commande]]&lt;&gt;G510),Tableau2[[#This Row],[CUMUL QTE]],"")</f>
        <v/>
      </c>
      <c r="K509" s="8" t="str">
        <f>IF(AND(Tableau2[[#This Row],[Nbr de commande]]&lt;&gt;"",Tableau2[[#This Row],[Nbr de commande]]&lt;&gt;G510),Tableau2[[#This Row],[Cumul MONT]],"")</f>
        <v/>
      </c>
      <c r="L509" s="7">
        <f>SUMIFS($C$2:C509,$B$2:B509,"&lt;&gt;999")</f>
        <v>5917.9999999999991</v>
      </c>
      <c r="M509" s="7">
        <f>SUMIFS($E$2:E509,$B$2:B509,"&lt;&gt;999")</f>
        <v>54270.620000000032</v>
      </c>
      <c r="N509" s="5" t="str">
        <f>IF(AND(Tableau2[[#This Row],[CDE QTE]]="",Tableau2[[#This Row],[CDE MONT]]=""),"",Tableau2[[#This Row],[CDE MONT]]/Tableau2[[#This Row],[CDE QTE]])</f>
        <v/>
      </c>
    </row>
    <row r="510" spans="1:14">
      <c r="A510" s="1" t="s">
        <v>15</v>
      </c>
      <c r="B510" t="s">
        <v>15</v>
      </c>
      <c r="C510" t="s">
        <v>15</v>
      </c>
      <c r="D510" t="s">
        <v>15</v>
      </c>
      <c r="E510" t="s">
        <v>15</v>
      </c>
      <c r="F510" t="s">
        <v>15</v>
      </c>
      <c r="H5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commande]],$H509)))</f>
        <v/>
      </c>
      <c r="I510" s="10" t="str">
        <f>IF(AND(Tableau2[[#This Row],[Nbr de commande]]="",Tableau2[[#This Row],[Nbr de commande]]=""),"",INDEX(G:N,MATCH(Tableau2[[#This Row],[Nbr de commande BIS]],[Nbr de commande],0),8))</f>
        <v/>
      </c>
      <c r="J510" s="8" t="str">
        <f>IF(AND(Tableau2[[#This Row],[Nbr de commande]]&lt;&gt;"",Tableau2[[#This Row],[Nbr de commande]]&lt;&gt;G511),Tableau2[[#This Row],[CUMUL QTE]],"")</f>
        <v/>
      </c>
      <c r="K510" s="8" t="str">
        <f>IF(AND(Tableau2[[#This Row],[Nbr de commande]]&lt;&gt;"",Tableau2[[#This Row],[Nbr de commande]]&lt;&gt;G511),Tableau2[[#This Row],[Cumul MONT]],"")</f>
        <v/>
      </c>
      <c r="L510" s="7">
        <f>SUMIFS($C$2:C510,$B$2:B510,"&lt;&gt;999")</f>
        <v>5917.9999999999991</v>
      </c>
      <c r="M510" s="7">
        <f>SUMIFS($E$2:E510,$B$2:B510,"&lt;&gt;999")</f>
        <v>54270.620000000032</v>
      </c>
      <c r="N510" s="5" t="str">
        <f>IF(AND(Tableau2[[#This Row],[CDE QTE]]="",Tableau2[[#This Row],[CDE MONT]]=""),"",Tableau2[[#This Row],[CDE MONT]]/Tableau2[[#This Row],[CDE QTE]])</f>
        <v/>
      </c>
    </row>
    <row r="511" spans="1:14">
      <c r="A511" s="1" t="s">
        <v>15</v>
      </c>
      <c r="B511" t="s">
        <v>15</v>
      </c>
      <c r="C511" t="s">
        <v>15</v>
      </c>
      <c r="D511" t="s">
        <v>15</v>
      </c>
      <c r="E511" t="s">
        <v>15</v>
      </c>
      <c r="F511" t="s">
        <v>15</v>
      </c>
      <c r="H5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commande]],$H510)))</f>
        <v/>
      </c>
      <c r="I511" s="10" t="str">
        <f>IF(AND(Tableau2[[#This Row],[Nbr de commande]]="",Tableau2[[#This Row],[Nbr de commande]]=""),"",INDEX(G:N,MATCH(Tableau2[[#This Row],[Nbr de commande BIS]],[Nbr de commande],0),8))</f>
        <v/>
      </c>
      <c r="J511" s="8" t="str">
        <f>IF(AND(Tableau2[[#This Row],[Nbr de commande]]&lt;&gt;"",Tableau2[[#This Row],[Nbr de commande]]&lt;&gt;G512),Tableau2[[#This Row],[CUMUL QTE]],"")</f>
        <v/>
      </c>
      <c r="K511" s="8" t="str">
        <f>IF(AND(Tableau2[[#This Row],[Nbr de commande]]&lt;&gt;"",Tableau2[[#This Row],[Nbr de commande]]&lt;&gt;G512),Tableau2[[#This Row],[Cumul MONT]],"")</f>
        <v/>
      </c>
      <c r="L511" s="7">
        <f>SUMIFS($C$2:C511,$B$2:B511,"&lt;&gt;999")</f>
        <v>5917.9999999999991</v>
      </c>
      <c r="M511" s="7">
        <f>SUMIFS($E$2:E511,$B$2:B511,"&lt;&gt;999")</f>
        <v>54270.620000000032</v>
      </c>
      <c r="N511" s="5" t="str">
        <f>IF(AND(Tableau2[[#This Row],[CDE QTE]]="",Tableau2[[#This Row],[CDE MONT]]=""),"",Tableau2[[#This Row],[CDE MONT]]/Tableau2[[#This Row],[CDE QTE]])</f>
        <v/>
      </c>
    </row>
    <row r="512" spans="1:14">
      <c r="A512" s="1" t="s">
        <v>15</v>
      </c>
      <c r="B512" t="s">
        <v>15</v>
      </c>
      <c r="C512" t="s">
        <v>15</v>
      </c>
      <c r="D512" t="s">
        <v>15</v>
      </c>
      <c r="E512" t="s">
        <v>15</v>
      </c>
      <c r="F512" t="s">
        <v>15</v>
      </c>
      <c r="H5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commande]],$H511)))</f>
        <v/>
      </c>
      <c r="I512" s="10" t="str">
        <f>IF(AND(Tableau2[[#This Row],[Nbr de commande]]="",Tableau2[[#This Row],[Nbr de commande]]=""),"",INDEX(G:N,MATCH(Tableau2[[#This Row],[Nbr de commande BIS]],[Nbr de commande],0),8))</f>
        <v/>
      </c>
      <c r="J512" s="8" t="str">
        <f>IF(AND(Tableau2[[#This Row],[Nbr de commande]]&lt;&gt;"",Tableau2[[#This Row],[Nbr de commande]]&lt;&gt;G513),Tableau2[[#This Row],[CUMUL QTE]],"")</f>
        <v/>
      </c>
      <c r="K512" s="8" t="str">
        <f>IF(AND(Tableau2[[#This Row],[Nbr de commande]]&lt;&gt;"",Tableau2[[#This Row],[Nbr de commande]]&lt;&gt;G513),Tableau2[[#This Row],[Cumul MONT]],"")</f>
        <v/>
      </c>
      <c r="L512" s="7">
        <f>SUMIFS($C$2:C512,$B$2:B512,"&lt;&gt;999")</f>
        <v>5917.9999999999991</v>
      </c>
      <c r="M512" s="7">
        <f>SUMIFS($E$2:E512,$B$2:B512,"&lt;&gt;999")</f>
        <v>54270.620000000032</v>
      </c>
      <c r="N512" s="5" t="str">
        <f>IF(AND(Tableau2[[#This Row],[CDE QTE]]="",Tableau2[[#This Row],[CDE MONT]]=""),"",Tableau2[[#This Row],[CDE MONT]]/Tableau2[[#This Row],[CDE QTE]])</f>
        <v/>
      </c>
    </row>
    <row r="513" spans="1:14">
      <c r="A513" s="1" t="s">
        <v>15</v>
      </c>
      <c r="B513" t="s">
        <v>15</v>
      </c>
      <c r="C513" t="s">
        <v>15</v>
      </c>
      <c r="D513" t="s">
        <v>15</v>
      </c>
      <c r="E513" t="s">
        <v>15</v>
      </c>
      <c r="F513" t="s">
        <v>15</v>
      </c>
      <c r="H5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commande]],$H512)))</f>
        <v/>
      </c>
      <c r="I513" s="10" t="str">
        <f>IF(AND(Tableau2[[#This Row],[Nbr de commande]]="",Tableau2[[#This Row],[Nbr de commande]]=""),"",INDEX(G:N,MATCH(Tableau2[[#This Row],[Nbr de commande BIS]],[Nbr de commande],0),8))</f>
        <v/>
      </c>
      <c r="J513" s="8" t="str">
        <f>IF(AND(Tableau2[[#This Row],[Nbr de commande]]&lt;&gt;"",Tableau2[[#This Row],[Nbr de commande]]&lt;&gt;G514),Tableau2[[#This Row],[CUMUL QTE]],"")</f>
        <v/>
      </c>
      <c r="K513" s="8" t="str">
        <f>IF(AND(Tableau2[[#This Row],[Nbr de commande]]&lt;&gt;"",Tableau2[[#This Row],[Nbr de commande]]&lt;&gt;G514),Tableau2[[#This Row],[Cumul MONT]],"")</f>
        <v/>
      </c>
      <c r="L513" s="7">
        <f>SUMIFS($C$2:C513,$B$2:B513,"&lt;&gt;999")</f>
        <v>5917.9999999999991</v>
      </c>
      <c r="M513" s="7">
        <f>SUMIFS($E$2:E513,$B$2:B513,"&lt;&gt;999")</f>
        <v>54270.620000000032</v>
      </c>
      <c r="N513" s="5" t="str">
        <f>IF(AND(Tableau2[[#This Row],[CDE QTE]]="",Tableau2[[#This Row],[CDE MONT]]=""),"",Tableau2[[#This Row],[CDE MONT]]/Tableau2[[#This Row],[CDE QTE]])</f>
        <v/>
      </c>
    </row>
    <row r="514" spans="1:14">
      <c r="A514" s="1" t="s">
        <v>15</v>
      </c>
      <c r="B514" t="s">
        <v>15</v>
      </c>
      <c r="C514" t="s">
        <v>15</v>
      </c>
      <c r="D514" t="s">
        <v>15</v>
      </c>
      <c r="E514" t="s">
        <v>15</v>
      </c>
      <c r="F514" t="s">
        <v>15</v>
      </c>
      <c r="H5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commande]],$H513)))</f>
        <v/>
      </c>
      <c r="I514" s="10" t="str">
        <f>IF(AND(Tableau2[[#This Row],[Nbr de commande]]="",Tableau2[[#This Row],[Nbr de commande]]=""),"",INDEX(G:N,MATCH(Tableau2[[#This Row],[Nbr de commande BIS]],[Nbr de commande],0),8))</f>
        <v/>
      </c>
      <c r="J514" s="8" t="str">
        <f>IF(AND(Tableau2[[#This Row],[Nbr de commande]]&lt;&gt;"",Tableau2[[#This Row],[Nbr de commande]]&lt;&gt;G515),Tableau2[[#This Row],[CUMUL QTE]],"")</f>
        <v/>
      </c>
      <c r="K514" s="8" t="str">
        <f>IF(AND(Tableau2[[#This Row],[Nbr de commande]]&lt;&gt;"",Tableau2[[#This Row],[Nbr de commande]]&lt;&gt;G515),Tableau2[[#This Row],[Cumul MONT]],"")</f>
        <v/>
      </c>
      <c r="L514" s="7">
        <f>SUMIFS($C$2:C514,$B$2:B514,"&lt;&gt;999")</f>
        <v>5917.9999999999991</v>
      </c>
      <c r="M514" s="7">
        <f>SUMIFS($E$2:E514,$B$2:B514,"&lt;&gt;999")</f>
        <v>54270.620000000032</v>
      </c>
      <c r="N514" s="5" t="str">
        <f>IF(AND(Tableau2[[#This Row],[CDE QTE]]="",Tableau2[[#This Row],[CDE MONT]]=""),"",Tableau2[[#This Row],[CDE MONT]]/Tableau2[[#This Row],[CDE QTE]])</f>
        <v/>
      </c>
    </row>
    <row r="515" spans="1:14">
      <c r="A515" s="1" t="s">
        <v>15</v>
      </c>
      <c r="B515" t="s">
        <v>15</v>
      </c>
      <c r="C515" t="s">
        <v>15</v>
      </c>
      <c r="D515" t="s">
        <v>15</v>
      </c>
      <c r="E515" t="s">
        <v>15</v>
      </c>
      <c r="F515" t="s">
        <v>15</v>
      </c>
      <c r="H5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commande]],$H514)))</f>
        <v/>
      </c>
      <c r="I515" s="10" t="str">
        <f>IF(AND(Tableau2[[#This Row],[Nbr de commande]]="",Tableau2[[#This Row],[Nbr de commande]]=""),"",INDEX(G:N,MATCH(Tableau2[[#This Row],[Nbr de commande BIS]],[Nbr de commande],0),8))</f>
        <v/>
      </c>
      <c r="J515" s="8" t="str">
        <f>IF(AND(Tableau2[[#This Row],[Nbr de commande]]&lt;&gt;"",Tableau2[[#This Row],[Nbr de commande]]&lt;&gt;G516),Tableau2[[#This Row],[CUMUL QTE]],"")</f>
        <v/>
      </c>
      <c r="K515" s="8" t="str">
        <f>IF(AND(Tableau2[[#This Row],[Nbr de commande]]&lt;&gt;"",Tableau2[[#This Row],[Nbr de commande]]&lt;&gt;G516),Tableau2[[#This Row],[Cumul MONT]],"")</f>
        <v/>
      </c>
      <c r="L515" s="7">
        <f>SUMIFS($C$2:C515,$B$2:B515,"&lt;&gt;999")</f>
        <v>5917.9999999999991</v>
      </c>
      <c r="M515" s="7">
        <f>SUMIFS($E$2:E515,$B$2:B515,"&lt;&gt;999")</f>
        <v>54270.620000000032</v>
      </c>
      <c r="N515" s="5" t="str">
        <f>IF(AND(Tableau2[[#This Row],[CDE QTE]]="",Tableau2[[#This Row],[CDE MONT]]=""),"",Tableau2[[#This Row],[CDE MONT]]/Tableau2[[#This Row],[CDE QTE]])</f>
        <v/>
      </c>
    </row>
    <row r="516" spans="1:14">
      <c r="A516" s="1" t="s">
        <v>15</v>
      </c>
      <c r="B516" t="s">
        <v>15</v>
      </c>
      <c r="C516" t="s">
        <v>15</v>
      </c>
      <c r="D516" t="s">
        <v>15</v>
      </c>
      <c r="E516" t="s">
        <v>15</v>
      </c>
      <c r="F516" t="s">
        <v>15</v>
      </c>
      <c r="H5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commande]],$H515)))</f>
        <v/>
      </c>
      <c r="I516" s="10" t="str">
        <f>IF(AND(Tableau2[[#This Row],[Nbr de commande]]="",Tableau2[[#This Row],[Nbr de commande]]=""),"",INDEX(G:N,MATCH(Tableau2[[#This Row],[Nbr de commande BIS]],[Nbr de commande],0),8))</f>
        <v/>
      </c>
      <c r="J516" s="8" t="str">
        <f>IF(AND(Tableau2[[#This Row],[Nbr de commande]]&lt;&gt;"",Tableau2[[#This Row],[Nbr de commande]]&lt;&gt;G517),Tableau2[[#This Row],[CUMUL QTE]],"")</f>
        <v/>
      </c>
      <c r="K516" s="8" t="str">
        <f>IF(AND(Tableau2[[#This Row],[Nbr de commande]]&lt;&gt;"",Tableau2[[#This Row],[Nbr de commande]]&lt;&gt;G517),Tableau2[[#This Row],[Cumul MONT]],"")</f>
        <v/>
      </c>
      <c r="L516" s="7">
        <f>SUMIFS($C$2:C516,$B$2:B516,"&lt;&gt;999")</f>
        <v>5917.9999999999991</v>
      </c>
      <c r="M516" s="7">
        <f>SUMIFS($E$2:E516,$B$2:B516,"&lt;&gt;999")</f>
        <v>54270.620000000032</v>
      </c>
      <c r="N516" s="5" t="str">
        <f>IF(AND(Tableau2[[#This Row],[CDE QTE]]="",Tableau2[[#This Row],[CDE MONT]]=""),"",Tableau2[[#This Row],[CDE MONT]]/Tableau2[[#This Row],[CDE QTE]])</f>
        <v/>
      </c>
    </row>
    <row r="517" spans="1:14">
      <c r="A517" s="1" t="s">
        <v>15</v>
      </c>
      <c r="B517" t="s">
        <v>15</v>
      </c>
      <c r="C517" t="s">
        <v>15</v>
      </c>
      <c r="D517" t="s">
        <v>15</v>
      </c>
      <c r="E517" t="s">
        <v>15</v>
      </c>
      <c r="F517" t="s">
        <v>15</v>
      </c>
      <c r="H5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commande]],$H516)))</f>
        <v/>
      </c>
      <c r="I517" s="10" t="str">
        <f>IF(AND(Tableau2[[#This Row],[Nbr de commande]]="",Tableau2[[#This Row],[Nbr de commande]]=""),"",INDEX(G:N,MATCH(Tableau2[[#This Row],[Nbr de commande BIS]],[Nbr de commande],0),8))</f>
        <v/>
      </c>
      <c r="J517" s="8" t="str">
        <f>IF(AND(Tableau2[[#This Row],[Nbr de commande]]&lt;&gt;"",Tableau2[[#This Row],[Nbr de commande]]&lt;&gt;G518),Tableau2[[#This Row],[CUMUL QTE]],"")</f>
        <v/>
      </c>
      <c r="K517" s="8" t="str">
        <f>IF(AND(Tableau2[[#This Row],[Nbr de commande]]&lt;&gt;"",Tableau2[[#This Row],[Nbr de commande]]&lt;&gt;G518),Tableau2[[#This Row],[Cumul MONT]],"")</f>
        <v/>
      </c>
      <c r="L517" s="7">
        <f>SUMIFS($C$2:C517,$B$2:B517,"&lt;&gt;999")</f>
        <v>5917.9999999999991</v>
      </c>
      <c r="M517" s="7">
        <f>SUMIFS($E$2:E517,$B$2:B517,"&lt;&gt;999")</f>
        <v>54270.620000000032</v>
      </c>
      <c r="N517" s="5" t="str">
        <f>IF(AND(Tableau2[[#This Row],[CDE QTE]]="",Tableau2[[#This Row],[CDE MONT]]=""),"",Tableau2[[#This Row],[CDE MONT]]/Tableau2[[#This Row],[CDE QTE]])</f>
        <v/>
      </c>
    </row>
    <row r="518" spans="1:14">
      <c r="A518" s="1" t="s">
        <v>15</v>
      </c>
      <c r="B518" t="s">
        <v>15</v>
      </c>
      <c r="C518" t="s">
        <v>15</v>
      </c>
      <c r="D518" t="s">
        <v>15</v>
      </c>
      <c r="E518" t="s">
        <v>15</v>
      </c>
      <c r="F518" t="s">
        <v>15</v>
      </c>
      <c r="H5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commande]],$H517)))</f>
        <v/>
      </c>
      <c r="I518" s="10" t="str">
        <f>IF(AND(Tableau2[[#This Row],[Nbr de commande]]="",Tableau2[[#This Row],[Nbr de commande]]=""),"",INDEX(G:N,MATCH(Tableau2[[#This Row],[Nbr de commande BIS]],[Nbr de commande],0),8))</f>
        <v/>
      </c>
      <c r="J518" s="8" t="str">
        <f>IF(AND(Tableau2[[#This Row],[Nbr de commande]]&lt;&gt;"",Tableau2[[#This Row],[Nbr de commande]]&lt;&gt;G519),Tableau2[[#This Row],[CUMUL QTE]],"")</f>
        <v/>
      </c>
      <c r="K518" s="8" t="str">
        <f>IF(AND(Tableau2[[#This Row],[Nbr de commande]]&lt;&gt;"",Tableau2[[#This Row],[Nbr de commande]]&lt;&gt;G519),Tableau2[[#This Row],[Cumul MONT]],"")</f>
        <v/>
      </c>
      <c r="L518" s="7">
        <f>SUMIFS($C$2:C518,$B$2:B518,"&lt;&gt;999")</f>
        <v>5917.9999999999991</v>
      </c>
      <c r="M518" s="7">
        <f>SUMIFS($E$2:E518,$B$2:B518,"&lt;&gt;999")</f>
        <v>54270.620000000032</v>
      </c>
      <c r="N518" s="5" t="str">
        <f>IF(AND(Tableau2[[#This Row],[CDE QTE]]="",Tableau2[[#This Row],[CDE MONT]]=""),"",Tableau2[[#This Row],[CDE MONT]]/Tableau2[[#This Row],[CDE QTE]])</f>
        <v/>
      </c>
    </row>
    <row r="519" spans="1:14">
      <c r="A519" s="1" t="s">
        <v>15</v>
      </c>
      <c r="B519" t="s">
        <v>15</v>
      </c>
      <c r="C519" t="s">
        <v>15</v>
      </c>
      <c r="D519" t="s">
        <v>15</v>
      </c>
      <c r="E519" t="s">
        <v>15</v>
      </c>
      <c r="F519" t="s">
        <v>15</v>
      </c>
      <c r="H5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commande]],$H518)))</f>
        <v/>
      </c>
      <c r="I519" s="10" t="str">
        <f>IF(AND(Tableau2[[#This Row],[Nbr de commande]]="",Tableau2[[#This Row],[Nbr de commande]]=""),"",INDEX(G:N,MATCH(Tableau2[[#This Row],[Nbr de commande BIS]],[Nbr de commande],0),8))</f>
        <v/>
      </c>
      <c r="J519" s="8" t="str">
        <f>IF(AND(Tableau2[[#This Row],[Nbr de commande]]&lt;&gt;"",Tableau2[[#This Row],[Nbr de commande]]&lt;&gt;G520),Tableau2[[#This Row],[CUMUL QTE]],"")</f>
        <v/>
      </c>
      <c r="K519" s="8" t="str">
        <f>IF(AND(Tableau2[[#This Row],[Nbr de commande]]&lt;&gt;"",Tableau2[[#This Row],[Nbr de commande]]&lt;&gt;G520),Tableau2[[#This Row],[Cumul MONT]],"")</f>
        <v/>
      </c>
      <c r="L519" s="7">
        <f>SUMIFS($C$2:C519,$B$2:B519,"&lt;&gt;999")</f>
        <v>5917.9999999999991</v>
      </c>
      <c r="M519" s="7">
        <f>SUMIFS($E$2:E519,$B$2:B519,"&lt;&gt;999")</f>
        <v>54270.620000000032</v>
      </c>
      <c r="N519" s="5" t="str">
        <f>IF(AND(Tableau2[[#This Row],[CDE QTE]]="",Tableau2[[#This Row],[CDE MONT]]=""),"",Tableau2[[#This Row],[CDE MONT]]/Tableau2[[#This Row],[CDE QTE]])</f>
        <v/>
      </c>
    </row>
    <row r="520" spans="1:14">
      <c r="A520" s="1" t="s">
        <v>15</v>
      </c>
      <c r="B520" t="s">
        <v>15</v>
      </c>
      <c r="C520" t="s">
        <v>15</v>
      </c>
      <c r="D520" t="s">
        <v>15</v>
      </c>
      <c r="E520" t="s">
        <v>15</v>
      </c>
      <c r="F520" t="s">
        <v>15</v>
      </c>
      <c r="H5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commande]],$H519)))</f>
        <v/>
      </c>
      <c r="I520" s="10" t="str">
        <f>IF(AND(Tableau2[[#This Row],[Nbr de commande]]="",Tableau2[[#This Row],[Nbr de commande]]=""),"",INDEX(G:N,MATCH(Tableau2[[#This Row],[Nbr de commande BIS]],[Nbr de commande],0),8))</f>
        <v/>
      </c>
      <c r="J520" s="8" t="str">
        <f>IF(AND(Tableau2[[#This Row],[Nbr de commande]]&lt;&gt;"",Tableau2[[#This Row],[Nbr de commande]]&lt;&gt;G521),Tableau2[[#This Row],[CUMUL QTE]],"")</f>
        <v/>
      </c>
      <c r="K520" s="8" t="str">
        <f>IF(AND(Tableau2[[#This Row],[Nbr de commande]]&lt;&gt;"",Tableau2[[#This Row],[Nbr de commande]]&lt;&gt;G521),Tableau2[[#This Row],[Cumul MONT]],"")</f>
        <v/>
      </c>
      <c r="L520" s="7">
        <f>SUMIFS($C$2:C520,$B$2:B520,"&lt;&gt;999")</f>
        <v>5917.9999999999991</v>
      </c>
      <c r="M520" s="7">
        <f>SUMIFS($E$2:E520,$B$2:B520,"&lt;&gt;999")</f>
        <v>54270.620000000032</v>
      </c>
      <c r="N520" s="5" t="str">
        <f>IF(AND(Tableau2[[#This Row],[CDE QTE]]="",Tableau2[[#This Row],[CDE MONT]]=""),"",Tableau2[[#This Row],[CDE MONT]]/Tableau2[[#This Row],[CDE QTE]])</f>
        <v/>
      </c>
    </row>
    <row r="521" spans="1:14">
      <c r="A521" s="1" t="s">
        <v>15</v>
      </c>
      <c r="B521" t="s">
        <v>15</v>
      </c>
      <c r="C521" t="s">
        <v>15</v>
      </c>
      <c r="D521" t="s">
        <v>15</v>
      </c>
      <c r="E521" t="s">
        <v>15</v>
      </c>
      <c r="F521" t="s">
        <v>15</v>
      </c>
      <c r="H5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commande]],$H520)))</f>
        <v/>
      </c>
      <c r="I521" s="10" t="str">
        <f>IF(AND(Tableau2[[#This Row],[Nbr de commande]]="",Tableau2[[#This Row],[Nbr de commande]]=""),"",INDEX(G:N,MATCH(Tableau2[[#This Row],[Nbr de commande BIS]],[Nbr de commande],0),8))</f>
        <v/>
      </c>
      <c r="J521" s="8" t="str">
        <f>IF(AND(Tableau2[[#This Row],[Nbr de commande]]&lt;&gt;"",Tableau2[[#This Row],[Nbr de commande]]&lt;&gt;G522),Tableau2[[#This Row],[CUMUL QTE]],"")</f>
        <v/>
      </c>
      <c r="K521" s="8" t="str">
        <f>IF(AND(Tableau2[[#This Row],[Nbr de commande]]&lt;&gt;"",Tableau2[[#This Row],[Nbr de commande]]&lt;&gt;G522),Tableau2[[#This Row],[Cumul MONT]],"")</f>
        <v/>
      </c>
      <c r="L521" s="7">
        <f>SUMIFS($C$2:C521,$B$2:B521,"&lt;&gt;999")</f>
        <v>5917.9999999999991</v>
      </c>
      <c r="M521" s="7">
        <f>SUMIFS($E$2:E521,$B$2:B521,"&lt;&gt;999")</f>
        <v>54270.620000000032</v>
      </c>
      <c r="N521" s="5" t="str">
        <f>IF(AND(Tableau2[[#This Row],[CDE QTE]]="",Tableau2[[#This Row],[CDE MONT]]=""),"",Tableau2[[#This Row],[CDE MONT]]/Tableau2[[#This Row],[CDE QTE]])</f>
        <v/>
      </c>
    </row>
    <row r="522" spans="1:14">
      <c r="A522" s="1" t="s">
        <v>15</v>
      </c>
      <c r="B522" t="s">
        <v>15</v>
      </c>
      <c r="C522" t="s">
        <v>15</v>
      </c>
      <c r="D522" t="s">
        <v>15</v>
      </c>
      <c r="E522" t="s">
        <v>15</v>
      </c>
      <c r="F522" t="s">
        <v>15</v>
      </c>
      <c r="H5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commande]],$H521)))</f>
        <v/>
      </c>
      <c r="I522" s="10" t="str">
        <f>IF(AND(Tableau2[[#This Row],[Nbr de commande]]="",Tableau2[[#This Row],[Nbr de commande]]=""),"",INDEX(G:N,MATCH(Tableau2[[#This Row],[Nbr de commande BIS]],[Nbr de commande],0),8))</f>
        <v/>
      </c>
      <c r="J522" s="8" t="str">
        <f>IF(AND(Tableau2[[#This Row],[Nbr de commande]]&lt;&gt;"",Tableau2[[#This Row],[Nbr de commande]]&lt;&gt;G523),Tableau2[[#This Row],[CUMUL QTE]],"")</f>
        <v/>
      </c>
      <c r="K522" s="8" t="str">
        <f>IF(AND(Tableau2[[#This Row],[Nbr de commande]]&lt;&gt;"",Tableau2[[#This Row],[Nbr de commande]]&lt;&gt;G523),Tableau2[[#This Row],[Cumul MONT]],"")</f>
        <v/>
      </c>
      <c r="L522" s="7">
        <f>SUMIFS($C$2:C522,$B$2:B522,"&lt;&gt;999")</f>
        <v>5917.9999999999991</v>
      </c>
      <c r="M522" s="7">
        <f>SUMIFS($E$2:E522,$B$2:B522,"&lt;&gt;999")</f>
        <v>54270.620000000032</v>
      </c>
      <c r="N522" s="5" t="str">
        <f>IF(AND(Tableau2[[#This Row],[CDE QTE]]="",Tableau2[[#This Row],[CDE MONT]]=""),"",Tableau2[[#This Row],[CDE MONT]]/Tableau2[[#This Row],[CDE QTE]])</f>
        <v/>
      </c>
    </row>
    <row r="523" spans="1:14">
      <c r="A523" s="1" t="s">
        <v>15</v>
      </c>
      <c r="B523" t="s">
        <v>15</v>
      </c>
      <c r="C523" t="s">
        <v>15</v>
      </c>
      <c r="D523" t="s">
        <v>15</v>
      </c>
      <c r="E523" t="s">
        <v>15</v>
      </c>
      <c r="F523" t="s">
        <v>15</v>
      </c>
      <c r="H5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commande]],$H522)))</f>
        <v/>
      </c>
      <c r="I523" s="10" t="str">
        <f>IF(AND(Tableau2[[#This Row],[Nbr de commande]]="",Tableau2[[#This Row],[Nbr de commande]]=""),"",INDEX(G:N,MATCH(Tableau2[[#This Row],[Nbr de commande BIS]],[Nbr de commande],0),8))</f>
        <v/>
      </c>
      <c r="J523" s="8" t="str">
        <f>IF(AND(Tableau2[[#This Row],[Nbr de commande]]&lt;&gt;"",Tableau2[[#This Row],[Nbr de commande]]&lt;&gt;G524),Tableau2[[#This Row],[CUMUL QTE]],"")</f>
        <v/>
      </c>
      <c r="K523" s="8" t="str">
        <f>IF(AND(Tableau2[[#This Row],[Nbr de commande]]&lt;&gt;"",Tableau2[[#This Row],[Nbr de commande]]&lt;&gt;G524),Tableau2[[#This Row],[Cumul MONT]],"")</f>
        <v/>
      </c>
      <c r="L523" s="7">
        <f>SUMIFS($C$2:C523,$B$2:B523,"&lt;&gt;999")</f>
        <v>5917.9999999999991</v>
      </c>
      <c r="M523" s="7">
        <f>SUMIFS($E$2:E523,$B$2:B523,"&lt;&gt;999")</f>
        <v>54270.620000000032</v>
      </c>
      <c r="N523" s="5" t="str">
        <f>IF(AND(Tableau2[[#This Row],[CDE QTE]]="",Tableau2[[#This Row],[CDE MONT]]=""),"",Tableau2[[#This Row],[CDE MONT]]/Tableau2[[#This Row],[CDE QTE]])</f>
        <v/>
      </c>
    </row>
    <row r="524" spans="1:14">
      <c r="A524" s="1" t="s">
        <v>15</v>
      </c>
      <c r="B524" t="s">
        <v>15</v>
      </c>
      <c r="C524" t="s">
        <v>15</v>
      </c>
      <c r="D524" t="s">
        <v>15</v>
      </c>
      <c r="E524" t="s">
        <v>15</v>
      </c>
      <c r="F524" t="s">
        <v>15</v>
      </c>
      <c r="H5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commande]],$H523)))</f>
        <v/>
      </c>
      <c r="I524" s="10" t="str">
        <f>IF(AND(Tableau2[[#This Row],[Nbr de commande]]="",Tableau2[[#This Row],[Nbr de commande]]=""),"",INDEX(G:N,MATCH(Tableau2[[#This Row],[Nbr de commande BIS]],[Nbr de commande],0),8))</f>
        <v/>
      </c>
      <c r="J524" s="8" t="str">
        <f>IF(AND(Tableau2[[#This Row],[Nbr de commande]]&lt;&gt;"",Tableau2[[#This Row],[Nbr de commande]]&lt;&gt;G525),Tableau2[[#This Row],[CUMUL QTE]],"")</f>
        <v/>
      </c>
      <c r="K524" s="8" t="str">
        <f>IF(AND(Tableau2[[#This Row],[Nbr de commande]]&lt;&gt;"",Tableau2[[#This Row],[Nbr de commande]]&lt;&gt;G525),Tableau2[[#This Row],[Cumul MONT]],"")</f>
        <v/>
      </c>
      <c r="L524" s="7">
        <f>SUMIFS($C$2:C524,$B$2:B524,"&lt;&gt;999")</f>
        <v>5917.9999999999991</v>
      </c>
      <c r="M524" s="7">
        <f>SUMIFS($E$2:E524,$B$2:B524,"&lt;&gt;999")</f>
        <v>54270.620000000032</v>
      </c>
      <c r="N524" s="5" t="str">
        <f>IF(AND(Tableau2[[#This Row],[CDE QTE]]="",Tableau2[[#This Row],[CDE MONT]]=""),"",Tableau2[[#This Row],[CDE MONT]]/Tableau2[[#This Row],[CDE QTE]])</f>
        <v/>
      </c>
    </row>
    <row r="525" spans="1:14">
      <c r="A525" s="1" t="s">
        <v>15</v>
      </c>
      <c r="B525" t="s">
        <v>15</v>
      </c>
      <c r="C525" t="s">
        <v>15</v>
      </c>
      <c r="D525" t="s">
        <v>15</v>
      </c>
      <c r="E525" t="s">
        <v>15</v>
      </c>
      <c r="F525" t="s">
        <v>15</v>
      </c>
      <c r="H5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commande]],$H524)))</f>
        <v/>
      </c>
      <c r="I525" s="10" t="str">
        <f>IF(AND(Tableau2[[#This Row],[Nbr de commande]]="",Tableau2[[#This Row],[Nbr de commande]]=""),"",INDEX(G:N,MATCH(Tableau2[[#This Row],[Nbr de commande BIS]],[Nbr de commande],0),8))</f>
        <v/>
      </c>
      <c r="J525" s="8" t="str">
        <f>IF(AND(Tableau2[[#This Row],[Nbr de commande]]&lt;&gt;"",Tableau2[[#This Row],[Nbr de commande]]&lt;&gt;G526),Tableau2[[#This Row],[CUMUL QTE]],"")</f>
        <v/>
      </c>
      <c r="K525" s="8" t="str">
        <f>IF(AND(Tableau2[[#This Row],[Nbr de commande]]&lt;&gt;"",Tableau2[[#This Row],[Nbr de commande]]&lt;&gt;G526),Tableau2[[#This Row],[Cumul MONT]],"")</f>
        <v/>
      </c>
      <c r="L525" s="7">
        <f>SUMIFS($C$2:C525,$B$2:B525,"&lt;&gt;999")</f>
        <v>5917.9999999999991</v>
      </c>
      <c r="M525" s="7">
        <f>SUMIFS($E$2:E525,$B$2:B525,"&lt;&gt;999")</f>
        <v>54270.620000000032</v>
      </c>
      <c r="N525" s="5" t="str">
        <f>IF(AND(Tableau2[[#This Row],[CDE QTE]]="",Tableau2[[#This Row],[CDE MONT]]=""),"",Tableau2[[#This Row],[CDE MONT]]/Tableau2[[#This Row],[CDE QTE]])</f>
        <v/>
      </c>
    </row>
    <row r="526" spans="1:14">
      <c r="A526" s="1" t="s">
        <v>15</v>
      </c>
      <c r="B526" t="s">
        <v>15</v>
      </c>
      <c r="C526" t="s">
        <v>15</v>
      </c>
      <c r="D526" t="s">
        <v>15</v>
      </c>
      <c r="E526" t="s">
        <v>15</v>
      </c>
      <c r="F526" t="s">
        <v>15</v>
      </c>
      <c r="H5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commande]],$H525)))</f>
        <v/>
      </c>
      <c r="I526" s="10" t="str">
        <f>IF(AND(Tableau2[[#This Row],[Nbr de commande]]="",Tableau2[[#This Row],[Nbr de commande]]=""),"",INDEX(G:N,MATCH(Tableau2[[#This Row],[Nbr de commande BIS]],[Nbr de commande],0),8))</f>
        <v/>
      </c>
      <c r="J526" s="8" t="str">
        <f>IF(AND(Tableau2[[#This Row],[Nbr de commande]]&lt;&gt;"",Tableau2[[#This Row],[Nbr de commande]]&lt;&gt;G527),Tableau2[[#This Row],[CUMUL QTE]],"")</f>
        <v/>
      </c>
      <c r="K526" s="8" t="str">
        <f>IF(AND(Tableau2[[#This Row],[Nbr de commande]]&lt;&gt;"",Tableau2[[#This Row],[Nbr de commande]]&lt;&gt;G527),Tableau2[[#This Row],[Cumul MONT]],"")</f>
        <v/>
      </c>
      <c r="L526" s="7">
        <f>SUMIFS($C$2:C526,$B$2:B526,"&lt;&gt;999")</f>
        <v>5917.9999999999991</v>
      </c>
      <c r="M526" s="7">
        <f>SUMIFS($E$2:E526,$B$2:B526,"&lt;&gt;999")</f>
        <v>54270.620000000032</v>
      </c>
      <c r="N526" s="5" t="str">
        <f>IF(AND(Tableau2[[#This Row],[CDE QTE]]="",Tableau2[[#This Row],[CDE MONT]]=""),"",Tableau2[[#This Row],[CDE MONT]]/Tableau2[[#This Row],[CDE QTE]])</f>
        <v/>
      </c>
    </row>
    <row r="527" spans="1:14">
      <c r="A527" s="1" t="s">
        <v>15</v>
      </c>
      <c r="B527" t="s">
        <v>15</v>
      </c>
      <c r="C527" t="s">
        <v>15</v>
      </c>
      <c r="D527" t="s">
        <v>15</v>
      </c>
      <c r="E527" t="s">
        <v>15</v>
      </c>
      <c r="F527" t="s">
        <v>15</v>
      </c>
      <c r="H5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commande]],$H526)))</f>
        <v/>
      </c>
      <c r="I527" s="10" t="str">
        <f>IF(AND(Tableau2[[#This Row],[Nbr de commande]]="",Tableau2[[#This Row],[Nbr de commande]]=""),"",INDEX(G:N,MATCH(Tableau2[[#This Row],[Nbr de commande BIS]],[Nbr de commande],0),8))</f>
        <v/>
      </c>
      <c r="J527" s="8" t="str">
        <f>IF(AND(Tableau2[[#This Row],[Nbr de commande]]&lt;&gt;"",Tableau2[[#This Row],[Nbr de commande]]&lt;&gt;G528),Tableau2[[#This Row],[CUMUL QTE]],"")</f>
        <v/>
      </c>
      <c r="K527" s="8" t="str">
        <f>IF(AND(Tableau2[[#This Row],[Nbr de commande]]&lt;&gt;"",Tableau2[[#This Row],[Nbr de commande]]&lt;&gt;G528),Tableau2[[#This Row],[Cumul MONT]],"")</f>
        <v/>
      </c>
      <c r="L527" s="7">
        <f>SUMIFS($C$2:C527,$B$2:B527,"&lt;&gt;999")</f>
        <v>5917.9999999999991</v>
      </c>
      <c r="M527" s="7">
        <f>SUMIFS($E$2:E527,$B$2:B527,"&lt;&gt;999")</f>
        <v>54270.620000000032</v>
      </c>
      <c r="N527" s="5" t="str">
        <f>IF(AND(Tableau2[[#This Row],[CDE QTE]]="",Tableau2[[#This Row],[CDE MONT]]=""),"",Tableau2[[#This Row],[CDE MONT]]/Tableau2[[#This Row],[CDE QTE]])</f>
        <v/>
      </c>
    </row>
    <row r="528" spans="1:14">
      <c r="A528" s="1" t="s">
        <v>15</v>
      </c>
      <c r="B528" t="s">
        <v>15</v>
      </c>
      <c r="C528" t="s">
        <v>15</v>
      </c>
      <c r="D528" t="s">
        <v>15</v>
      </c>
      <c r="E528" t="s">
        <v>15</v>
      </c>
      <c r="F528" t="s">
        <v>15</v>
      </c>
      <c r="H5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commande]],$H527)))</f>
        <v/>
      </c>
      <c r="I528" s="10" t="str">
        <f>IF(AND(Tableau2[[#This Row],[Nbr de commande]]="",Tableau2[[#This Row],[Nbr de commande]]=""),"",INDEX(G:N,MATCH(Tableau2[[#This Row],[Nbr de commande BIS]],[Nbr de commande],0),8))</f>
        <v/>
      </c>
      <c r="J528" s="8" t="str">
        <f>IF(AND(Tableau2[[#This Row],[Nbr de commande]]&lt;&gt;"",Tableau2[[#This Row],[Nbr de commande]]&lt;&gt;G529),Tableau2[[#This Row],[CUMUL QTE]],"")</f>
        <v/>
      </c>
      <c r="K528" s="8" t="str">
        <f>IF(AND(Tableau2[[#This Row],[Nbr de commande]]&lt;&gt;"",Tableau2[[#This Row],[Nbr de commande]]&lt;&gt;G529),Tableau2[[#This Row],[Cumul MONT]],"")</f>
        <v/>
      </c>
      <c r="L528" s="7">
        <f>SUMIFS($C$2:C528,$B$2:B528,"&lt;&gt;999")</f>
        <v>5917.9999999999991</v>
      </c>
      <c r="M528" s="7">
        <f>SUMIFS($E$2:E528,$B$2:B528,"&lt;&gt;999")</f>
        <v>54270.620000000032</v>
      </c>
      <c r="N528" s="5" t="str">
        <f>IF(AND(Tableau2[[#This Row],[CDE QTE]]="",Tableau2[[#This Row],[CDE MONT]]=""),"",Tableau2[[#This Row],[CDE MONT]]/Tableau2[[#This Row],[CDE QTE]])</f>
        <v/>
      </c>
    </row>
    <row r="529" spans="1:14">
      <c r="A529" s="1" t="s">
        <v>15</v>
      </c>
      <c r="B529" t="s">
        <v>15</v>
      </c>
      <c r="C529" t="s">
        <v>15</v>
      </c>
      <c r="D529" t="s">
        <v>15</v>
      </c>
      <c r="E529" t="s">
        <v>15</v>
      </c>
      <c r="F529" t="s">
        <v>15</v>
      </c>
      <c r="H5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commande]],$H528)))</f>
        <v/>
      </c>
      <c r="I529" s="10" t="str">
        <f>IF(AND(Tableau2[[#This Row],[Nbr de commande]]="",Tableau2[[#This Row],[Nbr de commande]]=""),"",INDEX(G:N,MATCH(Tableau2[[#This Row],[Nbr de commande BIS]],[Nbr de commande],0),8))</f>
        <v/>
      </c>
      <c r="J529" s="8" t="str">
        <f>IF(AND(Tableau2[[#This Row],[Nbr de commande]]&lt;&gt;"",Tableau2[[#This Row],[Nbr de commande]]&lt;&gt;G530),Tableau2[[#This Row],[CUMUL QTE]],"")</f>
        <v/>
      </c>
      <c r="K529" s="8" t="str">
        <f>IF(AND(Tableau2[[#This Row],[Nbr de commande]]&lt;&gt;"",Tableau2[[#This Row],[Nbr de commande]]&lt;&gt;G530),Tableau2[[#This Row],[Cumul MONT]],"")</f>
        <v/>
      </c>
      <c r="L529" s="7">
        <f>SUMIFS($C$2:C529,$B$2:B529,"&lt;&gt;999")</f>
        <v>5917.9999999999991</v>
      </c>
      <c r="M529" s="7">
        <f>SUMIFS($E$2:E529,$B$2:B529,"&lt;&gt;999")</f>
        <v>54270.620000000032</v>
      </c>
      <c r="N529" s="5" t="str">
        <f>IF(AND(Tableau2[[#This Row],[CDE QTE]]="",Tableau2[[#This Row],[CDE MONT]]=""),"",Tableau2[[#This Row],[CDE MONT]]/Tableau2[[#This Row],[CDE QTE]])</f>
        <v/>
      </c>
    </row>
    <row r="530" spans="1:14">
      <c r="A530" s="1" t="s">
        <v>15</v>
      </c>
      <c r="B530" t="s">
        <v>15</v>
      </c>
      <c r="C530" t="s">
        <v>15</v>
      </c>
      <c r="D530" t="s">
        <v>15</v>
      </c>
      <c r="E530" t="s">
        <v>15</v>
      </c>
      <c r="F530" t="s">
        <v>15</v>
      </c>
      <c r="H5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commande]],$H529)))</f>
        <v/>
      </c>
      <c r="I530" s="10" t="str">
        <f>IF(AND(Tableau2[[#This Row],[Nbr de commande]]="",Tableau2[[#This Row],[Nbr de commande]]=""),"",INDEX(G:N,MATCH(Tableau2[[#This Row],[Nbr de commande BIS]],[Nbr de commande],0),8))</f>
        <v/>
      </c>
      <c r="J530" s="8" t="str">
        <f>IF(AND(Tableau2[[#This Row],[Nbr de commande]]&lt;&gt;"",Tableau2[[#This Row],[Nbr de commande]]&lt;&gt;G531),Tableau2[[#This Row],[CUMUL QTE]],"")</f>
        <v/>
      </c>
      <c r="K530" s="8" t="str">
        <f>IF(AND(Tableau2[[#This Row],[Nbr de commande]]&lt;&gt;"",Tableau2[[#This Row],[Nbr de commande]]&lt;&gt;G531),Tableau2[[#This Row],[Cumul MONT]],"")</f>
        <v/>
      </c>
      <c r="L530" s="7">
        <f>SUMIFS($C$2:C530,$B$2:B530,"&lt;&gt;999")</f>
        <v>5917.9999999999991</v>
      </c>
      <c r="M530" s="7">
        <f>SUMIFS($E$2:E530,$B$2:B530,"&lt;&gt;999")</f>
        <v>54270.620000000032</v>
      </c>
      <c r="N530" s="5" t="str">
        <f>IF(AND(Tableau2[[#This Row],[CDE QTE]]="",Tableau2[[#This Row],[CDE MONT]]=""),"",Tableau2[[#This Row],[CDE MONT]]/Tableau2[[#This Row],[CDE QTE]])</f>
        <v/>
      </c>
    </row>
    <row r="531" spans="1:14">
      <c r="A531" s="1" t="s">
        <v>15</v>
      </c>
      <c r="B531" t="s">
        <v>15</v>
      </c>
      <c r="C531" t="s">
        <v>15</v>
      </c>
      <c r="D531" t="s">
        <v>15</v>
      </c>
      <c r="E531" t="s">
        <v>15</v>
      </c>
      <c r="F531" t="s">
        <v>15</v>
      </c>
      <c r="H5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commande]],$H530)))</f>
        <v/>
      </c>
      <c r="I531" s="10" t="str">
        <f>IF(AND(Tableau2[[#This Row],[Nbr de commande]]="",Tableau2[[#This Row],[Nbr de commande]]=""),"",INDEX(G:N,MATCH(Tableau2[[#This Row],[Nbr de commande BIS]],[Nbr de commande],0),8))</f>
        <v/>
      </c>
      <c r="J531" s="8" t="str">
        <f>IF(AND(Tableau2[[#This Row],[Nbr de commande]]&lt;&gt;"",Tableau2[[#This Row],[Nbr de commande]]&lt;&gt;G532),Tableau2[[#This Row],[CUMUL QTE]],"")</f>
        <v/>
      </c>
      <c r="K531" s="8" t="str">
        <f>IF(AND(Tableau2[[#This Row],[Nbr de commande]]&lt;&gt;"",Tableau2[[#This Row],[Nbr de commande]]&lt;&gt;G532),Tableau2[[#This Row],[Cumul MONT]],"")</f>
        <v/>
      </c>
      <c r="L531" s="7">
        <f>SUMIFS($C$2:C531,$B$2:B531,"&lt;&gt;999")</f>
        <v>5917.9999999999991</v>
      </c>
      <c r="M531" s="7">
        <f>SUMIFS($E$2:E531,$B$2:B531,"&lt;&gt;999")</f>
        <v>54270.620000000032</v>
      </c>
      <c r="N531" s="5" t="str">
        <f>IF(AND(Tableau2[[#This Row],[CDE QTE]]="",Tableau2[[#This Row],[CDE MONT]]=""),"",Tableau2[[#This Row],[CDE MONT]]/Tableau2[[#This Row],[CDE QTE]])</f>
        <v/>
      </c>
    </row>
    <row r="532" spans="1:14">
      <c r="A532" s="1" t="s">
        <v>15</v>
      </c>
      <c r="B532" t="s">
        <v>15</v>
      </c>
      <c r="C532" t="s">
        <v>15</v>
      </c>
      <c r="D532" t="s">
        <v>15</v>
      </c>
      <c r="E532" t="s">
        <v>15</v>
      </c>
      <c r="F532" t="s">
        <v>15</v>
      </c>
      <c r="H5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commande]],$H531)))</f>
        <v/>
      </c>
      <c r="I532" s="10" t="str">
        <f>IF(AND(Tableau2[[#This Row],[Nbr de commande]]="",Tableau2[[#This Row],[Nbr de commande]]=""),"",INDEX(G:N,MATCH(Tableau2[[#This Row],[Nbr de commande BIS]],[Nbr de commande],0),8))</f>
        <v/>
      </c>
      <c r="J532" s="8" t="str">
        <f>IF(AND(Tableau2[[#This Row],[Nbr de commande]]&lt;&gt;"",Tableau2[[#This Row],[Nbr de commande]]&lt;&gt;G533),Tableau2[[#This Row],[CUMUL QTE]],"")</f>
        <v/>
      </c>
      <c r="K532" s="8" t="str">
        <f>IF(AND(Tableau2[[#This Row],[Nbr de commande]]&lt;&gt;"",Tableau2[[#This Row],[Nbr de commande]]&lt;&gt;G533),Tableau2[[#This Row],[Cumul MONT]],"")</f>
        <v/>
      </c>
      <c r="L532" s="7">
        <f>SUMIFS($C$2:C532,$B$2:B532,"&lt;&gt;999")</f>
        <v>5917.9999999999991</v>
      </c>
      <c r="M532" s="7">
        <f>SUMIFS($E$2:E532,$B$2:B532,"&lt;&gt;999")</f>
        <v>54270.620000000032</v>
      </c>
      <c r="N532" s="5" t="str">
        <f>IF(AND(Tableau2[[#This Row],[CDE QTE]]="",Tableau2[[#This Row],[CDE MONT]]=""),"",Tableau2[[#This Row],[CDE MONT]]/Tableau2[[#This Row],[CDE QTE]])</f>
        <v/>
      </c>
    </row>
    <row r="533" spans="1:14">
      <c r="A533" s="1" t="s">
        <v>15</v>
      </c>
      <c r="B533" t="s">
        <v>15</v>
      </c>
      <c r="C533" t="s">
        <v>15</v>
      </c>
      <c r="D533" t="s">
        <v>15</v>
      </c>
      <c r="E533" t="s">
        <v>15</v>
      </c>
      <c r="F533" t="s">
        <v>15</v>
      </c>
      <c r="H5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commande]],$H532)))</f>
        <v/>
      </c>
      <c r="I533" s="10" t="str">
        <f>IF(AND(Tableau2[[#This Row],[Nbr de commande]]="",Tableau2[[#This Row],[Nbr de commande]]=""),"",INDEX(G:N,MATCH(Tableau2[[#This Row],[Nbr de commande BIS]],[Nbr de commande],0),8))</f>
        <v/>
      </c>
      <c r="J533" s="8" t="str">
        <f>IF(AND(Tableau2[[#This Row],[Nbr de commande]]&lt;&gt;"",Tableau2[[#This Row],[Nbr de commande]]&lt;&gt;G534),Tableau2[[#This Row],[CUMUL QTE]],"")</f>
        <v/>
      </c>
      <c r="K533" s="8" t="str">
        <f>IF(AND(Tableau2[[#This Row],[Nbr de commande]]&lt;&gt;"",Tableau2[[#This Row],[Nbr de commande]]&lt;&gt;G534),Tableau2[[#This Row],[Cumul MONT]],"")</f>
        <v/>
      </c>
      <c r="L533" s="7">
        <f>SUMIFS($C$2:C533,$B$2:B533,"&lt;&gt;999")</f>
        <v>5917.9999999999991</v>
      </c>
      <c r="M533" s="7">
        <f>SUMIFS($E$2:E533,$B$2:B533,"&lt;&gt;999")</f>
        <v>54270.620000000032</v>
      </c>
      <c r="N533" s="5" t="str">
        <f>IF(AND(Tableau2[[#This Row],[CDE QTE]]="",Tableau2[[#This Row],[CDE MONT]]=""),"",Tableau2[[#This Row],[CDE MONT]]/Tableau2[[#This Row],[CDE QTE]])</f>
        <v/>
      </c>
    </row>
    <row r="534" spans="1:14">
      <c r="A534" s="1" t="s">
        <v>15</v>
      </c>
      <c r="B534" t="s">
        <v>15</v>
      </c>
      <c r="C534" t="s">
        <v>15</v>
      </c>
      <c r="D534" t="s">
        <v>15</v>
      </c>
      <c r="E534" t="s">
        <v>15</v>
      </c>
      <c r="F534" t="s">
        <v>15</v>
      </c>
      <c r="H5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commande]],$H533)))</f>
        <v/>
      </c>
      <c r="I534" s="10" t="str">
        <f>IF(AND(Tableau2[[#This Row],[Nbr de commande]]="",Tableau2[[#This Row],[Nbr de commande]]=""),"",INDEX(G:N,MATCH(Tableau2[[#This Row],[Nbr de commande BIS]],[Nbr de commande],0),8))</f>
        <v/>
      </c>
      <c r="J534" s="8" t="str">
        <f>IF(AND(Tableau2[[#This Row],[Nbr de commande]]&lt;&gt;"",Tableau2[[#This Row],[Nbr de commande]]&lt;&gt;G535),Tableau2[[#This Row],[CUMUL QTE]],"")</f>
        <v/>
      </c>
      <c r="K534" s="8" t="str">
        <f>IF(AND(Tableau2[[#This Row],[Nbr de commande]]&lt;&gt;"",Tableau2[[#This Row],[Nbr de commande]]&lt;&gt;G535),Tableau2[[#This Row],[Cumul MONT]],"")</f>
        <v/>
      </c>
      <c r="L534" s="7">
        <f>SUMIFS($C$2:C534,$B$2:B534,"&lt;&gt;999")</f>
        <v>5917.9999999999991</v>
      </c>
      <c r="M534" s="7">
        <f>SUMIFS($E$2:E534,$B$2:B534,"&lt;&gt;999")</f>
        <v>54270.620000000032</v>
      </c>
      <c r="N534" s="5" t="str">
        <f>IF(AND(Tableau2[[#This Row],[CDE QTE]]="",Tableau2[[#This Row],[CDE MONT]]=""),"",Tableau2[[#This Row],[CDE MONT]]/Tableau2[[#This Row],[CDE QTE]])</f>
        <v/>
      </c>
    </row>
    <row r="535" spans="1:14">
      <c r="A535" s="1" t="s">
        <v>15</v>
      </c>
      <c r="B535" t="s">
        <v>15</v>
      </c>
      <c r="C535" t="s">
        <v>15</v>
      </c>
      <c r="D535" t="s">
        <v>15</v>
      </c>
      <c r="E535" t="s">
        <v>15</v>
      </c>
      <c r="F535" t="s">
        <v>15</v>
      </c>
      <c r="H5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commande]],$H534)))</f>
        <v/>
      </c>
      <c r="I535" s="10" t="str">
        <f>IF(AND(Tableau2[[#This Row],[Nbr de commande]]="",Tableau2[[#This Row],[Nbr de commande]]=""),"",INDEX(G:N,MATCH(Tableau2[[#This Row],[Nbr de commande BIS]],[Nbr de commande],0),8))</f>
        <v/>
      </c>
      <c r="J535" s="8" t="str">
        <f>IF(AND(Tableau2[[#This Row],[Nbr de commande]]&lt;&gt;"",Tableau2[[#This Row],[Nbr de commande]]&lt;&gt;G536),Tableau2[[#This Row],[CUMUL QTE]],"")</f>
        <v/>
      </c>
      <c r="K535" s="8" t="str">
        <f>IF(AND(Tableau2[[#This Row],[Nbr de commande]]&lt;&gt;"",Tableau2[[#This Row],[Nbr de commande]]&lt;&gt;G536),Tableau2[[#This Row],[Cumul MONT]],"")</f>
        <v/>
      </c>
      <c r="L535" s="7">
        <f>SUMIFS($C$2:C535,$B$2:B535,"&lt;&gt;999")</f>
        <v>5917.9999999999991</v>
      </c>
      <c r="M535" s="7">
        <f>SUMIFS($E$2:E535,$B$2:B535,"&lt;&gt;999")</f>
        <v>54270.620000000032</v>
      </c>
      <c r="N535" s="5" t="str">
        <f>IF(AND(Tableau2[[#This Row],[CDE QTE]]="",Tableau2[[#This Row],[CDE MONT]]=""),"",Tableau2[[#This Row],[CDE MONT]]/Tableau2[[#This Row],[CDE QTE]])</f>
        <v/>
      </c>
    </row>
    <row r="536" spans="1:14">
      <c r="A536" s="1" t="s">
        <v>15</v>
      </c>
      <c r="B536" t="s">
        <v>15</v>
      </c>
      <c r="C536" t="s">
        <v>15</v>
      </c>
      <c r="D536" t="s">
        <v>15</v>
      </c>
      <c r="E536" t="s">
        <v>15</v>
      </c>
      <c r="F536" t="s">
        <v>15</v>
      </c>
      <c r="H5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commande]],$H535)))</f>
        <v/>
      </c>
      <c r="I536" s="10" t="str">
        <f>IF(AND(Tableau2[[#This Row],[Nbr de commande]]="",Tableau2[[#This Row],[Nbr de commande]]=""),"",INDEX(G:N,MATCH(Tableau2[[#This Row],[Nbr de commande BIS]],[Nbr de commande],0),8))</f>
        <v/>
      </c>
      <c r="J536" s="8" t="str">
        <f>IF(AND(Tableau2[[#This Row],[Nbr de commande]]&lt;&gt;"",Tableau2[[#This Row],[Nbr de commande]]&lt;&gt;G537),Tableau2[[#This Row],[CUMUL QTE]],"")</f>
        <v/>
      </c>
      <c r="K536" s="8" t="str">
        <f>IF(AND(Tableau2[[#This Row],[Nbr de commande]]&lt;&gt;"",Tableau2[[#This Row],[Nbr de commande]]&lt;&gt;G537),Tableau2[[#This Row],[Cumul MONT]],"")</f>
        <v/>
      </c>
      <c r="L536" s="7">
        <f>SUMIFS($C$2:C536,$B$2:B536,"&lt;&gt;999")</f>
        <v>5917.9999999999991</v>
      </c>
      <c r="M536" s="7">
        <f>SUMIFS($E$2:E536,$B$2:B536,"&lt;&gt;999")</f>
        <v>54270.620000000032</v>
      </c>
      <c r="N536" s="5" t="str">
        <f>IF(AND(Tableau2[[#This Row],[CDE QTE]]="",Tableau2[[#This Row],[CDE MONT]]=""),"",Tableau2[[#This Row],[CDE MONT]]/Tableau2[[#This Row],[CDE QTE]])</f>
        <v/>
      </c>
    </row>
    <row r="537" spans="1:14">
      <c r="A537" s="1" t="s">
        <v>15</v>
      </c>
      <c r="B537" t="s">
        <v>15</v>
      </c>
      <c r="C537" t="s">
        <v>15</v>
      </c>
      <c r="D537" t="s">
        <v>15</v>
      </c>
      <c r="E537" t="s">
        <v>15</v>
      </c>
      <c r="F537" t="s">
        <v>15</v>
      </c>
      <c r="H5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commande]],$H536)))</f>
        <v/>
      </c>
      <c r="I537" s="10" t="str">
        <f>IF(AND(Tableau2[[#This Row],[Nbr de commande]]="",Tableau2[[#This Row],[Nbr de commande]]=""),"",INDEX(G:N,MATCH(Tableau2[[#This Row],[Nbr de commande BIS]],[Nbr de commande],0),8))</f>
        <v/>
      </c>
      <c r="J537" s="8" t="str">
        <f>IF(AND(Tableau2[[#This Row],[Nbr de commande]]&lt;&gt;"",Tableau2[[#This Row],[Nbr de commande]]&lt;&gt;G538),Tableau2[[#This Row],[CUMUL QTE]],"")</f>
        <v/>
      </c>
      <c r="K537" s="8" t="str">
        <f>IF(AND(Tableau2[[#This Row],[Nbr de commande]]&lt;&gt;"",Tableau2[[#This Row],[Nbr de commande]]&lt;&gt;G538),Tableau2[[#This Row],[Cumul MONT]],"")</f>
        <v/>
      </c>
      <c r="L537" s="7">
        <f>SUMIFS($C$2:C537,$B$2:B537,"&lt;&gt;999")</f>
        <v>5917.9999999999991</v>
      </c>
      <c r="M537" s="7">
        <f>SUMIFS($E$2:E537,$B$2:B537,"&lt;&gt;999")</f>
        <v>54270.620000000032</v>
      </c>
      <c r="N537" s="5" t="str">
        <f>IF(AND(Tableau2[[#This Row],[CDE QTE]]="",Tableau2[[#This Row],[CDE MONT]]=""),"",Tableau2[[#This Row],[CDE MONT]]/Tableau2[[#This Row],[CDE QTE]])</f>
        <v/>
      </c>
    </row>
    <row r="538" spans="1:14">
      <c r="A538" s="1" t="s">
        <v>15</v>
      </c>
      <c r="B538" t="s">
        <v>15</v>
      </c>
      <c r="C538" t="s">
        <v>15</v>
      </c>
      <c r="D538" t="s">
        <v>15</v>
      </c>
      <c r="E538" t="s">
        <v>15</v>
      </c>
      <c r="F538" t="s">
        <v>15</v>
      </c>
      <c r="H5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commande]],$H537)))</f>
        <v/>
      </c>
      <c r="I538" s="10" t="str">
        <f>IF(AND(Tableau2[[#This Row],[Nbr de commande]]="",Tableau2[[#This Row],[Nbr de commande]]=""),"",INDEX(G:N,MATCH(Tableau2[[#This Row],[Nbr de commande BIS]],[Nbr de commande],0),8))</f>
        <v/>
      </c>
      <c r="J538" s="8" t="str">
        <f>IF(AND(Tableau2[[#This Row],[Nbr de commande]]&lt;&gt;"",Tableau2[[#This Row],[Nbr de commande]]&lt;&gt;G539),Tableau2[[#This Row],[CUMUL QTE]],"")</f>
        <v/>
      </c>
      <c r="K538" s="8" t="str">
        <f>IF(AND(Tableau2[[#This Row],[Nbr de commande]]&lt;&gt;"",Tableau2[[#This Row],[Nbr de commande]]&lt;&gt;G539),Tableau2[[#This Row],[Cumul MONT]],"")</f>
        <v/>
      </c>
      <c r="L538" s="7">
        <f>SUMIFS($C$2:C538,$B$2:B538,"&lt;&gt;999")</f>
        <v>5917.9999999999991</v>
      </c>
      <c r="M538" s="7">
        <f>SUMIFS($E$2:E538,$B$2:B538,"&lt;&gt;999")</f>
        <v>54270.620000000032</v>
      </c>
      <c r="N538" s="5" t="str">
        <f>IF(AND(Tableau2[[#This Row],[CDE QTE]]="",Tableau2[[#This Row],[CDE MONT]]=""),"",Tableau2[[#This Row],[CDE MONT]]/Tableau2[[#This Row],[CDE QTE]])</f>
        <v/>
      </c>
    </row>
    <row r="539" spans="1:14">
      <c r="A539" s="1" t="s">
        <v>15</v>
      </c>
      <c r="B539" t="s">
        <v>15</v>
      </c>
      <c r="C539" t="s">
        <v>15</v>
      </c>
      <c r="D539" t="s">
        <v>15</v>
      </c>
      <c r="E539" t="s">
        <v>15</v>
      </c>
      <c r="F539" t="s">
        <v>15</v>
      </c>
      <c r="H5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commande]],$H538)))</f>
        <v/>
      </c>
      <c r="I539" s="10" t="str">
        <f>IF(AND(Tableau2[[#This Row],[Nbr de commande]]="",Tableau2[[#This Row],[Nbr de commande]]=""),"",INDEX(G:N,MATCH(Tableau2[[#This Row],[Nbr de commande BIS]],[Nbr de commande],0),8))</f>
        <v/>
      </c>
      <c r="J539" s="8" t="str">
        <f>IF(AND(Tableau2[[#This Row],[Nbr de commande]]&lt;&gt;"",Tableau2[[#This Row],[Nbr de commande]]&lt;&gt;G540),Tableau2[[#This Row],[CUMUL QTE]],"")</f>
        <v/>
      </c>
      <c r="K539" s="8" t="str">
        <f>IF(AND(Tableau2[[#This Row],[Nbr de commande]]&lt;&gt;"",Tableau2[[#This Row],[Nbr de commande]]&lt;&gt;G540),Tableau2[[#This Row],[Cumul MONT]],"")</f>
        <v/>
      </c>
      <c r="L539" s="7">
        <f>SUMIFS($C$2:C539,$B$2:B539,"&lt;&gt;999")</f>
        <v>5917.9999999999991</v>
      </c>
      <c r="M539" s="7">
        <f>SUMIFS($E$2:E539,$B$2:B539,"&lt;&gt;999")</f>
        <v>54270.620000000032</v>
      </c>
      <c r="N539" s="5" t="str">
        <f>IF(AND(Tableau2[[#This Row],[CDE QTE]]="",Tableau2[[#This Row],[CDE MONT]]=""),"",Tableau2[[#This Row],[CDE MONT]]/Tableau2[[#This Row],[CDE QTE]])</f>
        <v/>
      </c>
    </row>
    <row r="540" spans="1:14">
      <c r="A540" s="1" t="s">
        <v>15</v>
      </c>
      <c r="B540" t="s">
        <v>15</v>
      </c>
      <c r="C540" t="s">
        <v>15</v>
      </c>
      <c r="D540" t="s">
        <v>15</v>
      </c>
      <c r="E540" t="s">
        <v>15</v>
      </c>
      <c r="F540" t="s">
        <v>15</v>
      </c>
      <c r="H5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commande]],$H539)))</f>
        <v/>
      </c>
      <c r="I540" s="10" t="str">
        <f>IF(AND(Tableau2[[#This Row],[Nbr de commande]]="",Tableau2[[#This Row],[Nbr de commande]]=""),"",INDEX(G:N,MATCH(Tableau2[[#This Row],[Nbr de commande BIS]],[Nbr de commande],0),8))</f>
        <v/>
      </c>
      <c r="J540" s="8" t="str">
        <f>IF(AND(Tableau2[[#This Row],[Nbr de commande]]&lt;&gt;"",Tableau2[[#This Row],[Nbr de commande]]&lt;&gt;G541),Tableau2[[#This Row],[CUMUL QTE]],"")</f>
        <v/>
      </c>
      <c r="K540" s="8" t="str">
        <f>IF(AND(Tableau2[[#This Row],[Nbr de commande]]&lt;&gt;"",Tableau2[[#This Row],[Nbr de commande]]&lt;&gt;G541),Tableau2[[#This Row],[Cumul MONT]],"")</f>
        <v/>
      </c>
      <c r="L540" s="7">
        <f>SUMIFS($C$2:C540,$B$2:B540,"&lt;&gt;999")</f>
        <v>5917.9999999999991</v>
      </c>
      <c r="M540" s="7">
        <f>SUMIFS($E$2:E540,$B$2:B540,"&lt;&gt;999")</f>
        <v>54270.620000000032</v>
      </c>
      <c r="N540" s="5" t="str">
        <f>IF(AND(Tableau2[[#This Row],[CDE QTE]]="",Tableau2[[#This Row],[CDE MONT]]=""),"",Tableau2[[#This Row],[CDE MONT]]/Tableau2[[#This Row],[CDE QTE]])</f>
        <v/>
      </c>
    </row>
    <row r="541" spans="1:14">
      <c r="A541" s="1" t="s">
        <v>15</v>
      </c>
      <c r="B541" t="s">
        <v>15</v>
      </c>
      <c r="C541" t="s">
        <v>15</v>
      </c>
      <c r="D541" t="s">
        <v>15</v>
      </c>
      <c r="E541" t="s">
        <v>15</v>
      </c>
      <c r="F541" t="s">
        <v>15</v>
      </c>
      <c r="H5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commande]],$H540)))</f>
        <v/>
      </c>
      <c r="I541" s="10" t="str">
        <f>IF(AND(Tableau2[[#This Row],[Nbr de commande]]="",Tableau2[[#This Row],[Nbr de commande]]=""),"",INDEX(G:N,MATCH(Tableau2[[#This Row],[Nbr de commande BIS]],[Nbr de commande],0),8))</f>
        <v/>
      </c>
      <c r="J541" s="8" t="str">
        <f>IF(AND(Tableau2[[#This Row],[Nbr de commande]]&lt;&gt;"",Tableau2[[#This Row],[Nbr de commande]]&lt;&gt;G542),Tableau2[[#This Row],[CUMUL QTE]],"")</f>
        <v/>
      </c>
      <c r="K541" s="8" t="str">
        <f>IF(AND(Tableau2[[#This Row],[Nbr de commande]]&lt;&gt;"",Tableau2[[#This Row],[Nbr de commande]]&lt;&gt;G542),Tableau2[[#This Row],[Cumul MONT]],"")</f>
        <v/>
      </c>
      <c r="L541" s="7">
        <f>SUMIFS($C$2:C541,$B$2:B541,"&lt;&gt;999")</f>
        <v>5917.9999999999991</v>
      </c>
      <c r="M541" s="7">
        <f>SUMIFS($E$2:E541,$B$2:B541,"&lt;&gt;999")</f>
        <v>54270.620000000032</v>
      </c>
      <c r="N541" s="5" t="str">
        <f>IF(AND(Tableau2[[#This Row],[CDE QTE]]="",Tableau2[[#This Row],[CDE MONT]]=""),"",Tableau2[[#This Row],[CDE MONT]]/Tableau2[[#This Row],[CDE QTE]])</f>
        <v/>
      </c>
    </row>
    <row r="542" spans="1:14">
      <c r="A542" s="1" t="s">
        <v>15</v>
      </c>
      <c r="B542" t="s">
        <v>15</v>
      </c>
      <c r="C542" t="s">
        <v>15</v>
      </c>
      <c r="D542" t="s">
        <v>15</v>
      </c>
      <c r="E542" t="s">
        <v>15</v>
      </c>
      <c r="F542" t="s">
        <v>15</v>
      </c>
      <c r="H5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commande]],$H541)))</f>
        <v/>
      </c>
      <c r="I542" s="10" t="str">
        <f>IF(AND(Tableau2[[#This Row],[Nbr de commande]]="",Tableau2[[#This Row],[Nbr de commande]]=""),"",INDEX(G:N,MATCH(Tableau2[[#This Row],[Nbr de commande BIS]],[Nbr de commande],0),8))</f>
        <v/>
      </c>
      <c r="J542" s="8" t="str">
        <f>IF(AND(Tableau2[[#This Row],[Nbr de commande]]&lt;&gt;"",Tableau2[[#This Row],[Nbr de commande]]&lt;&gt;G543),Tableau2[[#This Row],[CUMUL QTE]],"")</f>
        <v/>
      </c>
      <c r="K542" s="8" t="str">
        <f>IF(AND(Tableau2[[#This Row],[Nbr de commande]]&lt;&gt;"",Tableau2[[#This Row],[Nbr de commande]]&lt;&gt;G543),Tableau2[[#This Row],[Cumul MONT]],"")</f>
        <v/>
      </c>
      <c r="L542" s="7">
        <f>SUMIFS($C$2:C542,$B$2:B542,"&lt;&gt;999")</f>
        <v>5917.9999999999991</v>
      </c>
      <c r="M542" s="7">
        <f>SUMIFS($E$2:E542,$B$2:B542,"&lt;&gt;999")</f>
        <v>54270.620000000032</v>
      </c>
      <c r="N542" s="5" t="str">
        <f>IF(AND(Tableau2[[#This Row],[CDE QTE]]="",Tableau2[[#This Row],[CDE MONT]]=""),"",Tableau2[[#This Row],[CDE MONT]]/Tableau2[[#This Row],[CDE QTE]])</f>
        <v/>
      </c>
    </row>
    <row r="543" spans="1:14">
      <c r="A543" s="1" t="s">
        <v>15</v>
      </c>
      <c r="B543" t="s">
        <v>15</v>
      </c>
      <c r="C543" t="s">
        <v>15</v>
      </c>
      <c r="D543" t="s">
        <v>15</v>
      </c>
      <c r="E543" t="s">
        <v>15</v>
      </c>
      <c r="F543" t="s">
        <v>15</v>
      </c>
      <c r="H5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commande]],$H542)))</f>
        <v/>
      </c>
      <c r="I543" s="10" t="str">
        <f>IF(AND(Tableau2[[#This Row],[Nbr de commande]]="",Tableau2[[#This Row],[Nbr de commande]]=""),"",INDEX(G:N,MATCH(Tableau2[[#This Row],[Nbr de commande BIS]],[Nbr de commande],0),8))</f>
        <v/>
      </c>
      <c r="J543" s="8" t="str">
        <f>IF(AND(Tableau2[[#This Row],[Nbr de commande]]&lt;&gt;"",Tableau2[[#This Row],[Nbr de commande]]&lt;&gt;G544),Tableau2[[#This Row],[CUMUL QTE]],"")</f>
        <v/>
      </c>
      <c r="K543" s="8" t="str">
        <f>IF(AND(Tableau2[[#This Row],[Nbr de commande]]&lt;&gt;"",Tableau2[[#This Row],[Nbr de commande]]&lt;&gt;G544),Tableau2[[#This Row],[Cumul MONT]],"")</f>
        <v/>
      </c>
      <c r="L543" s="7">
        <f>SUMIFS($C$2:C543,$B$2:B543,"&lt;&gt;999")</f>
        <v>5917.9999999999991</v>
      </c>
      <c r="M543" s="7">
        <f>SUMIFS($E$2:E543,$B$2:B543,"&lt;&gt;999")</f>
        <v>54270.620000000032</v>
      </c>
      <c r="N543" s="5" t="str">
        <f>IF(AND(Tableau2[[#This Row],[CDE QTE]]="",Tableau2[[#This Row],[CDE MONT]]=""),"",Tableau2[[#This Row],[CDE MONT]]/Tableau2[[#This Row],[CDE QTE]])</f>
        <v/>
      </c>
    </row>
    <row r="544" spans="1:14">
      <c r="A544" s="1" t="s">
        <v>15</v>
      </c>
      <c r="B544" t="s">
        <v>15</v>
      </c>
      <c r="C544" t="s">
        <v>15</v>
      </c>
      <c r="D544" t="s">
        <v>15</v>
      </c>
      <c r="E544" t="s">
        <v>15</v>
      </c>
      <c r="F544" t="s">
        <v>15</v>
      </c>
      <c r="H5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commande]],$H543)))</f>
        <v/>
      </c>
      <c r="I544" s="10" t="str">
        <f>IF(AND(Tableau2[[#This Row],[Nbr de commande]]="",Tableau2[[#This Row],[Nbr de commande]]=""),"",INDEX(G:N,MATCH(Tableau2[[#This Row],[Nbr de commande BIS]],[Nbr de commande],0),8))</f>
        <v/>
      </c>
      <c r="J544" s="8" t="str">
        <f>IF(AND(Tableau2[[#This Row],[Nbr de commande]]&lt;&gt;"",Tableau2[[#This Row],[Nbr de commande]]&lt;&gt;G545),Tableau2[[#This Row],[CUMUL QTE]],"")</f>
        <v/>
      </c>
      <c r="K544" s="8" t="str">
        <f>IF(AND(Tableau2[[#This Row],[Nbr de commande]]&lt;&gt;"",Tableau2[[#This Row],[Nbr de commande]]&lt;&gt;G545),Tableau2[[#This Row],[Cumul MONT]],"")</f>
        <v/>
      </c>
      <c r="L544" s="7">
        <f>SUMIFS($C$2:C544,$B$2:B544,"&lt;&gt;999")</f>
        <v>5917.9999999999991</v>
      </c>
      <c r="M544" s="7">
        <f>SUMIFS($E$2:E544,$B$2:B544,"&lt;&gt;999")</f>
        <v>54270.620000000032</v>
      </c>
      <c r="N544" s="5" t="str">
        <f>IF(AND(Tableau2[[#This Row],[CDE QTE]]="",Tableau2[[#This Row],[CDE MONT]]=""),"",Tableau2[[#This Row],[CDE MONT]]/Tableau2[[#This Row],[CDE QTE]])</f>
        <v/>
      </c>
    </row>
    <row r="545" spans="1:14">
      <c r="A545" s="1" t="s">
        <v>15</v>
      </c>
      <c r="B545" t="s">
        <v>15</v>
      </c>
      <c r="C545" t="s">
        <v>15</v>
      </c>
      <c r="D545" t="s">
        <v>15</v>
      </c>
      <c r="E545" t="s">
        <v>15</v>
      </c>
      <c r="F545" t="s">
        <v>15</v>
      </c>
      <c r="H5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commande]],$H544)))</f>
        <v/>
      </c>
      <c r="I545" s="10" t="str">
        <f>IF(AND(Tableau2[[#This Row],[Nbr de commande]]="",Tableau2[[#This Row],[Nbr de commande]]=""),"",INDEX(G:N,MATCH(Tableau2[[#This Row],[Nbr de commande BIS]],[Nbr de commande],0),8))</f>
        <v/>
      </c>
      <c r="J545" s="8" t="str">
        <f>IF(AND(Tableau2[[#This Row],[Nbr de commande]]&lt;&gt;"",Tableau2[[#This Row],[Nbr de commande]]&lt;&gt;G546),Tableau2[[#This Row],[CUMUL QTE]],"")</f>
        <v/>
      </c>
      <c r="K545" s="8" t="str">
        <f>IF(AND(Tableau2[[#This Row],[Nbr de commande]]&lt;&gt;"",Tableau2[[#This Row],[Nbr de commande]]&lt;&gt;G546),Tableau2[[#This Row],[Cumul MONT]],"")</f>
        <v/>
      </c>
      <c r="L545" s="7">
        <f>SUMIFS($C$2:C545,$B$2:B545,"&lt;&gt;999")</f>
        <v>5917.9999999999991</v>
      </c>
      <c r="M545" s="7">
        <f>SUMIFS($E$2:E545,$B$2:B545,"&lt;&gt;999")</f>
        <v>54270.620000000032</v>
      </c>
      <c r="N545" s="5" t="str">
        <f>IF(AND(Tableau2[[#This Row],[CDE QTE]]="",Tableau2[[#This Row],[CDE MONT]]=""),"",Tableau2[[#This Row],[CDE MONT]]/Tableau2[[#This Row],[CDE QTE]])</f>
        <v/>
      </c>
    </row>
    <row r="546" spans="1:14">
      <c r="A546" s="1" t="s">
        <v>15</v>
      </c>
      <c r="B546" t="s">
        <v>15</v>
      </c>
      <c r="C546" t="s">
        <v>15</v>
      </c>
      <c r="D546" t="s">
        <v>15</v>
      </c>
      <c r="E546" t="s">
        <v>15</v>
      </c>
      <c r="F546" t="s">
        <v>15</v>
      </c>
      <c r="H5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commande]],$H545)))</f>
        <v/>
      </c>
      <c r="I546" s="10" t="str">
        <f>IF(AND(Tableau2[[#This Row],[Nbr de commande]]="",Tableau2[[#This Row],[Nbr de commande]]=""),"",INDEX(G:N,MATCH(Tableau2[[#This Row],[Nbr de commande BIS]],[Nbr de commande],0),8))</f>
        <v/>
      </c>
      <c r="J546" s="8" t="str">
        <f>IF(AND(Tableau2[[#This Row],[Nbr de commande]]&lt;&gt;"",Tableau2[[#This Row],[Nbr de commande]]&lt;&gt;G547),Tableau2[[#This Row],[CUMUL QTE]],"")</f>
        <v/>
      </c>
      <c r="K546" s="8" t="str">
        <f>IF(AND(Tableau2[[#This Row],[Nbr de commande]]&lt;&gt;"",Tableau2[[#This Row],[Nbr de commande]]&lt;&gt;G547),Tableau2[[#This Row],[Cumul MONT]],"")</f>
        <v/>
      </c>
      <c r="L546" s="7">
        <f>SUMIFS($C$2:C546,$B$2:B546,"&lt;&gt;999")</f>
        <v>5917.9999999999991</v>
      </c>
      <c r="M546" s="7">
        <f>SUMIFS($E$2:E546,$B$2:B546,"&lt;&gt;999")</f>
        <v>54270.620000000032</v>
      </c>
      <c r="N546" s="5" t="str">
        <f>IF(AND(Tableau2[[#This Row],[CDE QTE]]="",Tableau2[[#This Row],[CDE MONT]]=""),"",Tableau2[[#This Row],[CDE MONT]]/Tableau2[[#This Row],[CDE QTE]])</f>
        <v/>
      </c>
    </row>
    <row r="547" spans="1:14">
      <c r="A547" s="1" t="s">
        <v>15</v>
      </c>
      <c r="B547" t="s">
        <v>15</v>
      </c>
      <c r="C547" t="s">
        <v>15</v>
      </c>
      <c r="D547" t="s">
        <v>15</v>
      </c>
      <c r="E547" t="s">
        <v>15</v>
      </c>
      <c r="F547" t="s">
        <v>15</v>
      </c>
      <c r="H5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commande]],$H546)))</f>
        <v/>
      </c>
      <c r="I547" s="10" t="str">
        <f>IF(AND(Tableau2[[#This Row],[Nbr de commande]]="",Tableau2[[#This Row],[Nbr de commande]]=""),"",INDEX(G:N,MATCH(Tableau2[[#This Row],[Nbr de commande BIS]],[Nbr de commande],0),8))</f>
        <v/>
      </c>
      <c r="J547" s="8" t="str">
        <f>IF(AND(Tableau2[[#This Row],[Nbr de commande]]&lt;&gt;"",Tableau2[[#This Row],[Nbr de commande]]&lt;&gt;G548),Tableau2[[#This Row],[CUMUL QTE]],"")</f>
        <v/>
      </c>
      <c r="K547" s="8" t="str">
        <f>IF(AND(Tableau2[[#This Row],[Nbr de commande]]&lt;&gt;"",Tableau2[[#This Row],[Nbr de commande]]&lt;&gt;G548),Tableau2[[#This Row],[Cumul MONT]],"")</f>
        <v/>
      </c>
      <c r="L547" s="7">
        <f>SUMIFS($C$2:C547,$B$2:B547,"&lt;&gt;999")</f>
        <v>5917.9999999999991</v>
      </c>
      <c r="M547" s="7">
        <f>SUMIFS($E$2:E547,$B$2:B547,"&lt;&gt;999")</f>
        <v>54270.620000000032</v>
      </c>
      <c r="N547" s="5" t="str">
        <f>IF(AND(Tableau2[[#This Row],[CDE QTE]]="",Tableau2[[#This Row],[CDE MONT]]=""),"",Tableau2[[#This Row],[CDE MONT]]/Tableau2[[#This Row],[CDE QTE]])</f>
        <v/>
      </c>
    </row>
    <row r="548" spans="1:14">
      <c r="A548" s="1" t="s">
        <v>15</v>
      </c>
      <c r="B548" t="s">
        <v>15</v>
      </c>
      <c r="C548" t="s">
        <v>15</v>
      </c>
      <c r="D548" t="s">
        <v>15</v>
      </c>
      <c r="E548" t="s">
        <v>15</v>
      </c>
      <c r="F548" t="s">
        <v>15</v>
      </c>
      <c r="H5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commande]],$H547)))</f>
        <v/>
      </c>
      <c r="I548" s="10" t="str">
        <f>IF(AND(Tableau2[[#This Row],[Nbr de commande]]="",Tableau2[[#This Row],[Nbr de commande]]=""),"",INDEX(G:N,MATCH(Tableau2[[#This Row],[Nbr de commande BIS]],[Nbr de commande],0),8))</f>
        <v/>
      </c>
      <c r="J548" s="8" t="str">
        <f>IF(AND(Tableau2[[#This Row],[Nbr de commande]]&lt;&gt;"",Tableau2[[#This Row],[Nbr de commande]]&lt;&gt;G549),Tableau2[[#This Row],[CUMUL QTE]],"")</f>
        <v/>
      </c>
      <c r="K548" s="8" t="str">
        <f>IF(AND(Tableau2[[#This Row],[Nbr de commande]]&lt;&gt;"",Tableau2[[#This Row],[Nbr de commande]]&lt;&gt;G549),Tableau2[[#This Row],[Cumul MONT]],"")</f>
        <v/>
      </c>
      <c r="L548" s="7">
        <f>SUMIFS($C$2:C548,$B$2:B548,"&lt;&gt;999")</f>
        <v>5917.9999999999991</v>
      </c>
      <c r="M548" s="7">
        <f>SUMIFS($E$2:E548,$B$2:B548,"&lt;&gt;999")</f>
        <v>54270.620000000032</v>
      </c>
      <c r="N548" s="5" t="str">
        <f>IF(AND(Tableau2[[#This Row],[CDE QTE]]="",Tableau2[[#This Row],[CDE MONT]]=""),"",Tableau2[[#This Row],[CDE MONT]]/Tableau2[[#This Row],[CDE QTE]])</f>
        <v/>
      </c>
    </row>
    <row r="549" spans="1:14">
      <c r="A549" s="1" t="s">
        <v>15</v>
      </c>
      <c r="B549" t="s">
        <v>15</v>
      </c>
      <c r="C549" t="s">
        <v>15</v>
      </c>
      <c r="D549" t="s">
        <v>15</v>
      </c>
      <c r="E549" t="s">
        <v>15</v>
      </c>
      <c r="F549" t="s">
        <v>15</v>
      </c>
      <c r="H5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commande]],$H548)))</f>
        <v/>
      </c>
      <c r="I549" s="10" t="str">
        <f>IF(AND(Tableau2[[#This Row],[Nbr de commande]]="",Tableau2[[#This Row],[Nbr de commande]]=""),"",INDEX(G:N,MATCH(Tableau2[[#This Row],[Nbr de commande BIS]],[Nbr de commande],0),8))</f>
        <v/>
      </c>
      <c r="J549" s="8" t="str">
        <f>IF(AND(Tableau2[[#This Row],[Nbr de commande]]&lt;&gt;"",Tableau2[[#This Row],[Nbr de commande]]&lt;&gt;G550),Tableau2[[#This Row],[CUMUL QTE]],"")</f>
        <v/>
      </c>
      <c r="K549" s="8" t="str">
        <f>IF(AND(Tableau2[[#This Row],[Nbr de commande]]&lt;&gt;"",Tableau2[[#This Row],[Nbr de commande]]&lt;&gt;G550),Tableau2[[#This Row],[Cumul MONT]],"")</f>
        <v/>
      </c>
      <c r="L549" s="7">
        <f>SUMIFS($C$2:C549,$B$2:B549,"&lt;&gt;999")</f>
        <v>5917.9999999999991</v>
      </c>
      <c r="M549" s="7">
        <f>SUMIFS($E$2:E549,$B$2:B549,"&lt;&gt;999")</f>
        <v>54270.620000000032</v>
      </c>
      <c r="N549" s="5" t="str">
        <f>IF(AND(Tableau2[[#This Row],[CDE QTE]]="",Tableau2[[#This Row],[CDE MONT]]=""),"",Tableau2[[#This Row],[CDE MONT]]/Tableau2[[#This Row],[CDE QTE]])</f>
        <v/>
      </c>
    </row>
    <row r="550" spans="1:14">
      <c r="A550" s="1" t="s">
        <v>15</v>
      </c>
      <c r="B550" t="s">
        <v>15</v>
      </c>
      <c r="C550" t="s">
        <v>15</v>
      </c>
      <c r="D550" t="s">
        <v>15</v>
      </c>
      <c r="E550" t="s">
        <v>15</v>
      </c>
      <c r="F550" t="s">
        <v>15</v>
      </c>
      <c r="H5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commande]],$H549)))</f>
        <v/>
      </c>
      <c r="I550" s="10" t="str">
        <f>IF(AND(Tableau2[[#This Row],[Nbr de commande]]="",Tableau2[[#This Row],[Nbr de commande]]=""),"",INDEX(G:N,MATCH(Tableau2[[#This Row],[Nbr de commande BIS]],[Nbr de commande],0),8))</f>
        <v/>
      </c>
      <c r="J550" s="8" t="str">
        <f>IF(AND(Tableau2[[#This Row],[Nbr de commande]]&lt;&gt;"",Tableau2[[#This Row],[Nbr de commande]]&lt;&gt;G551),Tableau2[[#This Row],[CUMUL QTE]],"")</f>
        <v/>
      </c>
      <c r="K550" s="8" t="str">
        <f>IF(AND(Tableau2[[#This Row],[Nbr de commande]]&lt;&gt;"",Tableau2[[#This Row],[Nbr de commande]]&lt;&gt;G551),Tableau2[[#This Row],[Cumul MONT]],"")</f>
        <v/>
      </c>
      <c r="L550" s="7">
        <f>SUMIFS($C$2:C550,$B$2:B550,"&lt;&gt;999")</f>
        <v>5917.9999999999991</v>
      </c>
      <c r="M550" s="7">
        <f>SUMIFS($E$2:E550,$B$2:B550,"&lt;&gt;999")</f>
        <v>54270.620000000032</v>
      </c>
      <c r="N550" s="5" t="str">
        <f>IF(AND(Tableau2[[#This Row],[CDE QTE]]="",Tableau2[[#This Row],[CDE MONT]]=""),"",Tableau2[[#This Row],[CDE MONT]]/Tableau2[[#This Row],[CDE QTE]])</f>
        <v/>
      </c>
    </row>
    <row r="551" spans="1:14">
      <c r="A551" s="1" t="s">
        <v>15</v>
      </c>
      <c r="B551" t="s">
        <v>15</v>
      </c>
      <c r="C551" t="s">
        <v>15</v>
      </c>
      <c r="D551" t="s">
        <v>15</v>
      </c>
      <c r="E551" t="s">
        <v>15</v>
      </c>
      <c r="F551" t="s">
        <v>15</v>
      </c>
      <c r="H5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commande]],$H550)))</f>
        <v/>
      </c>
      <c r="I551" s="10" t="str">
        <f>IF(AND(Tableau2[[#This Row],[Nbr de commande]]="",Tableau2[[#This Row],[Nbr de commande]]=""),"",INDEX(G:N,MATCH(Tableau2[[#This Row],[Nbr de commande BIS]],[Nbr de commande],0),8))</f>
        <v/>
      </c>
      <c r="J551" s="8" t="str">
        <f>IF(AND(Tableau2[[#This Row],[Nbr de commande]]&lt;&gt;"",Tableau2[[#This Row],[Nbr de commande]]&lt;&gt;G552),Tableau2[[#This Row],[CUMUL QTE]],"")</f>
        <v/>
      </c>
      <c r="K551" s="8" t="str">
        <f>IF(AND(Tableau2[[#This Row],[Nbr de commande]]&lt;&gt;"",Tableau2[[#This Row],[Nbr de commande]]&lt;&gt;G552),Tableau2[[#This Row],[Cumul MONT]],"")</f>
        <v/>
      </c>
      <c r="L551" s="7">
        <f>SUMIFS($C$2:C551,$B$2:B551,"&lt;&gt;999")</f>
        <v>5917.9999999999991</v>
      </c>
      <c r="M551" s="7">
        <f>SUMIFS($E$2:E551,$B$2:B551,"&lt;&gt;999")</f>
        <v>54270.620000000032</v>
      </c>
      <c r="N551" s="5" t="str">
        <f>IF(AND(Tableau2[[#This Row],[CDE QTE]]="",Tableau2[[#This Row],[CDE MONT]]=""),"",Tableau2[[#This Row],[CDE MONT]]/Tableau2[[#This Row],[CDE QTE]])</f>
        <v/>
      </c>
    </row>
    <row r="552" spans="1:14">
      <c r="A552" s="1" t="s">
        <v>15</v>
      </c>
      <c r="B552" t="s">
        <v>15</v>
      </c>
      <c r="C552" t="s">
        <v>15</v>
      </c>
      <c r="D552" t="s">
        <v>15</v>
      </c>
      <c r="E552" t="s">
        <v>15</v>
      </c>
      <c r="F552" t="s">
        <v>15</v>
      </c>
      <c r="H5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commande]],$H551)))</f>
        <v/>
      </c>
      <c r="I552" s="10" t="str">
        <f>IF(AND(Tableau2[[#This Row],[Nbr de commande]]="",Tableau2[[#This Row],[Nbr de commande]]=""),"",INDEX(G:N,MATCH(Tableau2[[#This Row],[Nbr de commande BIS]],[Nbr de commande],0),8))</f>
        <v/>
      </c>
      <c r="J552" s="8" t="str">
        <f>IF(AND(Tableau2[[#This Row],[Nbr de commande]]&lt;&gt;"",Tableau2[[#This Row],[Nbr de commande]]&lt;&gt;G553),Tableau2[[#This Row],[CUMUL QTE]],"")</f>
        <v/>
      </c>
      <c r="K552" s="8" t="str">
        <f>IF(AND(Tableau2[[#This Row],[Nbr de commande]]&lt;&gt;"",Tableau2[[#This Row],[Nbr de commande]]&lt;&gt;G553),Tableau2[[#This Row],[Cumul MONT]],"")</f>
        <v/>
      </c>
      <c r="L552" s="7">
        <f>SUMIFS($C$2:C552,$B$2:B552,"&lt;&gt;999")</f>
        <v>5917.9999999999991</v>
      </c>
      <c r="M552" s="7">
        <f>SUMIFS($E$2:E552,$B$2:B552,"&lt;&gt;999")</f>
        <v>54270.620000000032</v>
      </c>
      <c r="N552" s="5" t="str">
        <f>IF(AND(Tableau2[[#This Row],[CDE QTE]]="",Tableau2[[#This Row],[CDE MONT]]=""),"",Tableau2[[#This Row],[CDE MONT]]/Tableau2[[#This Row],[CDE QTE]])</f>
        <v/>
      </c>
    </row>
    <row r="553" spans="1:14">
      <c r="A553" s="1" t="s">
        <v>15</v>
      </c>
      <c r="B553" t="s">
        <v>15</v>
      </c>
      <c r="C553" t="s">
        <v>15</v>
      </c>
      <c r="D553" t="s">
        <v>15</v>
      </c>
      <c r="E553" t="s">
        <v>15</v>
      </c>
      <c r="F553" t="s">
        <v>15</v>
      </c>
      <c r="H5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commande]],$H552)))</f>
        <v/>
      </c>
      <c r="I553" s="10" t="str">
        <f>IF(AND(Tableau2[[#This Row],[Nbr de commande]]="",Tableau2[[#This Row],[Nbr de commande]]=""),"",INDEX(G:N,MATCH(Tableau2[[#This Row],[Nbr de commande BIS]],[Nbr de commande],0),8))</f>
        <v/>
      </c>
      <c r="J553" s="8" t="str">
        <f>IF(AND(Tableau2[[#This Row],[Nbr de commande]]&lt;&gt;"",Tableau2[[#This Row],[Nbr de commande]]&lt;&gt;G554),Tableau2[[#This Row],[CUMUL QTE]],"")</f>
        <v/>
      </c>
      <c r="K553" s="8" t="str">
        <f>IF(AND(Tableau2[[#This Row],[Nbr de commande]]&lt;&gt;"",Tableau2[[#This Row],[Nbr de commande]]&lt;&gt;G554),Tableau2[[#This Row],[Cumul MONT]],"")</f>
        <v/>
      </c>
      <c r="L553" s="7">
        <f>SUMIFS($C$2:C553,$B$2:B553,"&lt;&gt;999")</f>
        <v>5917.9999999999991</v>
      </c>
      <c r="M553" s="7">
        <f>SUMIFS($E$2:E553,$B$2:B553,"&lt;&gt;999")</f>
        <v>54270.620000000032</v>
      </c>
      <c r="N553" s="5" t="str">
        <f>IF(AND(Tableau2[[#This Row],[CDE QTE]]="",Tableau2[[#This Row],[CDE MONT]]=""),"",Tableau2[[#This Row],[CDE MONT]]/Tableau2[[#This Row],[CDE QTE]])</f>
        <v/>
      </c>
    </row>
    <row r="554" spans="1:14">
      <c r="A554" s="1" t="s">
        <v>15</v>
      </c>
      <c r="B554" t="s">
        <v>15</v>
      </c>
      <c r="C554" t="s">
        <v>15</v>
      </c>
      <c r="D554" t="s">
        <v>15</v>
      </c>
      <c r="E554" t="s">
        <v>15</v>
      </c>
      <c r="F554" t="s">
        <v>15</v>
      </c>
      <c r="H5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commande]],$H553)))</f>
        <v/>
      </c>
      <c r="I554" s="10" t="str">
        <f>IF(AND(Tableau2[[#This Row],[Nbr de commande]]="",Tableau2[[#This Row],[Nbr de commande]]=""),"",INDEX(G:N,MATCH(Tableau2[[#This Row],[Nbr de commande BIS]],[Nbr de commande],0),8))</f>
        <v/>
      </c>
      <c r="J554" s="8" t="str">
        <f>IF(AND(Tableau2[[#This Row],[Nbr de commande]]&lt;&gt;"",Tableau2[[#This Row],[Nbr de commande]]&lt;&gt;G555),Tableau2[[#This Row],[CUMUL QTE]],"")</f>
        <v/>
      </c>
      <c r="K554" s="8" t="str">
        <f>IF(AND(Tableau2[[#This Row],[Nbr de commande]]&lt;&gt;"",Tableau2[[#This Row],[Nbr de commande]]&lt;&gt;G555),Tableau2[[#This Row],[Cumul MONT]],"")</f>
        <v/>
      </c>
      <c r="L554" s="7">
        <f>SUMIFS($C$2:C554,$B$2:B554,"&lt;&gt;999")</f>
        <v>5917.9999999999991</v>
      </c>
      <c r="M554" s="7">
        <f>SUMIFS($E$2:E554,$B$2:B554,"&lt;&gt;999")</f>
        <v>54270.620000000032</v>
      </c>
      <c r="N554" s="5" t="str">
        <f>IF(AND(Tableau2[[#This Row],[CDE QTE]]="",Tableau2[[#This Row],[CDE MONT]]=""),"",Tableau2[[#This Row],[CDE MONT]]/Tableau2[[#This Row],[CDE QTE]])</f>
        <v/>
      </c>
    </row>
    <row r="555" spans="1:14">
      <c r="A555" s="1" t="s">
        <v>15</v>
      </c>
      <c r="B555" t="s">
        <v>15</v>
      </c>
      <c r="C555" t="s">
        <v>15</v>
      </c>
      <c r="D555" t="s">
        <v>15</v>
      </c>
      <c r="E555" t="s">
        <v>15</v>
      </c>
      <c r="F555" t="s">
        <v>15</v>
      </c>
      <c r="H5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commande]],$H554)))</f>
        <v/>
      </c>
      <c r="I555" s="10" t="str">
        <f>IF(AND(Tableau2[[#This Row],[Nbr de commande]]="",Tableau2[[#This Row],[Nbr de commande]]=""),"",INDEX(G:N,MATCH(Tableau2[[#This Row],[Nbr de commande BIS]],[Nbr de commande],0),8))</f>
        <v/>
      </c>
      <c r="J555" s="8" t="str">
        <f>IF(AND(Tableau2[[#This Row],[Nbr de commande]]&lt;&gt;"",Tableau2[[#This Row],[Nbr de commande]]&lt;&gt;G556),Tableau2[[#This Row],[CUMUL QTE]],"")</f>
        <v/>
      </c>
      <c r="K555" s="8" t="str">
        <f>IF(AND(Tableau2[[#This Row],[Nbr de commande]]&lt;&gt;"",Tableau2[[#This Row],[Nbr de commande]]&lt;&gt;G556),Tableau2[[#This Row],[Cumul MONT]],"")</f>
        <v/>
      </c>
      <c r="L555" s="7">
        <f>SUMIFS($C$2:C555,$B$2:B555,"&lt;&gt;999")</f>
        <v>5917.9999999999991</v>
      </c>
      <c r="M555" s="7">
        <f>SUMIFS($E$2:E555,$B$2:B555,"&lt;&gt;999")</f>
        <v>54270.620000000032</v>
      </c>
      <c r="N555" s="5" t="str">
        <f>IF(AND(Tableau2[[#This Row],[CDE QTE]]="",Tableau2[[#This Row],[CDE MONT]]=""),"",Tableau2[[#This Row],[CDE MONT]]/Tableau2[[#This Row],[CDE QTE]])</f>
        <v/>
      </c>
    </row>
    <row r="556" spans="1:14">
      <c r="A556" s="1" t="s">
        <v>15</v>
      </c>
      <c r="B556" t="s">
        <v>15</v>
      </c>
      <c r="C556" t="s">
        <v>15</v>
      </c>
      <c r="D556" t="s">
        <v>15</v>
      </c>
      <c r="E556" t="s">
        <v>15</v>
      </c>
      <c r="F556" t="s">
        <v>15</v>
      </c>
      <c r="H5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commande]],$H555)))</f>
        <v/>
      </c>
      <c r="I556" s="10" t="str">
        <f>IF(AND(Tableau2[[#This Row],[Nbr de commande]]="",Tableau2[[#This Row],[Nbr de commande]]=""),"",INDEX(G:N,MATCH(Tableau2[[#This Row],[Nbr de commande BIS]],[Nbr de commande],0),8))</f>
        <v/>
      </c>
      <c r="J556" s="8" t="str">
        <f>IF(AND(Tableau2[[#This Row],[Nbr de commande]]&lt;&gt;"",Tableau2[[#This Row],[Nbr de commande]]&lt;&gt;G557),Tableau2[[#This Row],[CUMUL QTE]],"")</f>
        <v/>
      </c>
      <c r="K556" s="8" t="str">
        <f>IF(AND(Tableau2[[#This Row],[Nbr de commande]]&lt;&gt;"",Tableau2[[#This Row],[Nbr de commande]]&lt;&gt;G557),Tableau2[[#This Row],[Cumul MONT]],"")</f>
        <v/>
      </c>
      <c r="L556" s="7">
        <f>SUMIFS($C$2:C556,$B$2:B556,"&lt;&gt;999")</f>
        <v>5917.9999999999991</v>
      </c>
      <c r="M556" s="7">
        <f>SUMIFS($E$2:E556,$B$2:B556,"&lt;&gt;999")</f>
        <v>54270.620000000032</v>
      </c>
      <c r="N556" s="5" t="str">
        <f>IF(AND(Tableau2[[#This Row],[CDE QTE]]="",Tableau2[[#This Row],[CDE MONT]]=""),"",Tableau2[[#This Row],[CDE MONT]]/Tableau2[[#This Row],[CDE QTE]])</f>
        <v/>
      </c>
    </row>
    <row r="557" spans="1:14">
      <c r="A557" s="1" t="s">
        <v>15</v>
      </c>
      <c r="B557" t="s">
        <v>15</v>
      </c>
      <c r="C557" t="s">
        <v>15</v>
      </c>
      <c r="D557" t="s">
        <v>15</v>
      </c>
      <c r="E557" t="s">
        <v>15</v>
      </c>
      <c r="F557" t="s">
        <v>15</v>
      </c>
      <c r="H5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commande]],$H556)))</f>
        <v/>
      </c>
      <c r="I557" s="10" t="str">
        <f>IF(AND(Tableau2[[#This Row],[Nbr de commande]]="",Tableau2[[#This Row],[Nbr de commande]]=""),"",INDEX(G:N,MATCH(Tableau2[[#This Row],[Nbr de commande BIS]],[Nbr de commande],0),8))</f>
        <v/>
      </c>
      <c r="J557" s="8" t="str">
        <f>IF(AND(Tableau2[[#This Row],[Nbr de commande]]&lt;&gt;"",Tableau2[[#This Row],[Nbr de commande]]&lt;&gt;G558),Tableau2[[#This Row],[CUMUL QTE]],"")</f>
        <v/>
      </c>
      <c r="K557" s="8" t="str">
        <f>IF(AND(Tableau2[[#This Row],[Nbr de commande]]&lt;&gt;"",Tableau2[[#This Row],[Nbr de commande]]&lt;&gt;G558),Tableau2[[#This Row],[Cumul MONT]],"")</f>
        <v/>
      </c>
      <c r="L557" s="7">
        <f>SUMIFS($C$2:C557,$B$2:B557,"&lt;&gt;999")</f>
        <v>5917.9999999999991</v>
      </c>
      <c r="M557" s="7">
        <f>SUMIFS($E$2:E557,$B$2:B557,"&lt;&gt;999")</f>
        <v>54270.620000000032</v>
      </c>
      <c r="N557" s="5" t="str">
        <f>IF(AND(Tableau2[[#This Row],[CDE QTE]]="",Tableau2[[#This Row],[CDE MONT]]=""),"",Tableau2[[#This Row],[CDE MONT]]/Tableau2[[#This Row],[CDE QTE]])</f>
        <v/>
      </c>
    </row>
    <row r="558" spans="1:14">
      <c r="A558" s="1" t="s">
        <v>15</v>
      </c>
      <c r="B558" t="s">
        <v>15</v>
      </c>
      <c r="C558" t="s">
        <v>15</v>
      </c>
      <c r="D558" t="s">
        <v>15</v>
      </c>
      <c r="E558" t="s">
        <v>15</v>
      </c>
      <c r="F558" t="s">
        <v>15</v>
      </c>
      <c r="H5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commande]],$H557)))</f>
        <v/>
      </c>
      <c r="I558" s="10" t="str">
        <f>IF(AND(Tableau2[[#This Row],[Nbr de commande]]="",Tableau2[[#This Row],[Nbr de commande]]=""),"",INDEX(G:N,MATCH(Tableau2[[#This Row],[Nbr de commande BIS]],[Nbr de commande],0),8))</f>
        <v/>
      </c>
      <c r="J558" s="8" t="str">
        <f>IF(AND(Tableau2[[#This Row],[Nbr de commande]]&lt;&gt;"",Tableau2[[#This Row],[Nbr de commande]]&lt;&gt;G559),Tableau2[[#This Row],[CUMUL QTE]],"")</f>
        <v/>
      </c>
      <c r="K558" s="8" t="str">
        <f>IF(AND(Tableau2[[#This Row],[Nbr de commande]]&lt;&gt;"",Tableau2[[#This Row],[Nbr de commande]]&lt;&gt;G559),Tableau2[[#This Row],[Cumul MONT]],"")</f>
        <v/>
      </c>
      <c r="L558" s="7">
        <f>SUMIFS($C$2:C558,$B$2:B558,"&lt;&gt;999")</f>
        <v>5917.9999999999991</v>
      </c>
      <c r="M558" s="7">
        <f>SUMIFS($E$2:E558,$B$2:B558,"&lt;&gt;999")</f>
        <v>54270.620000000032</v>
      </c>
      <c r="N558" s="5" t="str">
        <f>IF(AND(Tableau2[[#This Row],[CDE QTE]]="",Tableau2[[#This Row],[CDE MONT]]=""),"",Tableau2[[#This Row],[CDE MONT]]/Tableau2[[#This Row],[CDE QTE]])</f>
        <v/>
      </c>
    </row>
    <row r="559" spans="1:14">
      <c r="A559" s="1" t="s">
        <v>15</v>
      </c>
      <c r="B559" t="s">
        <v>15</v>
      </c>
      <c r="C559" t="s">
        <v>15</v>
      </c>
      <c r="D559" t="s">
        <v>15</v>
      </c>
      <c r="E559" t="s">
        <v>15</v>
      </c>
      <c r="F559" t="s">
        <v>15</v>
      </c>
      <c r="H5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commande]],$H558)))</f>
        <v/>
      </c>
      <c r="I559" s="10" t="str">
        <f>IF(AND(Tableau2[[#This Row],[Nbr de commande]]="",Tableau2[[#This Row],[Nbr de commande]]=""),"",INDEX(G:N,MATCH(Tableau2[[#This Row],[Nbr de commande BIS]],[Nbr de commande],0),8))</f>
        <v/>
      </c>
      <c r="J559" s="8" t="str">
        <f>IF(AND(Tableau2[[#This Row],[Nbr de commande]]&lt;&gt;"",Tableau2[[#This Row],[Nbr de commande]]&lt;&gt;G560),Tableau2[[#This Row],[CUMUL QTE]],"")</f>
        <v/>
      </c>
      <c r="K559" s="8" t="str">
        <f>IF(AND(Tableau2[[#This Row],[Nbr de commande]]&lt;&gt;"",Tableau2[[#This Row],[Nbr de commande]]&lt;&gt;G560),Tableau2[[#This Row],[Cumul MONT]],"")</f>
        <v/>
      </c>
      <c r="L559" s="7">
        <f>SUMIFS($C$2:C559,$B$2:B559,"&lt;&gt;999")</f>
        <v>5917.9999999999991</v>
      </c>
      <c r="M559" s="7">
        <f>SUMIFS($E$2:E559,$B$2:B559,"&lt;&gt;999")</f>
        <v>54270.620000000032</v>
      </c>
      <c r="N559" s="5" t="str">
        <f>IF(AND(Tableau2[[#This Row],[CDE QTE]]="",Tableau2[[#This Row],[CDE MONT]]=""),"",Tableau2[[#This Row],[CDE MONT]]/Tableau2[[#This Row],[CDE QTE]])</f>
        <v/>
      </c>
    </row>
    <row r="560" spans="1:14">
      <c r="A560" s="1" t="s">
        <v>15</v>
      </c>
      <c r="B560" t="s">
        <v>15</v>
      </c>
      <c r="C560" t="s">
        <v>15</v>
      </c>
      <c r="D560" t="s">
        <v>15</v>
      </c>
      <c r="E560" t="s">
        <v>15</v>
      </c>
      <c r="F560" t="s">
        <v>15</v>
      </c>
      <c r="H5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commande]],$H559)))</f>
        <v/>
      </c>
      <c r="I560" s="10" t="str">
        <f>IF(AND(Tableau2[[#This Row],[Nbr de commande]]="",Tableau2[[#This Row],[Nbr de commande]]=""),"",INDEX(G:N,MATCH(Tableau2[[#This Row],[Nbr de commande BIS]],[Nbr de commande],0),8))</f>
        <v/>
      </c>
      <c r="J560" s="8" t="str">
        <f>IF(AND(Tableau2[[#This Row],[Nbr de commande]]&lt;&gt;"",Tableau2[[#This Row],[Nbr de commande]]&lt;&gt;G561),Tableau2[[#This Row],[CUMUL QTE]],"")</f>
        <v/>
      </c>
      <c r="K560" s="8" t="str">
        <f>IF(AND(Tableau2[[#This Row],[Nbr de commande]]&lt;&gt;"",Tableau2[[#This Row],[Nbr de commande]]&lt;&gt;G561),Tableau2[[#This Row],[Cumul MONT]],"")</f>
        <v/>
      </c>
      <c r="L560" s="7">
        <f>SUMIFS($C$2:C560,$B$2:B560,"&lt;&gt;999")</f>
        <v>5917.9999999999991</v>
      </c>
      <c r="M560" s="7">
        <f>SUMIFS($E$2:E560,$B$2:B560,"&lt;&gt;999")</f>
        <v>54270.620000000032</v>
      </c>
      <c r="N560" s="5" t="str">
        <f>IF(AND(Tableau2[[#This Row],[CDE QTE]]="",Tableau2[[#This Row],[CDE MONT]]=""),"",Tableau2[[#This Row],[CDE MONT]]/Tableau2[[#This Row],[CDE QTE]])</f>
        <v/>
      </c>
    </row>
    <row r="561" spans="1:14">
      <c r="A561" s="1" t="s">
        <v>15</v>
      </c>
      <c r="B561" t="s">
        <v>15</v>
      </c>
      <c r="C561" t="s">
        <v>15</v>
      </c>
      <c r="D561" t="s">
        <v>15</v>
      </c>
      <c r="E561" t="s">
        <v>15</v>
      </c>
      <c r="F561" t="s">
        <v>15</v>
      </c>
      <c r="H5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commande]],$H560)))</f>
        <v/>
      </c>
      <c r="I561" s="10" t="str">
        <f>IF(AND(Tableau2[[#This Row],[Nbr de commande]]="",Tableau2[[#This Row],[Nbr de commande]]=""),"",INDEX(G:N,MATCH(Tableau2[[#This Row],[Nbr de commande BIS]],[Nbr de commande],0),8))</f>
        <v/>
      </c>
      <c r="J561" s="8" t="str">
        <f>IF(AND(Tableau2[[#This Row],[Nbr de commande]]&lt;&gt;"",Tableau2[[#This Row],[Nbr de commande]]&lt;&gt;G562),Tableau2[[#This Row],[CUMUL QTE]],"")</f>
        <v/>
      </c>
      <c r="K561" s="8" t="str">
        <f>IF(AND(Tableau2[[#This Row],[Nbr de commande]]&lt;&gt;"",Tableau2[[#This Row],[Nbr de commande]]&lt;&gt;G562),Tableau2[[#This Row],[Cumul MONT]],"")</f>
        <v/>
      </c>
      <c r="L561" s="7">
        <f>SUMIFS($C$2:C561,$B$2:B561,"&lt;&gt;999")</f>
        <v>5917.9999999999991</v>
      </c>
      <c r="M561" s="7">
        <f>SUMIFS($E$2:E561,$B$2:B561,"&lt;&gt;999")</f>
        <v>54270.620000000032</v>
      </c>
      <c r="N561" s="5" t="str">
        <f>IF(AND(Tableau2[[#This Row],[CDE QTE]]="",Tableau2[[#This Row],[CDE MONT]]=""),"",Tableau2[[#This Row],[CDE MONT]]/Tableau2[[#This Row],[CDE QTE]])</f>
        <v/>
      </c>
    </row>
    <row r="562" spans="1:14">
      <c r="A562" s="1" t="s">
        <v>15</v>
      </c>
      <c r="B562" t="s">
        <v>15</v>
      </c>
      <c r="C562" t="s">
        <v>15</v>
      </c>
      <c r="D562" t="s">
        <v>15</v>
      </c>
      <c r="E562" t="s">
        <v>15</v>
      </c>
      <c r="F562" t="s">
        <v>15</v>
      </c>
      <c r="H5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commande]],$H561)))</f>
        <v/>
      </c>
      <c r="I562" s="10" t="str">
        <f>IF(AND(Tableau2[[#This Row],[Nbr de commande]]="",Tableau2[[#This Row],[Nbr de commande]]=""),"",INDEX(G:N,MATCH(Tableau2[[#This Row],[Nbr de commande BIS]],[Nbr de commande],0),8))</f>
        <v/>
      </c>
      <c r="J562" s="8" t="str">
        <f>IF(AND(Tableau2[[#This Row],[Nbr de commande]]&lt;&gt;"",Tableau2[[#This Row],[Nbr de commande]]&lt;&gt;G563),Tableau2[[#This Row],[CUMUL QTE]],"")</f>
        <v/>
      </c>
      <c r="K562" s="8" t="str">
        <f>IF(AND(Tableau2[[#This Row],[Nbr de commande]]&lt;&gt;"",Tableau2[[#This Row],[Nbr de commande]]&lt;&gt;G563),Tableau2[[#This Row],[Cumul MONT]],"")</f>
        <v/>
      </c>
      <c r="L562" s="7">
        <f>SUMIFS($C$2:C562,$B$2:B562,"&lt;&gt;999")</f>
        <v>5917.9999999999991</v>
      </c>
      <c r="M562" s="7">
        <f>SUMIFS($E$2:E562,$B$2:B562,"&lt;&gt;999")</f>
        <v>54270.620000000032</v>
      </c>
      <c r="N562" s="5" t="str">
        <f>IF(AND(Tableau2[[#This Row],[CDE QTE]]="",Tableau2[[#This Row],[CDE MONT]]=""),"",Tableau2[[#This Row],[CDE MONT]]/Tableau2[[#This Row],[CDE QTE]])</f>
        <v/>
      </c>
    </row>
    <row r="563" spans="1:14">
      <c r="A563" s="1" t="s">
        <v>15</v>
      </c>
      <c r="B563" t="s">
        <v>15</v>
      </c>
      <c r="C563" t="s">
        <v>15</v>
      </c>
      <c r="D563" t="s">
        <v>15</v>
      </c>
      <c r="E563" t="s">
        <v>15</v>
      </c>
      <c r="F563" t="s">
        <v>15</v>
      </c>
      <c r="H5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commande]],$H562)))</f>
        <v/>
      </c>
      <c r="I563" s="10" t="str">
        <f>IF(AND(Tableau2[[#This Row],[Nbr de commande]]="",Tableau2[[#This Row],[Nbr de commande]]=""),"",INDEX(G:N,MATCH(Tableau2[[#This Row],[Nbr de commande BIS]],[Nbr de commande],0),8))</f>
        <v/>
      </c>
      <c r="J563" s="8" t="str">
        <f>IF(AND(Tableau2[[#This Row],[Nbr de commande]]&lt;&gt;"",Tableau2[[#This Row],[Nbr de commande]]&lt;&gt;G564),Tableau2[[#This Row],[CUMUL QTE]],"")</f>
        <v/>
      </c>
      <c r="K563" s="8" t="str">
        <f>IF(AND(Tableau2[[#This Row],[Nbr de commande]]&lt;&gt;"",Tableau2[[#This Row],[Nbr de commande]]&lt;&gt;G564),Tableau2[[#This Row],[Cumul MONT]],"")</f>
        <v/>
      </c>
      <c r="L563" s="7">
        <f>SUMIFS($C$2:C563,$B$2:B563,"&lt;&gt;999")</f>
        <v>5917.9999999999991</v>
      </c>
      <c r="M563" s="7">
        <f>SUMIFS($E$2:E563,$B$2:B563,"&lt;&gt;999")</f>
        <v>54270.620000000032</v>
      </c>
      <c r="N563" s="5" t="str">
        <f>IF(AND(Tableau2[[#This Row],[CDE QTE]]="",Tableau2[[#This Row],[CDE MONT]]=""),"",Tableau2[[#This Row],[CDE MONT]]/Tableau2[[#This Row],[CDE QTE]])</f>
        <v/>
      </c>
    </row>
    <row r="564" spans="1:14">
      <c r="A564" s="1" t="s">
        <v>15</v>
      </c>
      <c r="B564" t="s">
        <v>15</v>
      </c>
      <c r="C564" t="s">
        <v>15</v>
      </c>
      <c r="D564" t="s">
        <v>15</v>
      </c>
      <c r="E564" t="s">
        <v>15</v>
      </c>
      <c r="F564" t="s">
        <v>15</v>
      </c>
      <c r="H5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commande]],$H563)))</f>
        <v/>
      </c>
      <c r="I564" s="10" t="str">
        <f>IF(AND(Tableau2[[#This Row],[Nbr de commande]]="",Tableau2[[#This Row],[Nbr de commande]]=""),"",INDEX(G:N,MATCH(Tableau2[[#This Row],[Nbr de commande BIS]],[Nbr de commande],0),8))</f>
        <v/>
      </c>
      <c r="J564" s="8" t="str">
        <f>IF(AND(Tableau2[[#This Row],[Nbr de commande]]&lt;&gt;"",Tableau2[[#This Row],[Nbr de commande]]&lt;&gt;G565),Tableau2[[#This Row],[CUMUL QTE]],"")</f>
        <v/>
      </c>
      <c r="K564" s="8" t="str">
        <f>IF(AND(Tableau2[[#This Row],[Nbr de commande]]&lt;&gt;"",Tableau2[[#This Row],[Nbr de commande]]&lt;&gt;G565),Tableau2[[#This Row],[Cumul MONT]],"")</f>
        <v/>
      </c>
      <c r="L564" s="7">
        <f>SUMIFS($C$2:C564,$B$2:B564,"&lt;&gt;999")</f>
        <v>5917.9999999999991</v>
      </c>
      <c r="M564" s="7">
        <f>SUMIFS($E$2:E564,$B$2:B564,"&lt;&gt;999")</f>
        <v>54270.620000000032</v>
      </c>
      <c r="N564" s="5" t="str">
        <f>IF(AND(Tableau2[[#This Row],[CDE QTE]]="",Tableau2[[#This Row],[CDE MONT]]=""),"",Tableau2[[#This Row],[CDE MONT]]/Tableau2[[#This Row],[CDE QTE]])</f>
        <v/>
      </c>
    </row>
    <row r="565" spans="1:14">
      <c r="A565" s="1" t="s">
        <v>15</v>
      </c>
      <c r="B565" t="s">
        <v>15</v>
      </c>
      <c r="C565" t="s">
        <v>15</v>
      </c>
      <c r="D565" t="s">
        <v>15</v>
      </c>
      <c r="E565" t="s">
        <v>15</v>
      </c>
      <c r="F565" t="s">
        <v>15</v>
      </c>
      <c r="H5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commande]],$H564)))</f>
        <v/>
      </c>
      <c r="I565" s="10" t="str">
        <f>IF(AND(Tableau2[[#This Row],[Nbr de commande]]="",Tableau2[[#This Row],[Nbr de commande]]=""),"",INDEX(G:N,MATCH(Tableau2[[#This Row],[Nbr de commande BIS]],[Nbr de commande],0),8))</f>
        <v/>
      </c>
      <c r="J565" s="8" t="str">
        <f>IF(AND(Tableau2[[#This Row],[Nbr de commande]]&lt;&gt;"",Tableau2[[#This Row],[Nbr de commande]]&lt;&gt;G566),Tableau2[[#This Row],[CUMUL QTE]],"")</f>
        <v/>
      </c>
      <c r="K565" s="8" t="str">
        <f>IF(AND(Tableau2[[#This Row],[Nbr de commande]]&lt;&gt;"",Tableau2[[#This Row],[Nbr de commande]]&lt;&gt;G566),Tableau2[[#This Row],[Cumul MONT]],"")</f>
        <v/>
      </c>
      <c r="L565" s="7">
        <f>SUMIFS($C$2:C565,$B$2:B565,"&lt;&gt;999")</f>
        <v>5917.9999999999991</v>
      </c>
      <c r="M565" s="7">
        <f>SUMIFS($E$2:E565,$B$2:B565,"&lt;&gt;999")</f>
        <v>54270.620000000032</v>
      </c>
      <c r="N565" s="5" t="str">
        <f>IF(AND(Tableau2[[#This Row],[CDE QTE]]="",Tableau2[[#This Row],[CDE MONT]]=""),"",Tableau2[[#This Row],[CDE MONT]]/Tableau2[[#This Row],[CDE QTE]])</f>
        <v/>
      </c>
    </row>
    <row r="566" spans="1:14">
      <c r="A566" s="1" t="s">
        <v>15</v>
      </c>
      <c r="B566" t="s">
        <v>15</v>
      </c>
      <c r="C566" t="s">
        <v>15</v>
      </c>
      <c r="D566" t="s">
        <v>15</v>
      </c>
      <c r="E566" t="s">
        <v>15</v>
      </c>
      <c r="F566" t="s">
        <v>15</v>
      </c>
      <c r="H5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commande]],$H565)))</f>
        <v/>
      </c>
      <c r="I566" s="10" t="str">
        <f>IF(AND(Tableau2[[#This Row],[Nbr de commande]]="",Tableau2[[#This Row],[Nbr de commande]]=""),"",INDEX(G:N,MATCH(Tableau2[[#This Row],[Nbr de commande BIS]],[Nbr de commande],0),8))</f>
        <v/>
      </c>
      <c r="J566" s="8" t="str">
        <f>IF(AND(Tableau2[[#This Row],[Nbr de commande]]&lt;&gt;"",Tableau2[[#This Row],[Nbr de commande]]&lt;&gt;G567),Tableau2[[#This Row],[CUMUL QTE]],"")</f>
        <v/>
      </c>
      <c r="K566" s="8" t="str">
        <f>IF(AND(Tableau2[[#This Row],[Nbr de commande]]&lt;&gt;"",Tableau2[[#This Row],[Nbr de commande]]&lt;&gt;G567),Tableau2[[#This Row],[Cumul MONT]],"")</f>
        <v/>
      </c>
      <c r="L566" s="7">
        <f>SUMIFS($C$2:C566,$B$2:B566,"&lt;&gt;999")</f>
        <v>5917.9999999999991</v>
      </c>
      <c r="M566" s="7">
        <f>SUMIFS($E$2:E566,$B$2:B566,"&lt;&gt;999")</f>
        <v>54270.620000000032</v>
      </c>
      <c r="N566" s="5" t="str">
        <f>IF(AND(Tableau2[[#This Row],[CDE QTE]]="",Tableau2[[#This Row],[CDE MONT]]=""),"",Tableau2[[#This Row],[CDE MONT]]/Tableau2[[#This Row],[CDE QTE]])</f>
        <v/>
      </c>
    </row>
    <row r="567" spans="1:14">
      <c r="A567" s="1" t="s">
        <v>15</v>
      </c>
      <c r="B567" t="s">
        <v>15</v>
      </c>
      <c r="C567" t="s">
        <v>15</v>
      </c>
      <c r="D567" t="s">
        <v>15</v>
      </c>
      <c r="E567" t="s">
        <v>15</v>
      </c>
      <c r="F567" t="s">
        <v>15</v>
      </c>
      <c r="H5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commande]],$H566)))</f>
        <v/>
      </c>
      <c r="I567" s="10" t="str">
        <f>IF(AND(Tableau2[[#This Row],[Nbr de commande]]="",Tableau2[[#This Row],[Nbr de commande]]=""),"",INDEX(G:N,MATCH(Tableau2[[#This Row],[Nbr de commande BIS]],[Nbr de commande],0),8))</f>
        <v/>
      </c>
      <c r="J567" s="8" t="str">
        <f>IF(AND(Tableau2[[#This Row],[Nbr de commande]]&lt;&gt;"",Tableau2[[#This Row],[Nbr de commande]]&lt;&gt;G568),Tableau2[[#This Row],[CUMUL QTE]],"")</f>
        <v/>
      </c>
      <c r="K567" s="8" t="str">
        <f>IF(AND(Tableau2[[#This Row],[Nbr de commande]]&lt;&gt;"",Tableau2[[#This Row],[Nbr de commande]]&lt;&gt;G568),Tableau2[[#This Row],[Cumul MONT]],"")</f>
        <v/>
      </c>
      <c r="L567" s="7">
        <f>SUMIFS($C$2:C567,$B$2:B567,"&lt;&gt;999")</f>
        <v>5917.9999999999991</v>
      </c>
      <c r="M567" s="7">
        <f>SUMIFS($E$2:E567,$B$2:B567,"&lt;&gt;999")</f>
        <v>54270.620000000032</v>
      </c>
      <c r="N567" s="5" t="str">
        <f>IF(AND(Tableau2[[#This Row],[CDE QTE]]="",Tableau2[[#This Row],[CDE MONT]]=""),"",Tableau2[[#This Row],[CDE MONT]]/Tableau2[[#This Row],[CDE QTE]])</f>
        <v/>
      </c>
    </row>
    <row r="568" spans="1:14">
      <c r="A568" s="1" t="s">
        <v>15</v>
      </c>
      <c r="B568" t="s">
        <v>15</v>
      </c>
      <c r="C568" t="s">
        <v>15</v>
      </c>
      <c r="D568" t="s">
        <v>15</v>
      </c>
      <c r="E568" t="s">
        <v>15</v>
      </c>
      <c r="F568" t="s">
        <v>15</v>
      </c>
      <c r="H5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commande]],$H567)))</f>
        <v/>
      </c>
      <c r="I568" s="10" t="str">
        <f>IF(AND(Tableau2[[#This Row],[Nbr de commande]]="",Tableau2[[#This Row],[Nbr de commande]]=""),"",INDEX(G:N,MATCH(Tableau2[[#This Row],[Nbr de commande BIS]],[Nbr de commande],0),8))</f>
        <v/>
      </c>
      <c r="J568" s="8" t="str">
        <f>IF(AND(Tableau2[[#This Row],[Nbr de commande]]&lt;&gt;"",Tableau2[[#This Row],[Nbr de commande]]&lt;&gt;G569),Tableau2[[#This Row],[CUMUL QTE]],"")</f>
        <v/>
      </c>
      <c r="K568" s="8" t="str">
        <f>IF(AND(Tableau2[[#This Row],[Nbr de commande]]&lt;&gt;"",Tableau2[[#This Row],[Nbr de commande]]&lt;&gt;G569),Tableau2[[#This Row],[Cumul MONT]],"")</f>
        <v/>
      </c>
      <c r="L568" s="7">
        <f>SUMIFS($C$2:C568,$B$2:B568,"&lt;&gt;999")</f>
        <v>5917.9999999999991</v>
      </c>
      <c r="M568" s="7">
        <f>SUMIFS($E$2:E568,$B$2:B568,"&lt;&gt;999")</f>
        <v>54270.620000000032</v>
      </c>
      <c r="N568" s="5" t="str">
        <f>IF(AND(Tableau2[[#This Row],[CDE QTE]]="",Tableau2[[#This Row],[CDE MONT]]=""),"",Tableau2[[#This Row],[CDE MONT]]/Tableau2[[#This Row],[CDE QTE]])</f>
        <v/>
      </c>
    </row>
    <row r="569" spans="1:14">
      <c r="A569" s="1" t="s">
        <v>15</v>
      </c>
      <c r="B569" t="s">
        <v>15</v>
      </c>
      <c r="C569" t="s">
        <v>15</v>
      </c>
      <c r="D569" t="s">
        <v>15</v>
      </c>
      <c r="E569" t="s">
        <v>15</v>
      </c>
      <c r="F569" t="s">
        <v>15</v>
      </c>
      <c r="H5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commande]],$H568)))</f>
        <v/>
      </c>
      <c r="I569" s="10" t="str">
        <f>IF(AND(Tableau2[[#This Row],[Nbr de commande]]="",Tableau2[[#This Row],[Nbr de commande]]=""),"",INDEX(G:N,MATCH(Tableau2[[#This Row],[Nbr de commande BIS]],[Nbr de commande],0),8))</f>
        <v/>
      </c>
      <c r="J569" s="8" t="str">
        <f>IF(AND(Tableau2[[#This Row],[Nbr de commande]]&lt;&gt;"",Tableau2[[#This Row],[Nbr de commande]]&lt;&gt;G570),Tableau2[[#This Row],[CUMUL QTE]],"")</f>
        <v/>
      </c>
      <c r="K569" s="8" t="str">
        <f>IF(AND(Tableau2[[#This Row],[Nbr de commande]]&lt;&gt;"",Tableau2[[#This Row],[Nbr de commande]]&lt;&gt;G570),Tableau2[[#This Row],[Cumul MONT]],"")</f>
        <v/>
      </c>
      <c r="L569" s="7">
        <f>SUMIFS($C$2:C569,$B$2:B569,"&lt;&gt;999")</f>
        <v>5917.9999999999991</v>
      </c>
      <c r="M569" s="7">
        <f>SUMIFS($E$2:E569,$B$2:B569,"&lt;&gt;999")</f>
        <v>54270.620000000032</v>
      </c>
      <c r="N569" s="5" t="str">
        <f>IF(AND(Tableau2[[#This Row],[CDE QTE]]="",Tableau2[[#This Row],[CDE MONT]]=""),"",Tableau2[[#This Row],[CDE MONT]]/Tableau2[[#This Row],[CDE QTE]])</f>
        <v/>
      </c>
    </row>
    <row r="570" spans="1:14">
      <c r="A570" s="1" t="s">
        <v>15</v>
      </c>
      <c r="B570" t="s">
        <v>15</v>
      </c>
      <c r="C570" t="s">
        <v>15</v>
      </c>
      <c r="D570" t="s">
        <v>15</v>
      </c>
      <c r="E570" t="s">
        <v>15</v>
      </c>
      <c r="F570" t="s">
        <v>15</v>
      </c>
      <c r="H5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commande]],$H569)))</f>
        <v/>
      </c>
      <c r="I570" s="10" t="str">
        <f>IF(AND(Tableau2[[#This Row],[Nbr de commande]]="",Tableau2[[#This Row],[Nbr de commande]]=""),"",INDEX(G:N,MATCH(Tableau2[[#This Row],[Nbr de commande BIS]],[Nbr de commande],0),8))</f>
        <v/>
      </c>
      <c r="J570" s="8" t="str">
        <f>IF(AND(Tableau2[[#This Row],[Nbr de commande]]&lt;&gt;"",Tableau2[[#This Row],[Nbr de commande]]&lt;&gt;G571),Tableau2[[#This Row],[CUMUL QTE]],"")</f>
        <v/>
      </c>
      <c r="K570" s="8" t="str">
        <f>IF(AND(Tableau2[[#This Row],[Nbr de commande]]&lt;&gt;"",Tableau2[[#This Row],[Nbr de commande]]&lt;&gt;G571),Tableau2[[#This Row],[Cumul MONT]],"")</f>
        <v/>
      </c>
      <c r="L570" s="7">
        <f>SUMIFS($C$2:C570,$B$2:B570,"&lt;&gt;999")</f>
        <v>5917.9999999999991</v>
      </c>
      <c r="M570" s="7">
        <f>SUMIFS($E$2:E570,$B$2:B570,"&lt;&gt;999")</f>
        <v>54270.620000000032</v>
      </c>
      <c r="N570" s="5" t="str">
        <f>IF(AND(Tableau2[[#This Row],[CDE QTE]]="",Tableau2[[#This Row],[CDE MONT]]=""),"",Tableau2[[#This Row],[CDE MONT]]/Tableau2[[#This Row],[CDE QTE]])</f>
        <v/>
      </c>
    </row>
    <row r="571" spans="1:14">
      <c r="A571" s="1" t="s">
        <v>15</v>
      </c>
      <c r="B571" t="s">
        <v>15</v>
      </c>
      <c r="C571" t="s">
        <v>15</v>
      </c>
      <c r="D571" t="s">
        <v>15</v>
      </c>
      <c r="E571" t="s">
        <v>15</v>
      </c>
      <c r="F571" t="s">
        <v>15</v>
      </c>
      <c r="H5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commande]],$H570)))</f>
        <v/>
      </c>
      <c r="I571" s="10" t="str">
        <f>IF(AND(Tableau2[[#This Row],[Nbr de commande]]="",Tableau2[[#This Row],[Nbr de commande]]=""),"",INDEX(G:N,MATCH(Tableau2[[#This Row],[Nbr de commande BIS]],[Nbr de commande],0),8))</f>
        <v/>
      </c>
      <c r="J571" s="8" t="str">
        <f>IF(AND(Tableau2[[#This Row],[Nbr de commande]]&lt;&gt;"",Tableau2[[#This Row],[Nbr de commande]]&lt;&gt;G572),Tableau2[[#This Row],[CUMUL QTE]],"")</f>
        <v/>
      </c>
      <c r="K571" s="8" t="str">
        <f>IF(AND(Tableau2[[#This Row],[Nbr de commande]]&lt;&gt;"",Tableau2[[#This Row],[Nbr de commande]]&lt;&gt;G572),Tableau2[[#This Row],[Cumul MONT]],"")</f>
        <v/>
      </c>
      <c r="L571" s="7">
        <f>SUMIFS($C$2:C571,$B$2:B571,"&lt;&gt;999")</f>
        <v>5917.9999999999991</v>
      </c>
      <c r="M571" s="7">
        <f>SUMIFS($E$2:E571,$B$2:B571,"&lt;&gt;999")</f>
        <v>54270.620000000032</v>
      </c>
      <c r="N571" s="5" t="str">
        <f>IF(AND(Tableau2[[#This Row],[CDE QTE]]="",Tableau2[[#This Row],[CDE MONT]]=""),"",Tableau2[[#This Row],[CDE MONT]]/Tableau2[[#This Row],[CDE QTE]])</f>
        <v/>
      </c>
    </row>
    <row r="572" spans="1:14">
      <c r="A572" s="1" t="s">
        <v>15</v>
      </c>
      <c r="B572" t="s">
        <v>15</v>
      </c>
      <c r="C572" t="s">
        <v>15</v>
      </c>
      <c r="D572" t="s">
        <v>15</v>
      </c>
      <c r="E572" t="s">
        <v>15</v>
      </c>
      <c r="F572" t="s">
        <v>15</v>
      </c>
      <c r="H5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commande]],$H571)))</f>
        <v/>
      </c>
      <c r="I572" s="10" t="str">
        <f>IF(AND(Tableau2[[#This Row],[Nbr de commande]]="",Tableau2[[#This Row],[Nbr de commande]]=""),"",INDEX(G:N,MATCH(Tableau2[[#This Row],[Nbr de commande BIS]],[Nbr de commande],0),8))</f>
        <v/>
      </c>
      <c r="J572" s="8" t="str">
        <f>IF(AND(Tableau2[[#This Row],[Nbr de commande]]&lt;&gt;"",Tableau2[[#This Row],[Nbr de commande]]&lt;&gt;G573),Tableau2[[#This Row],[CUMUL QTE]],"")</f>
        <v/>
      </c>
      <c r="K572" s="8" t="str">
        <f>IF(AND(Tableau2[[#This Row],[Nbr de commande]]&lt;&gt;"",Tableau2[[#This Row],[Nbr de commande]]&lt;&gt;G573),Tableau2[[#This Row],[Cumul MONT]],"")</f>
        <v/>
      </c>
      <c r="L572" s="7">
        <f>SUMIFS($C$2:C572,$B$2:B572,"&lt;&gt;999")</f>
        <v>5917.9999999999991</v>
      </c>
      <c r="M572" s="7">
        <f>SUMIFS($E$2:E572,$B$2:B572,"&lt;&gt;999")</f>
        <v>54270.620000000032</v>
      </c>
      <c r="N572" s="5" t="str">
        <f>IF(AND(Tableau2[[#This Row],[CDE QTE]]="",Tableau2[[#This Row],[CDE MONT]]=""),"",Tableau2[[#This Row],[CDE MONT]]/Tableau2[[#This Row],[CDE QTE]])</f>
        <v/>
      </c>
    </row>
    <row r="573" spans="1:14">
      <c r="A573" s="1" t="s">
        <v>15</v>
      </c>
      <c r="B573" t="s">
        <v>15</v>
      </c>
      <c r="C573" t="s">
        <v>15</v>
      </c>
      <c r="D573" t="s">
        <v>15</v>
      </c>
      <c r="E573" t="s">
        <v>15</v>
      </c>
      <c r="F573" t="s">
        <v>15</v>
      </c>
      <c r="H5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commande]],$H572)))</f>
        <v/>
      </c>
      <c r="I573" s="10" t="str">
        <f>IF(AND(Tableau2[[#This Row],[Nbr de commande]]="",Tableau2[[#This Row],[Nbr de commande]]=""),"",INDEX(G:N,MATCH(Tableau2[[#This Row],[Nbr de commande BIS]],[Nbr de commande],0),8))</f>
        <v/>
      </c>
      <c r="J573" s="8" t="str">
        <f>IF(AND(Tableau2[[#This Row],[Nbr de commande]]&lt;&gt;"",Tableau2[[#This Row],[Nbr de commande]]&lt;&gt;G574),Tableau2[[#This Row],[CUMUL QTE]],"")</f>
        <v/>
      </c>
      <c r="K573" s="8" t="str">
        <f>IF(AND(Tableau2[[#This Row],[Nbr de commande]]&lt;&gt;"",Tableau2[[#This Row],[Nbr de commande]]&lt;&gt;G574),Tableau2[[#This Row],[Cumul MONT]],"")</f>
        <v/>
      </c>
      <c r="L573" s="7">
        <f>SUMIFS($C$2:C573,$B$2:B573,"&lt;&gt;999")</f>
        <v>5917.9999999999991</v>
      </c>
      <c r="M573" s="7">
        <f>SUMIFS($E$2:E573,$B$2:B573,"&lt;&gt;999")</f>
        <v>54270.620000000032</v>
      </c>
      <c r="N573" s="5" t="str">
        <f>IF(AND(Tableau2[[#This Row],[CDE QTE]]="",Tableau2[[#This Row],[CDE MONT]]=""),"",Tableau2[[#This Row],[CDE MONT]]/Tableau2[[#This Row],[CDE QTE]])</f>
        <v/>
      </c>
    </row>
    <row r="574" spans="1:14">
      <c r="A574" s="1" t="s">
        <v>15</v>
      </c>
      <c r="B574" t="s">
        <v>15</v>
      </c>
      <c r="C574" t="s">
        <v>15</v>
      </c>
      <c r="D574" t="s">
        <v>15</v>
      </c>
      <c r="E574" t="s">
        <v>15</v>
      </c>
      <c r="F574" t="s">
        <v>15</v>
      </c>
      <c r="H5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commande]],$H573)))</f>
        <v/>
      </c>
      <c r="I574" s="10" t="str">
        <f>IF(AND(Tableau2[[#This Row],[Nbr de commande]]="",Tableau2[[#This Row],[Nbr de commande]]=""),"",INDEX(G:N,MATCH(Tableau2[[#This Row],[Nbr de commande BIS]],[Nbr de commande],0),8))</f>
        <v/>
      </c>
      <c r="J574" s="8" t="str">
        <f>IF(AND(Tableau2[[#This Row],[Nbr de commande]]&lt;&gt;"",Tableau2[[#This Row],[Nbr de commande]]&lt;&gt;G575),Tableau2[[#This Row],[CUMUL QTE]],"")</f>
        <v/>
      </c>
      <c r="K574" s="8" t="str">
        <f>IF(AND(Tableau2[[#This Row],[Nbr de commande]]&lt;&gt;"",Tableau2[[#This Row],[Nbr de commande]]&lt;&gt;G575),Tableau2[[#This Row],[Cumul MONT]],"")</f>
        <v/>
      </c>
      <c r="L574" s="7">
        <f>SUMIFS($C$2:C574,$B$2:B574,"&lt;&gt;999")</f>
        <v>5917.9999999999991</v>
      </c>
      <c r="M574" s="7">
        <f>SUMIFS($E$2:E574,$B$2:B574,"&lt;&gt;999")</f>
        <v>54270.620000000032</v>
      </c>
      <c r="N574" s="5" t="str">
        <f>IF(AND(Tableau2[[#This Row],[CDE QTE]]="",Tableau2[[#This Row],[CDE MONT]]=""),"",Tableau2[[#This Row],[CDE MONT]]/Tableau2[[#This Row],[CDE QTE]])</f>
        <v/>
      </c>
    </row>
    <row r="575" spans="1:14">
      <c r="A575" s="1" t="s">
        <v>15</v>
      </c>
      <c r="B575" t="s">
        <v>15</v>
      </c>
      <c r="C575" t="s">
        <v>15</v>
      </c>
      <c r="D575" t="s">
        <v>15</v>
      </c>
      <c r="E575" t="s">
        <v>15</v>
      </c>
      <c r="F575" t="s">
        <v>15</v>
      </c>
      <c r="H5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commande]],$H574)))</f>
        <v/>
      </c>
      <c r="I575" s="10" t="str">
        <f>IF(AND(Tableau2[[#This Row],[Nbr de commande]]="",Tableau2[[#This Row],[Nbr de commande]]=""),"",INDEX(G:N,MATCH(Tableau2[[#This Row],[Nbr de commande BIS]],[Nbr de commande],0),8))</f>
        <v/>
      </c>
      <c r="J575" s="8" t="str">
        <f>IF(AND(Tableau2[[#This Row],[Nbr de commande]]&lt;&gt;"",Tableau2[[#This Row],[Nbr de commande]]&lt;&gt;G576),Tableau2[[#This Row],[CUMUL QTE]],"")</f>
        <v/>
      </c>
      <c r="K575" s="8" t="str">
        <f>IF(AND(Tableau2[[#This Row],[Nbr de commande]]&lt;&gt;"",Tableau2[[#This Row],[Nbr de commande]]&lt;&gt;G576),Tableau2[[#This Row],[Cumul MONT]],"")</f>
        <v/>
      </c>
      <c r="L575" s="7">
        <f>SUMIFS($C$2:C575,$B$2:B575,"&lt;&gt;999")</f>
        <v>5917.9999999999991</v>
      </c>
      <c r="M575" s="7">
        <f>SUMIFS($E$2:E575,$B$2:B575,"&lt;&gt;999")</f>
        <v>54270.620000000032</v>
      </c>
      <c r="N575" s="5" t="str">
        <f>IF(AND(Tableau2[[#This Row],[CDE QTE]]="",Tableau2[[#This Row],[CDE MONT]]=""),"",Tableau2[[#This Row],[CDE MONT]]/Tableau2[[#This Row],[CDE QTE]])</f>
        <v/>
      </c>
    </row>
    <row r="576" spans="1:14">
      <c r="A576" s="1" t="s">
        <v>15</v>
      </c>
      <c r="B576" t="s">
        <v>15</v>
      </c>
      <c r="C576" t="s">
        <v>15</v>
      </c>
      <c r="D576" t="s">
        <v>15</v>
      </c>
      <c r="E576" t="s">
        <v>15</v>
      </c>
      <c r="F576" t="s">
        <v>15</v>
      </c>
      <c r="H5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commande]],$H575)))</f>
        <v/>
      </c>
      <c r="I576" s="10" t="str">
        <f>IF(AND(Tableau2[[#This Row],[Nbr de commande]]="",Tableau2[[#This Row],[Nbr de commande]]=""),"",INDEX(G:N,MATCH(Tableau2[[#This Row],[Nbr de commande BIS]],[Nbr de commande],0),8))</f>
        <v/>
      </c>
      <c r="J576" s="8" t="str">
        <f>IF(AND(Tableau2[[#This Row],[Nbr de commande]]&lt;&gt;"",Tableau2[[#This Row],[Nbr de commande]]&lt;&gt;G577),Tableau2[[#This Row],[CUMUL QTE]],"")</f>
        <v/>
      </c>
      <c r="K576" s="8" t="str">
        <f>IF(AND(Tableau2[[#This Row],[Nbr de commande]]&lt;&gt;"",Tableau2[[#This Row],[Nbr de commande]]&lt;&gt;G577),Tableau2[[#This Row],[Cumul MONT]],"")</f>
        <v/>
      </c>
      <c r="L576" s="7">
        <f>SUMIFS($C$2:C576,$B$2:B576,"&lt;&gt;999")</f>
        <v>5917.9999999999991</v>
      </c>
      <c r="M576" s="7">
        <f>SUMIFS($E$2:E576,$B$2:B576,"&lt;&gt;999")</f>
        <v>54270.620000000032</v>
      </c>
      <c r="N576" s="5" t="str">
        <f>IF(AND(Tableau2[[#This Row],[CDE QTE]]="",Tableau2[[#This Row],[CDE MONT]]=""),"",Tableau2[[#This Row],[CDE MONT]]/Tableau2[[#This Row],[CDE QTE]])</f>
        <v/>
      </c>
    </row>
    <row r="577" spans="1:14">
      <c r="A577" s="1" t="s">
        <v>15</v>
      </c>
      <c r="B577" t="s">
        <v>15</v>
      </c>
      <c r="C577" t="s">
        <v>15</v>
      </c>
      <c r="D577" t="s">
        <v>15</v>
      </c>
      <c r="E577" t="s">
        <v>15</v>
      </c>
      <c r="F577" t="s">
        <v>15</v>
      </c>
      <c r="H5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commande]],$H576)))</f>
        <v/>
      </c>
      <c r="I577" s="10" t="str">
        <f>IF(AND(Tableau2[[#This Row],[Nbr de commande]]="",Tableau2[[#This Row],[Nbr de commande]]=""),"",INDEX(G:N,MATCH(Tableau2[[#This Row],[Nbr de commande BIS]],[Nbr de commande],0),8))</f>
        <v/>
      </c>
      <c r="J577" s="8" t="str">
        <f>IF(AND(Tableau2[[#This Row],[Nbr de commande]]&lt;&gt;"",Tableau2[[#This Row],[Nbr de commande]]&lt;&gt;G578),Tableau2[[#This Row],[CUMUL QTE]],"")</f>
        <v/>
      </c>
      <c r="K577" s="8" t="str">
        <f>IF(AND(Tableau2[[#This Row],[Nbr de commande]]&lt;&gt;"",Tableau2[[#This Row],[Nbr de commande]]&lt;&gt;G578),Tableau2[[#This Row],[Cumul MONT]],"")</f>
        <v/>
      </c>
      <c r="L577" s="7">
        <f>SUMIFS($C$2:C577,$B$2:B577,"&lt;&gt;999")</f>
        <v>5917.9999999999991</v>
      </c>
      <c r="M577" s="7">
        <f>SUMIFS($E$2:E577,$B$2:B577,"&lt;&gt;999")</f>
        <v>54270.620000000032</v>
      </c>
      <c r="N577" s="5" t="str">
        <f>IF(AND(Tableau2[[#This Row],[CDE QTE]]="",Tableau2[[#This Row],[CDE MONT]]=""),"",Tableau2[[#This Row],[CDE MONT]]/Tableau2[[#This Row],[CDE QTE]])</f>
        <v/>
      </c>
    </row>
    <row r="578" spans="1:14">
      <c r="A578" s="1" t="s">
        <v>15</v>
      </c>
      <c r="B578" t="s">
        <v>15</v>
      </c>
      <c r="C578" t="s">
        <v>15</v>
      </c>
      <c r="D578" t="s">
        <v>15</v>
      </c>
      <c r="E578" t="s">
        <v>15</v>
      </c>
      <c r="F578" t="s">
        <v>15</v>
      </c>
      <c r="H5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commande]],$H577)))</f>
        <v/>
      </c>
      <c r="I578" s="10" t="str">
        <f>IF(AND(Tableau2[[#This Row],[Nbr de commande]]="",Tableau2[[#This Row],[Nbr de commande]]=""),"",INDEX(G:N,MATCH(Tableau2[[#This Row],[Nbr de commande BIS]],[Nbr de commande],0),8))</f>
        <v/>
      </c>
      <c r="J578" s="8" t="str">
        <f>IF(AND(Tableau2[[#This Row],[Nbr de commande]]&lt;&gt;"",Tableau2[[#This Row],[Nbr de commande]]&lt;&gt;G579),Tableau2[[#This Row],[CUMUL QTE]],"")</f>
        <v/>
      </c>
      <c r="K578" s="8" t="str">
        <f>IF(AND(Tableau2[[#This Row],[Nbr de commande]]&lt;&gt;"",Tableau2[[#This Row],[Nbr de commande]]&lt;&gt;G579),Tableau2[[#This Row],[Cumul MONT]],"")</f>
        <v/>
      </c>
      <c r="L578" s="7">
        <f>SUMIFS($C$2:C578,$B$2:B578,"&lt;&gt;999")</f>
        <v>5917.9999999999991</v>
      </c>
      <c r="M578" s="7">
        <f>SUMIFS($E$2:E578,$B$2:B578,"&lt;&gt;999")</f>
        <v>54270.620000000032</v>
      </c>
      <c r="N578" s="5" t="str">
        <f>IF(AND(Tableau2[[#This Row],[CDE QTE]]="",Tableau2[[#This Row],[CDE MONT]]=""),"",Tableau2[[#This Row],[CDE MONT]]/Tableau2[[#This Row],[CDE QTE]])</f>
        <v/>
      </c>
    </row>
    <row r="579" spans="1:14">
      <c r="A579" s="1" t="s">
        <v>15</v>
      </c>
      <c r="B579" t="s">
        <v>15</v>
      </c>
      <c r="C579" t="s">
        <v>15</v>
      </c>
      <c r="D579" t="s">
        <v>15</v>
      </c>
      <c r="E579" t="s">
        <v>15</v>
      </c>
      <c r="F579" t="s">
        <v>15</v>
      </c>
      <c r="H5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commande]],$H578)))</f>
        <v/>
      </c>
      <c r="I579" s="10" t="str">
        <f>IF(AND(Tableau2[[#This Row],[Nbr de commande]]="",Tableau2[[#This Row],[Nbr de commande]]=""),"",INDEX(G:N,MATCH(Tableau2[[#This Row],[Nbr de commande BIS]],[Nbr de commande],0),8))</f>
        <v/>
      </c>
      <c r="J579" s="8" t="str">
        <f>IF(AND(Tableau2[[#This Row],[Nbr de commande]]&lt;&gt;"",Tableau2[[#This Row],[Nbr de commande]]&lt;&gt;G580),Tableau2[[#This Row],[CUMUL QTE]],"")</f>
        <v/>
      </c>
      <c r="K579" s="8" t="str">
        <f>IF(AND(Tableau2[[#This Row],[Nbr de commande]]&lt;&gt;"",Tableau2[[#This Row],[Nbr de commande]]&lt;&gt;G580),Tableau2[[#This Row],[Cumul MONT]],"")</f>
        <v/>
      </c>
      <c r="L579" s="7">
        <f>SUMIFS($C$2:C579,$B$2:B579,"&lt;&gt;999")</f>
        <v>5917.9999999999991</v>
      </c>
      <c r="M579" s="7">
        <f>SUMIFS($E$2:E579,$B$2:B579,"&lt;&gt;999")</f>
        <v>54270.620000000032</v>
      </c>
      <c r="N579" s="5" t="str">
        <f>IF(AND(Tableau2[[#This Row],[CDE QTE]]="",Tableau2[[#This Row],[CDE MONT]]=""),"",Tableau2[[#This Row],[CDE MONT]]/Tableau2[[#This Row],[CDE QTE]])</f>
        <v/>
      </c>
    </row>
    <row r="580" spans="1:14">
      <c r="A580" s="1" t="s">
        <v>15</v>
      </c>
      <c r="B580" t="s">
        <v>15</v>
      </c>
      <c r="C580" t="s">
        <v>15</v>
      </c>
      <c r="D580" t="s">
        <v>15</v>
      </c>
      <c r="E580" t="s">
        <v>15</v>
      </c>
      <c r="F580" t="s">
        <v>15</v>
      </c>
      <c r="H5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commande]],$H579)))</f>
        <v/>
      </c>
      <c r="I580" s="10" t="str">
        <f>IF(AND(Tableau2[[#This Row],[Nbr de commande]]="",Tableau2[[#This Row],[Nbr de commande]]=""),"",INDEX(G:N,MATCH(Tableau2[[#This Row],[Nbr de commande BIS]],[Nbr de commande],0),8))</f>
        <v/>
      </c>
      <c r="J580" s="8" t="str">
        <f>IF(AND(Tableau2[[#This Row],[Nbr de commande]]&lt;&gt;"",Tableau2[[#This Row],[Nbr de commande]]&lt;&gt;G581),Tableau2[[#This Row],[CUMUL QTE]],"")</f>
        <v/>
      </c>
      <c r="K580" s="8" t="str">
        <f>IF(AND(Tableau2[[#This Row],[Nbr de commande]]&lt;&gt;"",Tableau2[[#This Row],[Nbr de commande]]&lt;&gt;G581),Tableau2[[#This Row],[Cumul MONT]],"")</f>
        <v/>
      </c>
      <c r="L580" s="7">
        <f>SUMIFS($C$2:C580,$B$2:B580,"&lt;&gt;999")</f>
        <v>5917.9999999999991</v>
      </c>
      <c r="M580" s="7">
        <f>SUMIFS($E$2:E580,$B$2:B580,"&lt;&gt;999")</f>
        <v>54270.620000000032</v>
      </c>
      <c r="N580" s="5" t="str">
        <f>IF(AND(Tableau2[[#This Row],[CDE QTE]]="",Tableau2[[#This Row],[CDE MONT]]=""),"",Tableau2[[#This Row],[CDE MONT]]/Tableau2[[#This Row],[CDE QTE]])</f>
        <v/>
      </c>
    </row>
    <row r="581" spans="1:14">
      <c r="A581" s="1" t="s">
        <v>15</v>
      </c>
      <c r="B581" t="s">
        <v>15</v>
      </c>
      <c r="C581" t="s">
        <v>15</v>
      </c>
      <c r="D581" t="s">
        <v>15</v>
      </c>
      <c r="E581" t="s">
        <v>15</v>
      </c>
      <c r="F581" t="s">
        <v>15</v>
      </c>
      <c r="H5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commande]],$H580)))</f>
        <v/>
      </c>
      <c r="I581" s="10" t="str">
        <f>IF(AND(Tableau2[[#This Row],[Nbr de commande]]="",Tableau2[[#This Row],[Nbr de commande]]=""),"",INDEX(G:N,MATCH(Tableau2[[#This Row],[Nbr de commande BIS]],[Nbr de commande],0),8))</f>
        <v/>
      </c>
      <c r="J581" s="8" t="str">
        <f>IF(AND(Tableau2[[#This Row],[Nbr de commande]]&lt;&gt;"",Tableau2[[#This Row],[Nbr de commande]]&lt;&gt;G582),Tableau2[[#This Row],[CUMUL QTE]],"")</f>
        <v/>
      </c>
      <c r="K581" s="8" t="str">
        <f>IF(AND(Tableau2[[#This Row],[Nbr de commande]]&lt;&gt;"",Tableau2[[#This Row],[Nbr de commande]]&lt;&gt;G582),Tableau2[[#This Row],[Cumul MONT]],"")</f>
        <v/>
      </c>
      <c r="L581" s="7">
        <f>SUMIFS($C$2:C581,$B$2:B581,"&lt;&gt;999")</f>
        <v>5917.9999999999991</v>
      </c>
      <c r="M581" s="7">
        <f>SUMIFS($E$2:E581,$B$2:B581,"&lt;&gt;999")</f>
        <v>54270.620000000032</v>
      </c>
      <c r="N581" s="5" t="str">
        <f>IF(AND(Tableau2[[#This Row],[CDE QTE]]="",Tableau2[[#This Row],[CDE MONT]]=""),"",Tableau2[[#This Row],[CDE MONT]]/Tableau2[[#This Row],[CDE QTE]])</f>
        <v/>
      </c>
    </row>
    <row r="582" spans="1:14">
      <c r="A582" s="1" t="s">
        <v>15</v>
      </c>
      <c r="B582" t="s">
        <v>15</v>
      </c>
      <c r="C582" t="s">
        <v>15</v>
      </c>
      <c r="D582" t="s">
        <v>15</v>
      </c>
      <c r="E582" t="s">
        <v>15</v>
      </c>
      <c r="F582" t="s">
        <v>15</v>
      </c>
      <c r="H5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commande]],$H581)))</f>
        <v/>
      </c>
      <c r="I582" s="10" t="str">
        <f>IF(AND(Tableau2[[#This Row],[Nbr de commande]]="",Tableau2[[#This Row],[Nbr de commande]]=""),"",INDEX(G:N,MATCH(Tableau2[[#This Row],[Nbr de commande BIS]],[Nbr de commande],0),8))</f>
        <v/>
      </c>
      <c r="J582" s="8" t="str">
        <f>IF(AND(Tableau2[[#This Row],[Nbr de commande]]&lt;&gt;"",Tableau2[[#This Row],[Nbr de commande]]&lt;&gt;G583),Tableau2[[#This Row],[CUMUL QTE]],"")</f>
        <v/>
      </c>
      <c r="K582" s="8" t="str">
        <f>IF(AND(Tableau2[[#This Row],[Nbr de commande]]&lt;&gt;"",Tableau2[[#This Row],[Nbr de commande]]&lt;&gt;G583),Tableau2[[#This Row],[Cumul MONT]],"")</f>
        <v/>
      </c>
      <c r="L582" s="7">
        <f>SUMIFS($C$2:C582,$B$2:B582,"&lt;&gt;999")</f>
        <v>5917.9999999999991</v>
      </c>
      <c r="M582" s="7">
        <f>SUMIFS($E$2:E582,$B$2:B582,"&lt;&gt;999")</f>
        <v>54270.620000000032</v>
      </c>
      <c r="N582" s="5" t="str">
        <f>IF(AND(Tableau2[[#This Row],[CDE QTE]]="",Tableau2[[#This Row],[CDE MONT]]=""),"",Tableau2[[#This Row],[CDE MONT]]/Tableau2[[#This Row],[CDE QTE]])</f>
        <v/>
      </c>
    </row>
    <row r="583" spans="1:14">
      <c r="A583" s="1" t="s">
        <v>15</v>
      </c>
      <c r="B583" t="s">
        <v>15</v>
      </c>
      <c r="C583" t="s">
        <v>15</v>
      </c>
      <c r="D583" t="s">
        <v>15</v>
      </c>
      <c r="E583" t="s">
        <v>15</v>
      </c>
      <c r="F583" t="s">
        <v>15</v>
      </c>
      <c r="H5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commande]],$H582)))</f>
        <v/>
      </c>
      <c r="I583" s="10" t="str">
        <f>IF(AND(Tableau2[[#This Row],[Nbr de commande]]="",Tableau2[[#This Row],[Nbr de commande]]=""),"",INDEX(G:N,MATCH(Tableau2[[#This Row],[Nbr de commande BIS]],[Nbr de commande],0),8))</f>
        <v/>
      </c>
      <c r="J583" s="8" t="str">
        <f>IF(AND(Tableau2[[#This Row],[Nbr de commande]]&lt;&gt;"",Tableau2[[#This Row],[Nbr de commande]]&lt;&gt;G584),Tableau2[[#This Row],[CUMUL QTE]],"")</f>
        <v/>
      </c>
      <c r="K583" s="8" t="str">
        <f>IF(AND(Tableau2[[#This Row],[Nbr de commande]]&lt;&gt;"",Tableau2[[#This Row],[Nbr de commande]]&lt;&gt;G584),Tableau2[[#This Row],[Cumul MONT]],"")</f>
        <v/>
      </c>
      <c r="L583" s="7">
        <f>SUMIFS($C$2:C583,$B$2:B583,"&lt;&gt;999")</f>
        <v>5917.9999999999991</v>
      </c>
      <c r="M583" s="7">
        <f>SUMIFS($E$2:E583,$B$2:B583,"&lt;&gt;999")</f>
        <v>54270.620000000032</v>
      </c>
      <c r="N583" s="5" t="str">
        <f>IF(AND(Tableau2[[#This Row],[CDE QTE]]="",Tableau2[[#This Row],[CDE MONT]]=""),"",Tableau2[[#This Row],[CDE MONT]]/Tableau2[[#This Row],[CDE QTE]])</f>
        <v/>
      </c>
    </row>
    <row r="584" spans="1:14">
      <c r="A584" s="1" t="s">
        <v>15</v>
      </c>
      <c r="B584" t="s">
        <v>15</v>
      </c>
      <c r="C584" t="s">
        <v>15</v>
      </c>
      <c r="D584" t="s">
        <v>15</v>
      </c>
      <c r="E584" t="s">
        <v>15</v>
      </c>
      <c r="F584" t="s">
        <v>15</v>
      </c>
      <c r="H5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commande]],$H583)))</f>
        <v/>
      </c>
      <c r="I584" s="10" t="str">
        <f>IF(AND(Tableau2[[#This Row],[Nbr de commande]]="",Tableau2[[#This Row],[Nbr de commande]]=""),"",INDEX(G:N,MATCH(Tableau2[[#This Row],[Nbr de commande BIS]],[Nbr de commande],0),8))</f>
        <v/>
      </c>
      <c r="J584" s="8" t="str">
        <f>IF(AND(Tableau2[[#This Row],[Nbr de commande]]&lt;&gt;"",Tableau2[[#This Row],[Nbr de commande]]&lt;&gt;G585),Tableau2[[#This Row],[CUMUL QTE]],"")</f>
        <v/>
      </c>
      <c r="K584" s="8" t="str">
        <f>IF(AND(Tableau2[[#This Row],[Nbr de commande]]&lt;&gt;"",Tableau2[[#This Row],[Nbr de commande]]&lt;&gt;G585),Tableau2[[#This Row],[Cumul MONT]],"")</f>
        <v/>
      </c>
      <c r="L584" s="7">
        <f>SUMIFS($C$2:C584,$B$2:B584,"&lt;&gt;999")</f>
        <v>5917.9999999999991</v>
      </c>
      <c r="M584" s="7">
        <f>SUMIFS($E$2:E584,$B$2:B584,"&lt;&gt;999")</f>
        <v>54270.620000000032</v>
      </c>
      <c r="N584" s="5" t="str">
        <f>IF(AND(Tableau2[[#This Row],[CDE QTE]]="",Tableau2[[#This Row],[CDE MONT]]=""),"",Tableau2[[#This Row],[CDE MONT]]/Tableau2[[#This Row],[CDE QTE]])</f>
        <v/>
      </c>
    </row>
    <row r="585" spans="1:14">
      <c r="A585" s="1" t="s">
        <v>15</v>
      </c>
      <c r="B585" t="s">
        <v>15</v>
      </c>
      <c r="C585" t="s">
        <v>15</v>
      </c>
      <c r="D585" t="s">
        <v>15</v>
      </c>
      <c r="E585" t="s">
        <v>15</v>
      </c>
      <c r="F585" t="s">
        <v>15</v>
      </c>
      <c r="H5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commande]],$H584)))</f>
        <v/>
      </c>
      <c r="I585" s="10" t="str">
        <f>IF(AND(Tableau2[[#This Row],[Nbr de commande]]="",Tableau2[[#This Row],[Nbr de commande]]=""),"",INDEX(G:N,MATCH(Tableau2[[#This Row],[Nbr de commande BIS]],[Nbr de commande],0),8))</f>
        <v/>
      </c>
      <c r="J585" s="8" t="str">
        <f>IF(AND(Tableau2[[#This Row],[Nbr de commande]]&lt;&gt;"",Tableau2[[#This Row],[Nbr de commande]]&lt;&gt;G586),Tableau2[[#This Row],[CUMUL QTE]],"")</f>
        <v/>
      </c>
      <c r="K585" s="8" t="str">
        <f>IF(AND(Tableau2[[#This Row],[Nbr de commande]]&lt;&gt;"",Tableau2[[#This Row],[Nbr de commande]]&lt;&gt;G586),Tableau2[[#This Row],[Cumul MONT]],"")</f>
        <v/>
      </c>
      <c r="L585" s="7">
        <f>SUMIFS($C$2:C585,$B$2:B585,"&lt;&gt;999")</f>
        <v>5917.9999999999991</v>
      </c>
      <c r="M585" s="7">
        <f>SUMIFS($E$2:E585,$B$2:B585,"&lt;&gt;999")</f>
        <v>54270.620000000032</v>
      </c>
      <c r="N585" s="5" t="str">
        <f>IF(AND(Tableau2[[#This Row],[CDE QTE]]="",Tableau2[[#This Row],[CDE MONT]]=""),"",Tableau2[[#This Row],[CDE MONT]]/Tableau2[[#This Row],[CDE QTE]])</f>
        <v/>
      </c>
    </row>
    <row r="586" spans="1:14">
      <c r="A586" s="1" t="s">
        <v>15</v>
      </c>
      <c r="B586" t="s">
        <v>15</v>
      </c>
      <c r="C586" t="s">
        <v>15</v>
      </c>
      <c r="D586" t="s">
        <v>15</v>
      </c>
      <c r="E586" t="s">
        <v>15</v>
      </c>
      <c r="F586" t="s">
        <v>15</v>
      </c>
      <c r="H5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commande]],$H585)))</f>
        <v/>
      </c>
      <c r="I586" s="10" t="str">
        <f>IF(AND(Tableau2[[#This Row],[Nbr de commande]]="",Tableau2[[#This Row],[Nbr de commande]]=""),"",INDEX(G:N,MATCH(Tableau2[[#This Row],[Nbr de commande BIS]],[Nbr de commande],0),8))</f>
        <v/>
      </c>
      <c r="J586" s="8" t="str">
        <f>IF(AND(Tableau2[[#This Row],[Nbr de commande]]&lt;&gt;"",Tableau2[[#This Row],[Nbr de commande]]&lt;&gt;G587),Tableau2[[#This Row],[CUMUL QTE]],"")</f>
        <v/>
      </c>
      <c r="K586" s="8" t="str">
        <f>IF(AND(Tableau2[[#This Row],[Nbr de commande]]&lt;&gt;"",Tableau2[[#This Row],[Nbr de commande]]&lt;&gt;G587),Tableau2[[#This Row],[Cumul MONT]],"")</f>
        <v/>
      </c>
      <c r="L586" s="7">
        <f>SUMIFS($C$2:C586,$B$2:B586,"&lt;&gt;999")</f>
        <v>5917.9999999999991</v>
      </c>
      <c r="M586" s="7">
        <f>SUMIFS($E$2:E586,$B$2:B586,"&lt;&gt;999")</f>
        <v>54270.620000000032</v>
      </c>
      <c r="N586" s="5" t="str">
        <f>IF(AND(Tableau2[[#This Row],[CDE QTE]]="",Tableau2[[#This Row],[CDE MONT]]=""),"",Tableau2[[#This Row],[CDE MONT]]/Tableau2[[#This Row],[CDE QTE]])</f>
        <v/>
      </c>
    </row>
    <row r="587" spans="1:14">
      <c r="A587" s="1" t="s">
        <v>15</v>
      </c>
      <c r="B587" t="s">
        <v>15</v>
      </c>
      <c r="C587" t="s">
        <v>15</v>
      </c>
      <c r="D587" t="s">
        <v>15</v>
      </c>
      <c r="E587" t="s">
        <v>15</v>
      </c>
      <c r="F587" t="s">
        <v>15</v>
      </c>
      <c r="H5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commande]],$H586)))</f>
        <v/>
      </c>
      <c r="I587" s="10" t="str">
        <f>IF(AND(Tableau2[[#This Row],[Nbr de commande]]="",Tableau2[[#This Row],[Nbr de commande]]=""),"",INDEX(G:N,MATCH(Tableau2[[#This Row],[Nbr de commande BIS]],[Nbr de commande],0),8))</f>
        <v/>
      </c>
      <c r="J587" s="8" t="str">
        <f>IF(AND(Tableau2[[#This Row],[Nbr de commande]]&lt;&gt;"",Tableau2[[#This Row],[Nbr de commande]]&lt;&gt;G588),Tableau2[[#This Row],[CUMUL QTE]],"")</f>
        <v/>
      </c>
      <c r="K587" s="8" t="str">
        <f>IF(AND(Tableau2[[#This Row],[Nbr de commande]]&lt;&gt;"",Tableau2[[#This Row],[Nbr de commande]]&lt;&gt;G588),Tableau2[[#This Row],[Cumul MONT]],"")</f>
        <v/>
      </c>
      <c r="L587" s="7">
        <f>SUMIFS($C$2:C587,$B$2:B587,"&lt;&gt;999")</f>
        <v>5917.9999999999991</v>
      </c>
      <c r="M587" s="7">
        <f>SUMIFS($E$2:E587,$B$2:B587,"&lt;&gt;999")</f>
        <v>54270.620000000032</v>
      </c>
      <c r="N587" s="5" t="str">
        <f>IF(AND(Tableau2[[#This Row],[CDE QTE]]="",Tableau2[[#This Row],[CDE MONT]]=""),"",Tableau2[[#This Row],[CDE MONT]]/Tableau2[[#This Row],[CDE QTE]])</f>
        <v/>
      </c>
    </row>
    <row r="588" spans="1:14">
      <c r="A588" s="1" t="s">
        <v>15</v>
      </c>
      <c r="B588" t="s">
        <v>15</v>
      </c>
      <c r="C588" t="s">
        <v>15</v>
      </c>
      <c r="D588" t="s">
        <v>15</v>
      </c>
      <c r="E588" t="s">
        <v>15</v>
      </c>
      <c r="F588" t="s">
        <v>15</v>
      </c>
      <c r="H5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commande]],$H587)))</f>
        <v/>
      </c>
      <c r="I588" s="10" t="str">
        <f>IF(AND(Tableau2[[#This Row],[Nbr de commande]]="",Tableau2[[#This Row],[Nbr de commande]]=""),"",INDEX(G:N,MATCH(Tableau2[[#This Row],[Nbr de commande BIS]],[Nbr de commande],0),8))</f>
        <v/>
      </c>
      <c r="J588" s="8" t="str">
        <f>IF(AND(Tableau2[[#This Row],[Nbr de commande]]&lt;&gt;"",Tableau2[[#This Row],[Nbr de commande]]&lt;&gt;G589),Tableau2[[#This Row],[CUMUL QTE]],"")</f>
        <v/>
      </c>
      <c r="K588" s="8" t="str">
        <f>IF(AND(Tableau2[[#This Row],[Nbr de commande]]&lt;&gt;"",Tableau2[[#This Row],[Nbr de commande]]&lt;&gt;G589),Tableau2[[#This Row],[Cumul MONT]],"")</f>
        <v/>
      </c>
      <c r="L588" s="7">
        <f>SUMIFS($C$2:C588,$B$2:B588,"&lt;&gt;999")</f>
        <v>5917.9999999999991</v>
      </c>
      <c r="M588" s="7">
        <f>SUMIFS($E$2:E588,$B$2:B588,"&lt;&gt;999")</f>
        <v>54270.620000000032</v>
      </c>
      <c r="N588" s="5" t="str">
        <f>IF(AND(Tableau2[[#This Row],[CDE QTE]]="",Tableau2[[#This Row],[CDE MONT]]=""),"",Tableau2[[#This Row],[CDE MONT]]/Tableau2[[#This Row],[CDE QTE]])</f>
        <v/>
      </c>
    </row>
    <row r="589" spans="1:14">
      <c r="A589" s="1" t="s">
        <v>15</v>
      </c>
      <c r="B589" t="s">
        <v>15</v>
      </c>
      <c r="C589" t="s">
        <v>15</v>
      </c>
      <c r="D589" t="s">
        <v>15</v>
      </c>
      <c r="E589" t="s">
        <v>15</v>
      </c>
      <c r="F589" t="s">
        <v>15</v>
      </c>
      <c r="H5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commande]],$H588)))</f>
        <v/>
      </c>
      <c r="I589" s="10" t="str">
        <f>IF(AND(Tableau2[[#This Row],[Nbr de commande]]="",Tableau2[[#This Row],[Nbr de commande]]=""),"",INDEX(G:N,MATCH(Tableau2[[#This Row],[Nbr de commande BIS]],[Nbr de commande],0),8))</f>
        <v/>
      </c>
      <c r="J589" s="8" t="str">
        <f>IF(AND(Tableau2[[#This Row],[Nbr de commande]]&lt;&gt;"",Tableau2[[#This Row],[Nbr de commande]]&lt;&gt;G590),Tableau2[[#This Row],[CUMUL QTE]],"")</f>
        <v/>
      </c>
      <c r="K589" s="8" t="str">
        <f>IF(AND(Tableau2[[#This Row],[Nbr de commande]]&lt;&gt;"",Tableau2[[#This Row],[Nbr de commande]]&lt;&gt;G590),Tableau2[[#This Row],[Cumul MONT]],"")</f>
        <v/>
      </c>
      <c r="L589" s="7">
        <f>SUMIFS($C$2:C589,$B$2:B589,"&lt;&gt;999")</f>
        <v>5917.9999999999991</v>
      </c>
      <c r="M589" s="7">
        <f>SUMIFS($E$2:E589,$B$2:B589,"&lt;&gt;999")</f>
        <v>54270.620000000032</v>
      </c>
      <c r="N589" s="5" t="str">
        <f>IF(AND(Tableau2[[#This Row],[CDE QTE]]="",Tableau2[[#This Row],[CDE MONT]]=""),"",Tableau2[[#This Row],[CDE MONT]]/Tableau2[[#This Row],[CDE QTE]])</f>
        <v/>
      </c>
    </row>
    <row r="590" spans="1:14">
      <c r="A590" s="1" t="s">
        <v>15</v>
      </c>
      <c r="B590" t="s">
        <v>15</v>
      </c>
      <c r="C590" t="s">
        <v>15</v>
      </c>
      <c r="D590" t="s">
        <v>15</v>
      </c>
      <c r="E590" t="s">
        <v>15</v>
      </c>
      <c r="F590" t="s">
        <v>15</v>
      </c>
      <c r="H5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commande]],$H589)))</f>
        <v/>
      </c>
      <c r="I590" s="10" t="str">
        <f>IF(AND(Tableau2[[#This Row],[Nbr de commande]]="",Tableau2[[#This Row],[Nbr de commande]]=""),"",INDEX(G:N,MATCH(Tableau2[[#This Row],[Nbr de commande BIS]],[Nbr de commande],0),8))</f>
        <v/>
      </c>
      <c r="J590" s="8" t="str">
        <f>IF(AND(Tableau2[[#This Row],[Nbr de commande]]&lt;&gt;"",Tableau2[[#This Row],[Nbr de commande]]&lt;&gt;G591),Tableau2[[#This Row],[CUMUL QTE]],"")</f>
        <v/>
      </c>
      <c r="K590" s="8" t="str">
        <f>IF(AND(Tableau2[[#This Row],[Nbr de commande]]&lt;&gt;"",Tableau2[[#This Row],[Nbr de commande]]&lt;&gt;G591),Tableau2[[#This Row],[Cumul MONT]],"")</f>
        <v/>
      </c>
      <c r="L590" s="7">
        <f>SUMIFS($C$2:C590,$B$2:B590,"&lt;&gt;999")</f>
        <v>5917.9999999999991</v>
      </c>
      <c r="M590" s="7">
        <f>SUMIFS($E$2:E590,$B$2:B590,"&lt;&gt;999")</f>
        <v>54270.620000000032</v>
      </c>
      <c r="N590" s="5" t="str">
        <f>IF(AND(Tableau2[[#This Row],[CDE QTE]]="",Tableau2[[#This Row],[CDE MONT]]=""),"",Tableau2[[#This Row],[CDE MONT]]/Tableau2[[#This Row],[CDE QTE]])</f>
        <v/>
      </c>
    </row>
    <row r="591" spans="1:14">
      <c r="A591" s="1" t="s">
        <v>15</v>
      </c>
      <c r="B591" t="s">
        <v>15</v>
      </c>
      <c r="C591" t="s">
        <v>15</v>
      </c>
      <c r="D591" t="s">
        <v>15</v>
      </c>
      <c r="E591" t="s">
        <v>15</v>
      </c>
      <c r="F591" t="s">
        <v>15</v>
      </c>
      <c r="H5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commande]],$H590)))</f>
        <v/>
      </c>
      <c r="I591" s="10" t="str">
        <f>IF(AND(Tableau2[[#This Row],[Nbr de commande]]="",Tableau2[[#This Row],[Nbr de commande]]=""),"",INDEX(G:N,MATCH(Tableau2[[#This Row],[Nbr de commande BIS]],[Nbr de commande],0),8))</f>
        <v/>
      </c>
      <c r="J591" s="8" t="str">
        <f>IF(AND(Tableau2[[#This Row],[Nbr de commande]]&lt;&gt;"",Tableau2[[#This Row],[Nbr de commande]]&lt;&gt;G592),Tableau2[[#This Row],[CUMUL QTE]],"")</f>
        <v/>
      </c>
      <c r="K591" s="8" t="str">
        <f>IF(AND(Tableau2[[#This Row],[Nbr de commande]]&lt;&gt;"",Tableau2[[#This Row],[Nbr de commande]]&lt;&gt;G592),Tableau2[[#This Row],[Cumul MONT]],"")</f>
        <v/>
      </c>
      <c r="L591" s="7">
        <f>SUMIFS($C$2:C591,$B$2:B591,"&lt;&gt;999")</f>
        <v>5917.9999999999991</v>
      </c>
      <c r="M591" s="7">
        <f>SUMIFS($E$2:E591,$B$2:B591,"&lt;&gt;999")</f>
        <v>54270.620000000032</v>
      </c>
      <c r="N591" s="5" t="str">
        <f>IF(AND(Tableau2[[#This Row],[CDE QTE]]="",Tableau2[[#This Row],[CDE MONT]]=""),"",Tableau2[[#This Row],[CDE MONT]]/Tableau2[[#This Row],[CDE QTE]])</f>
        <v/>
      </c>
    </row>
    <row r="592" spans="1:14">
      <c r="A592" s="1" t="s">
        <v>15</v>
      </c>
      <c r="B592" t="s">
        <v>15</v>
      </c>
      <c r="C592" t="s">
        <v>15</v>
      </c>
      <c r="D592" t="s">
        <v>15</v>
      </c>
      <c r="E592" t="s">
        <v>15</v>
      </c>
      <c r="F592" t="s">
        <v>15</v>
      </c>
      <c r="H59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commande]],$H591)))</f>
        <v/>
      </c>
      <c r="I592" s="10" t="str">
        <f>IF(AND(Tableau2[[#This Row],[Nbr de commande]]="",Tableau2[[#This Row],[Nbr de commande]]=""),"",INDEX(G:N,MATCH(Tableau2[[#This Row],[Nbr de commande BIS]],[Nbr de commande],0),8))</f>
        <v/>
      </c>
      <c r="J592" s="8" t="str">
        <f>IF(AND(Tableau2[[#This Row],[Nbr de commande]]&lt;&gt;"",Tableau2[[#This Row],[Nbr de commande]]&lt;&gt;G593),Tableau2[[#This Row],[CUMUL QTE]],"")</f>
        <v/>
      </c>
      <c r="K592" s="8" t="str">
        <f>IF(AND(Tableau2[[#This Row],[Nbr de commande]]&lt;&gt;"",Tableau2[[#This Row],[Nbr de commande]]&lt;&gt;G593),Tableau2[[#This Row],[Cumul MONT]],"")</f>
        <v/>
      </c>
      <c r="L592" s="7">
        <f>SUMIFS($C$2:C592,$B$2:B592,"&lt;&gt;999")</f>
        <v>5917.9999999999991</v>
      </c>
      <c r="M592" s="7">
        <f>SUMIFS($E$2:E592,$B$2:B592,"&lt;&gt;999")</f>
        <v>54270.620000000032</v>
      </c>
      <c r="N592" s="5" t="str">
        <f>IF(AND(Tableau2[[#This Row],[CDE QTE]]="",Tableau2[[#This Row],[CDE MONT]]=""),"",Tableau2[[#This Row],[CDE MONT]]/Tableau2[[#This Row],[CDE QTE]])</f>
        <v/>
      </c>
    </row>
    <row r="593" spans="1:14">
      <c r="A593" s="1" t="s">
        <v>15</v>
      </c>
      <c r="B593" t="s">
        <v>15</v>
      </c>
      <c r="C593" t="s">
        <v>15</v>
      </c>
      <c r="D593" t="s">
        <v>15</v>
      </c>
      <c r="E593" t="s">
        <v>15</v>
      </c>
      <c r="F593" t="s">
        <v>15</v>
      </c>
      <c r="H59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commande]],$H592)))</f>
        <v/>
      </c>
      <c r="I593" s="10" t="str">
        <f>IF(AND(Tableau2[[#This Row],[Nbr de commande]]="",Tableau2[[#This Row],[Nbr de commande]]=""),"",INDEX(G:N,MATCH(Tableau2[[#This Row],[Nbr de commande BIS]],[Nbr de commande],0),8))</f>
        <v/>
      </c>
      <c r="J593" s="8" t="str">
        <f>IF(AND(Tableau2[[#This Row],[Nbr de commande]]&lt;&gt;"",Tableau2[[#This Row],[Nbr de commande]]&lt;&gt;G594),Tableau2[[#This Row],[CUMUL QTE]],"")</f>
        <v/>
      </c>
      <c r="K593" s="8" t="str">
        <f>IF(AND(Tableau2[[#This Row],[Nbr de commande]]&lt;&gt;"",Tableau2[[#This Row],[Nbr de commande]]&lt;&gt;G594),Tableau2[[#This Row],[Cumul MONT]],"")</f>
        <v/>
      </c>
      <c r="L593" s="7">
        <f>SUMIFS($C$2:C593,$B$2:B593,"&lt;&gt;999")</f>
        <v>5917.9999999999991</v>
      </c>
      <c r="M593" s="7">
        <f>SUMIFS($E$2:E593,$B$2:B593,"&lt;&gt;999")</f>
        <v>54270.620000000032</v>
      </c>
      <c r="N593" s="5" t="str">
        <f>IF(AND(Tableau2[[#This Row],[CDE QTE]]="",Tableau2[[#This Row],[CDE MONT]]=""),"",Tableau2[[#This Row],[CDE MONT]]/Tableau2[[#This Row],[CDE QTE]])</f>
        <v/>
      </c>
    </row>
    <row r="594" spans="1:14">
      <c r="A594" s="1" t="s">
        <v>15</v>
      </c>
      <c r="B594" t="s">
        <v>15</v>
      </c>
      <c r="C594" t="s">
        <v>15</v>
      </c>
      <c r="D594" t="s">
        <v>15</v>
      </c>
      <c r="E594" t="s">
        <v>15</v>
      </c>
      <c r="F594" t="s">
        <v>15</v>
      </c>
      <c r="H59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commande]],$H593)))</f>
        <v/>
      </c>
      <c r="I594" s="10" t="str">
        <f>IF(AND(Tableau2[[#This Row],[Nbr de commande]]="",Tableau2[[#This Row],[Nbr de commande]]=""),"",INDEX(G:N,MATCH(Tableau2[[#This Row],[Nbr de commande BIS]],[Nbr de commande],0),8))</f>
        <v/>
      </c>
      <c r="J594" s="8" t="str">
        <f>IF(AND(Tableau2[[#This Row],[Nbr de commande]]&lt;&gt;"",Tableau2[[#This Row],[Nbr de commande]]&lt;&gt;G595),Tableau2[[#This Row],[CUMUL QTE]],"")</f>
        <v/>
      </c>
      <c r="K594" s="8" t="str">
        <f>IF(AND(Tableau2[[#This Row],[Nbr de commande]]&lt;&gt;"",Tableau2[[#This Row],[Nbr de commande]]&lt;&gt;G595),Tableau2[[#This Row],[Cumul MONT]],"")</f>
        <v/>
      </c>
      <c r="L594" s="7">
        <f>SUMIFS($C$2:C594,$B$2:B594,"&lt;&gt;999")</f>
        <v>5917.9999999999991</v>
      </c>
      <c r="M594" s="7">
        <f>SUMIFS($E$2:E594,$B$2:B594,"&lt;&gt;999")</f>
        <v>54270.620000000032</v>
      </c>
      <c r="N594" s="5" t="str">
        <f>IF(AND(Tableau2[[#This Row],[CDE QTE]]="",Tableau2[[#This Row],[CDE MONT]]=""),"",Tableau2[[#This Row],[CDE MONT]]/Tableau2[[#This Row],[CDE QTE]])</f>
        <v/>
      </c>
    </row>
    <row r="595" spans="1:14">
      <c r="A595" s="1" t="s">
        <v>15</v>
      </c>
      <c r="B595" t="s">
        <v>15</v>
      </c>
      <c r="C595" t="s">
        <v>15</v>
      </c>
      <c r="D595" t="s">
        <v>15</v>
      </c>
      <c r="E595" t="s">
        <v>15</v>
      </c>
      <c r="F595" t="s">
        <v>15</v>
      </c>
      <c r="H59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commande]],$H594)))</f>
        <v/>
      </c>
      <c r="I595" s="10" t="str">
        <f>IF(AND(Tableau2[[#This Row],[Nbr de commande]]="",Tableau2[[#This Row],[Nbr de commande]]=""),"",INDEX(G:N,MATCH(Tableau2[[#This Row],[Nbr de commande BIS]],[Nbr de commande],0),8))</f>
        <v/>
      </c>
      <c r="J595" s="8" t="str">
        <f>IF(AND(Tableau2[[#This Row],[Nbr de commande]]&lt;&gt;"",Tableau2[[#This Row],[Nbr de commande]]&lt;&gt;G596),Tableau2[[#This Row],[CUMUL QTE]],"")</f>
        <v/>
      </c>
      <c r="K595" s="8" t="str">
        <f>IF(AND(Tableau2[[#This Row],[Nbr de commande]]&lt;&gt;"",Tableau2[[#This Row],[Nbr de commande]]&lt;&gt;G596),Tableau2[[#This Row],[Cumul MONT]],"")</f>
        <v/>
      </c>
      <c r="L595" s="7">
        <f>SUMIFS($C$2:C595,$B$2:B595,"&lt;&gt;999")</f>
        <v>5917.9999999999991</v>
      </c>
      <c r="M595" s="7">
        <f>SUMIFS($E$2:E595,$B$2:B595,"&lt;&gt;999")</f>
        <v>54270.620000000032</v>
      </c>
      <c r="N595" s="5" t="str">
        <f>IF(AND(Tableau2[[#This Row],[CDE QTE]]="",Tableau2[[#This Row],[CDE MONT]]=""),"",Tableau2[[#This Row],[CDE MONT]]/Tableau2[[#This Row],[CDE QTE]])</f>
        <v/>
      </c>
    </row>
    <row r="596" spans="1:14">
      <c r="A596" s="1" t="s">
        <v>15</v>
      </c>
      <c r="B596" t="s">
        <v>15</v>
      </c>
      <c r="C596" t="s">
        <v>15</v>
      </c>
      <c r="D596" t="s">
        <v>15</v>
      </c>
      <c r="E596" t="s">
        <v>15</v>
      </c>
      <c r="F596" t="s">
        <v>15</v>
      </c>
      <c r="H59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commande]],$H595)))</f>
        <v/>
      </c>
      <c r="I596" s="10" t="str">
        <f>IF(AND(Tableau2[[#This Row],[Nbr de commande]]="",Tableau2[[#This Row],[Nbr de commande]]=""),"",INDEX(G:N,MATCH(Tableau2[[#This Row],[Nbr de commande BIS]],[Nbr de commande],0),8))</f>
        <v/>
      </c>
      <c r="J596" s="8" t="str">
        <f>IF(AND(Tableau2[[#This Row],[Nbr de commande]]&lt;&gt;"",Tableau2[[#This Row],[Nbr de commande]]&lt;&gt;G597),Tableau2[[#This Row],[CUMUL QTE]],"")</f>
        <v/>
      </c>
      <c r="K596" s="8" t="str">
        <f>IF(AND(Tableau2[[#This Row],[Nbr de commande]]&lt;&gt;"",Tableau2[[#This Row],[Nbr de commande]]&lt;&gt;G597),Tableau2[[#This Row],[Cumul MONT]],"")</f>
        <v/>
      </c>
      <c r="L596" s="7">
        <f>SUMIFS($C$2:C596,$B$2:B596,"&lt;&gt;999")</f>
        <v>5917.9999999999991</v>
      </c>
      <c r="M596" s="7">
        <f>SUMIFS($E$2:E596,$B$2:B596,"&lt;&gt;999")</f>
        <v>54270.620000000032</v>
      </c>
      <c r="N596" s="5" t="str">
        <f>IF(AND(Tableau2[[#This Row],[CDE QTE]]="",Tableau2[[#This Row],[CDE MONT]]=""),"",Tableau2[[#This Row],[CDE MONT]]/Tableau2[[#This Row],[CDE QTE]])</f>
        <v/>
      </c>
    </row>
    <row r="597" spans="1:14">
      <c r="A597" s="1" t="s">
        <v>15</v>
      </c>
      <c r="B597" t="s">
        <v>15</v>
      </c>
      <c r="C597" t="s">
        <v>15</v>
      </c>
      <c r="D597" t="s">
        <v>15</v>
      </c>
      <c r="E597" t="s">
        <v>15</v>
      </c>
      <c r="F597" t="s">
        <v>15</v>
      </c>
      <c r="H59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commande]],$H596)))</f>
        <v/>
      </c>
      <c r="I597" s="10" t="str">
        <f>IF(AND(Tableau2[[#This Row],[Nbr de commande]]="",Tableau2[[#This Row],[Nbr de commande]]=""),"",INDEX(G:N,MATCH(Tableau2[[#This Row],[Nbr de commande BIS]],[Nbr de commande],0),8))</f>
        <v/>
      </c>
      <c r="J597" s="8" t="str">
        <f>IF(AND(Tableau2[[#This Row],[Nbr de commande]]&lt;&gt;"",Tableau2[[#This Row],[Nbr de commande]]&lt;&gt;G598),Tableau2[[#This Row],[CUMUL QTE]],"")</f>
        <v/>
      </c>
      <c r="K597" s="8" t="str">
        <f>IF(AND(Tableau2[[#This Row],[Nbr de commande]]&lt;&gt;"",Tableau2[[#This Row],[Nbr de commande]]&lt;&gt;G598),Tableau2[[#This Row],[Cumul MONT]],"")</f>
        <v/>
      </c>
      <c r="L597" s="7">
        <f>SUMIFS($C$2:C597,$B$2:B597,"&lt;&gt;999")</f>
        <v>5917.9999999999991</v>
      </c>
      <c r="M597" s="7">
        <f>SUMIFS($E$2:E597,$B$2:B597,"&lt;&gt;999")</f>
        <v>54270.620000000032</v>
      </c>
      <c r="N597" s="5" t="str">
        <f>IF(AND(Tableau2[[#This Row],[CDE QTE]]="",Tableau2[[#This Row],[CDE MONT]]=""),"",Tableau2[[#This Row],[CDE MONT]]/Tableau2[[#This Row],[CDE QTE]])</f>
        <v/>
      </c>
    </row>
    <row r="598" spans="1:14">
      <c r="A598" s="1" t="s">
        <v>15</v>
      </c>
      <c r="B598" t="s">
        <v>15</v>
      </c>
      <c r="C598" t="s">
        <v>15</v>
      </c>
      <c r="D598" t="s">
        <v>15</v>
      </c>
      <c r="E598" t="s">
        <v>15</v>
      </c>
      <c r="F598" t="s">
        <v>15</v>
      </c>
      <c r="H59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commande]],$H597)))</f>
        <v/>
      </c>
      <c r="I598" s="10" t="str">
        <f>IF(AND(Tableau2[[#This Row],[Nbr de commande]]="",Tableau2[[#This Row],[Nbr de commande]]=""),"",INDEX(G:N,MATCH(Tableau2[[#This Row],[Nbr de commande BIS]],[Nbr de commande],0),8))</f>
        <v/>
      </c>
      <c r="J598" s="8" t="str">
        <f>IF(AND(Tableau2[[#This Row],[Nbr de commande]]&lt;&gt;"",Tableau2[[#This Row],[Nbr de commande]]&lt;&gt;G599),Tableau2[[#This Row],[CUMUL QTE]],"")</f>
        <v/>
      </c>
      <c r="K598" s="8" t="str">
        <f>IF(AND(Tableau2[[#This Row],[Nbr de commande]]&lt;&gt;"",Tableau2[[#This Row],[Nbr de commande]]&lt;&gt;G599),Tableau2[[#This Row],[Cumul MONT]],"")</f>
        <v/>
      </c>
      <c r="L598" s="7">
        <f>SUMIFS($C$2:C598,$B$2:B598,"&lt;&gt;999")</f>
        <v>5917.9999999999991</v>
      </c>
      <c r="M598" s="7">
        <f>SUMIFS($E$2:E598,$B$2:B598,"&lt;&gt;999")</f>
        <v>54270.620000000032</v>
      </c>
      <c r="N598" s="5" t="str">
        <f>IF(AND(Tableau2[[#This Row],[CDE QTE]]="",Tableau2[[#This Row],[CDE MONT]]=""),"",Tableau2[[#This Row],[CDE MONT]]/Tableau2[[#This Row],[CDE QTE]])</f>
        <v/>
      </c>
    </row>
    <row r="599" spans="1:14">
      <c r="A599" s="1" t="s">
        <v>15</v>
      </c>
      <c r="B599" t="s">
        <v>15</v>
      </c>
      <c r="C599" t="s">
        <v>15</v>
      </c>
      <c r="D599" t="s">
        <v>15</v>
      </c>
      <c r="E599" t="s">
        <v>15</v>
      </c>
      <c r="F599" t="s">
        <v>15</v>
      </c>
      <c r="H59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commande]],$H598)))</f>
        <v/>
      </c>
      <c r="I599" s="10" t="str">
        <f>IF(AND(Tableau2[[#This Row],[Nbr de commande]]="",Tableau2[[#This Row],[Nbr de commande]]=""),"",INDEX(G:N,MATCH(Tableau2[[#This Row],[Nbr de commande BIS]],[Nbr de commande],0),8))</f>
        <v/>
      </c>
      <c r="J599" s="8" t="str">
        <f>IF(AND(Tableau2[[#This Row],[Nbr de commande]]&lt;&gt;"",Tableau2[[#This Row],[Nbr de commande]]&lt;&gt;G600),Tableau2[[#This Row],[CUMUL QTE]],"")</f>
        <v/>
      </c>
      <c r="K599" s="8" t="str">
        <f>IF(AND(Tableau2[[#This Row],[Nbr de commande]]&lt;&gt;"",Tableau2[[#This Row],[Nbr de commande]]&lt;&gt;G600),Tableau2[[#This Row],[Cumul MONT]],"")</f>
        <v/>
      </c>
      <c r="L599" s="7">
        <f>SUMIFS($C$2:C599,$B$2:B599,"&lt;&gt;999")</f>
        <v>5917.9999999999991</v>
      </c>
      <c r="M599" s="7">
        <f>SUMIFS($E$2:E599,$B$2:B599,"&lt;&gt;999")</f>
        <v>54270.620000000032</v>
      </c>
      <c r="N599" s="5" t="str">
        <f>IF(AND(Tableau2[[#This Row],[CDE QTE]]="",Tableau2[[#This Row],[CDE MONT]]=""),"",Tableau2[[#This Row],[CDE MONT]]/Tableau2[[#This Row],[CDE QTE]])</f>
        <v/>
      </c>
    </row>
    <row r="600" spans="1:14">
      <c r="A600" s="1" t="s">
        <v>15</v>
      </c>
      <c r="B600" t="s">
        <v>15</v>
      </c>
      <c r="C600" t="s">
        <v>15</v>
      </c>
      <c r="D600" t="s">
        <v>15</v>
      </c>
      <c r="E600" t="s">
        <v>15</v>
      </c>
      <c r="F600" t="s">
        <v>15</v>
      </c>
      <c r="H60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commande]],$H599)))</f>
        <v/>
      </c>
      <c r="I600" s="10" t="str">
        <f>IF(AND(Tableau2[[#This Row],[Nbr de commande]]="",Tableau2[[#This Row],[Nbr de commande]]=""),"",INDEX(G:N,MATCH(Tableau2[[#This Row],[Nbr de commande BIS]],[Nbr de commande],0),8))</f>
        <v/>
      </c>
      <c r="J600" s="8" t="str">
        <f>IF(AND(Tableau2[[#This Row],[Nbr de commande]]&lt;&gt;"",Tableau2[[#This Row],[Nbr de commande]]&lt;&gt;G601),Tableau2[[#This Row],[CUMUL QTE]],"")</f>
        <v/>
      </c>
      <c r="K600" s="8" t="str">
        <f>IF(AND(Tableau2[[#This Row],[Nbr de commande]]&lt;&gt;"",Tableau2[[#This Row],[Nbr de commande]]&lt;&gt;G601),Tableau2[[#This Row],[Cumul MONT]],"")</f>
        <v/>
      </c>
      <c r="L600" s="7">
        <f>SUMIFS($C$2:C600,$B$2:B600,"&lt;&gt;999")</f>
        <v>5917.9999999999991</v>
      </c>
      <c r="M600" s="7">
        <f>SUMIFS($E$2:E600,$B$2:B600,"&lt;&gt;999")</f>
        <v>54270.620000000032</v>
      </c>
      <c r="N600" s="5" t="str">
        <f>IF(AND(Tableau2[[#This Row],[CDE QTE]]="",Tableau2[[#This Row],[CDE MONT]]=""),"",Tableau2[[#This Row],[CDE MONT]]/Tableau2[[#This Row],[CDE QTE]])</f>
        <v/>
      </c>
    </row>
    <row r="601" spans="1:14">
      <c r="A601" s="1" t="s">
        <v>15</v>
      </c>
      <c r="B601" t="s">
        <v>15</v>
      </c>
      <c r="C601" t="s">
        <v>15</v>
      </c>
      <c r="D601" t="s">
        <v>15</v>
      </c>
      <c r="E601" t="s">
        <v>15</v>
      </c>
      <c r="F601" t="s">
        <v>15</v>
      </c>
      <c r="H60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commande]],$H600)))</f>
        <v/>
      </c>
      <c r="I601" s="10" t="str">
        <f>IF(AND(Tableau2[[#This Row],[Nbr de commande]]="",Tableau2[[#This Row],[Nbr de commande]]=""),"",INDEX(G:N,MATCH(Tableau2[[#This Row],[Nbr de commande BIS]],[Nbr de commande],0),8))</f>
        <v/>
      </c>
      <c r="J601" s="8" t="str">
        <f>IF(AND(Tableau2[[#This Row],[Nbr de commande]]&lt;&gt;"",Tableau2[[#This Row],[Nbr de commande]]&lt;&gt;G602),Tableau2[[#This Row],[CUMUL QTE]],"")</f>
        <v/>
      </c>
      <c r="K601" s="8" t="str">
        <f>IF(AND(Tableau2[[#This Row],[Nbr de commande]]&lt;&gt;"",Tableau2[[#This Row],[Nbr de commande]]&lt;&gt;G602),Tableau2[[#This Row],[Cumul MONT]],"")</f>
        <v/>
      </c>
      <c r="L601" s="7">
        <f>SUMIFS($C$2:C601,$B$2:B601,"&lt;&gt;999")</f>
        <v>5917.9999999999991</v>
      </c>
      <c r="M601" s="7">
        <f>SUMIFS($E$2:E601,$B$2:B601,"&lt;&gt;999")</f>
        <v>54270.620000000032</v>
      </c>
      <c r="N601" s="5" t="str">
        <f>IF(AND(Tableau2[[#This Row],[CDE QTE]]="",Tableau2[[#This Row],[CDE MONT]]=""),"",Tableau2[[#This Row],[CDE MONT]]/Tableau2[[#This Row],[CDE QTE]])</f>
        <v/>
      </c>
    </row>
    <row r="602" spans="1:14">
      <c r="A602" s="1" t="s">
        <v>15</v>
      </c>
      <c r="B602" t="s">
        <v>15</v>
      </c>
      <c r="C602" t="s">
        <v>15</v>
      </c>
      <c r="D602" t="s">
        <v>15</v>
      </c>
      <c r="E602" t="s">
        <v>15</v>
      </c>
      <c r="F602" t="s">
        <v>15</v>
      </c>
      <c r="H60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commande]],$H601)))</f>
        <v/>
      </c>
      <c r="I602" s="10" t="str">
        <f>IF(AND(Tableau2[[#This Row],[Nbr de commande]]="",Tableau2[[#This Row],[Nbr de commande]]=""),"",INDEX(G:N,MATCH(Tableau2[[#This Row],[Nbr de commande BIS]],[Nbr de commande],0),8))</f>
        <v/>
      </c>
      <c r="J602" s="8" t="str">
        <f>IF(AND(Tableau2[[#This Row],[Nbr de commande]]&lt;&gt;"",Tableau2[[#This Row],[Nbr de commande]]&lt;&gt;G603),Tableau2[[#This Row],[CUMUL QTE]],"")</f>
        <v/>
      </c>
      <c r="K602" s="8" t="str">
        <f>IF(AND(Tableau2[[#This Row],[Nbr de commande]]&lt;&gt;"",Tableau2[[#This Row],[Nbr de commande]]&lt;&gt;G603),Tableau2[[#This Row],[Cumul MONT]],"")</f>
        <v/>
      </c>
      <c r="L602" s="7">
        <f>SUMIFS($C$2:C602,$B$2:B602,"&lt;&gt;999")</f>
        <v>5917.9999999999991</v>
      </c>
      <c r="M602" s="7">
        <f>SUMIFS($E$2:E602,$B$2:B602,"&lt;&gt;999")</f>
        <v>54270.620000000032</v>
      </c>
      <c r="N602" s="5" t="str">
        <f>IF(AND(Tableau2[[#This Row],[CDE QTE]]="",Tableau2[[#This Row],[CDE MONT]]=""),"",Tableau2[[#This Row],[CDE MONT]]/Tableau2[[#This Row],[CDE QTE]])</f>
        <v/>
      </c>
    </row>
    <row r="603" spans="1:14">
      <c r="A603" s="1" t="s">
        <v>15</v>
      </c>
      <c r="B603" t="s">
        <v>15</v>
      </c>
      <c r="C603" t="s">
        <v>15</v>
      </c>
      <c r="D603" t="s">
        <v>15</v>
      </c>
      <c r="E603" t="s">
        <v>15</v>
      </c>
      <c r="F603" t="s">
        <v>15</v>
      </c>
      <c r="H60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commande]],$H602)))</f>
        <v/>
      </c>
      <c r="I603" s="10" t="str">
        <f>IF(AND(Tableau2[[#This Row],[Nbr de commande]]="",Tableau2[[#This Row],[Nbr de commande]]=""),"",INDEX(G:N,MATCH(Tableau2[[#This Row],[Nbr de commande BIS]],[Nbr de commande],0),8))</f>
        <v/>
      </c>
      <c r="J603" s="8" t="str">
        <f>IF(AND(Tableau2[[#This Row],[Nbr de commande]]&lt;&gt;"",Tableau2[[#This Row],[Nbr de commande]]&lt;&gt;G604),Tableau2[[#This Row],[CUMUL QTE]],"")</f>
        <v/>
      </c>
      <c r="K603" s="8" t="str">
        <f>IF(AND(Tableau2[[#This Row],[Nbr de commande]]&lt;&gt;"",Tableau2[[#This Row],[Nbr de commande]]&lt;&gt;G604),Tableau2[[#This Row],[Cumul MONT]],"")</f>
        <v/>
      </c>
      <c r="L603" s="7">
        <f>SUMIFS($C$2:C603,$B$2:B603,"&lt;&gt;999")</f>
        <v>5917.9999999999991</v>
      </c>
      <c r="M603" s="7">
        <f>SUMIFS($E$2:E603,$B$2:B603,"&lt;&gt;999")</f>
        <v>54270.620000000032</v>
      </c>
      <c r="N603" s="5" t="str">
        <f>IF(AND(Tableau2[[#This Row],[CDE QTE]]="",Tableau2[[#This Row],[CDE MONT]]=""),"",Tableau2[[#This Row],[CDE MONT]]/Tableau2[[#This Row],[CDE QTE]])</f>
        <v/>
      </c>
    </row>
    <row r="604" spans="1:14">
      <c r="A604" s="1" t="s">
        <v>15</v>
      </c>
      <c r="B604" t="s">
        <v>15</v>
      </c>
      <c r="C604" t="s">
        <v>15</v>
      </c>
      <c r="D604" t="s">
        <v>15</v>
      </c>
      <c r="E604" t="s">
        <v>15</v>
      </c>
      <c r="F604" t="s">
        <v>15</v>
      </c>
      <c r="H60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commande]],$H603)))</f>
        <v/>
      </c>
      <c r="I604" s="10" t="str">
        <f>IF(AND(Tableau2[[#This Row],[Nbr de commande]]="",Tableau2[[#This Row],[Nbr de commande]]=""),"",INDEX(G:N,MATCH(Tableau2[[#This Row],[Nbr de commande BIS]],[Nbr de commande],0),8))</f>
        <v/>
      </c>
      <c r="J604" s="8" t="str">
        <f>IF(AND(Tableau2[[#This Row],[Nbr de commande]]&lt;&gt;"",Tableau2[[#This Row],[Nbr de commande]]&lt;&gt;G605),Tableau2[[#This Row],[CUMUL QTE]],"")</f>
        <v/>
      </c>
      <c r="K604" s="8" t="str">
        <f>IF(AND(Tableau2[[#This Row],[Nbr de commande]]&lt;&gt;"",Tableau2[[#This Row],[Nbr de commande]]&lt;&gt;G605),Tableau2[[#This Row],[Cumul MONT]],"")</f>
        <v/>
      </c>
      <c r="L604" s="7">
        <f>SUMIFS($C$2:C604,$B$2:B604,"&lt;&gt;999")</f>
        <v>5917.9999999999991</v>
      </c>
      <c r="M604" s="7">
        <f>SUMIFS($E$2:E604,$B$2:B604,"&lt;&gt;999")</f>
        <v>54270.620000000032</v>
      </c>
      <c r="N604" s="5" t="str">
        <f>IF(AND(Tableau2[[#This Row],[CDE QTE]]="",Tableau2[[#This Row],[CDE MONT]]=""),"",Tableau2[[#This Row],[CDE MONT]]/Tableau2[[#This Row],[CDE QTE]])</f>
        <v/>
      </c>
    </row>
    <row r="605" spans="1:14">
      <c r="A605" s="1" t="s">
        <v>15</v>
      </c>
      <c r="B605" t="s">
        <v>15</v>
      </c>
      <c r="C605" t="s">
        <v>15</v>
      </c>
      <c r="D605" t="s">
        <v>15</v>
      </c>
      <c r="E605" t="s">
        <v>15</v>
      </c>
      <c r="F605" t="s">
        <v>15</v>
      </c>
      <c r="H60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commande]],$H604)))</f>
        <v/>
      </c>
      <c r="I605" s="10" t="str">
        <f>IF(AND(Tableau2[[#This Row],[Nbr de commande]]="",Tableau2[[#This Row],[Nbr de commande]]=""),"",INDEX(G:N,MATCH(Tableau2[[#This Row],[Nbr de commande BIS]],[Nbr de commande],0),8))</f>
        <v/>
      </c>
      <c r="J605" s="8" t="str">
        <f>IF(AND(Tableau2[[#This Row],[Nbr de commande]]&lt;&gt;"",Tableau2[[#This Row],[Nbr de commande]]&lt;&gt;G606),Tableau2[[#This Row],[CUMUL QTE]],"")</f>
        <v/>
      </c>
      <c r="K605" s="8" t="str">
        <f>IF(AND(Tableau2[[#This Row],[Nbr de commande]]&lt;&gt;"",Tableau2[[#This Row],[Nbr de commande]]&lt;&gt;G606),Tableau2[[#This Row],[Cumul MONT]],"")</f>
        <v/>
      </c>
      <c r="L605" s="7">
        <f>SUMIFS($C$2:C605,$B$2:B605,"&lt;&gt;999")</f>
        <v>5917.9999999999991</v>
      </c>
      <c r="M605" s="7">
        <f>SUMIFS($E$2:E605,$B$2:B605,"&lt;&gt;999")</f>
        <v>54270.620000000032</v>
      </c>
      <c r="N605" s="5" t="str">
        <f>IF(AND(Tableau2[[#This Row],[CDE QTE]]="",Tableau2[[#This Row],[CDE MONT]]=""),"",Tableau2[[#This Row],[CDE MONT]]/Tableau2[[#This Row],[CDE QTE]])</f>
        <v/>
      </c>
    </row>
    <row r="606" spans="1:14">
      <c r="A606" s="1" t="s">
        <v>15</v>
      </c>
      <c r="B606" t="s">
        <v>15</v>
      </c>
      <c r="C606" t="s">
        <v>15</v>
      </c>
      <c r="D606" t="s">
        <v>15</v>
      </c>
      <c r="E606" t="s">
        <v>15</v>
      </c>
      <c r="F606" t="s">
        <v>15</v>
      </c>
      <c r="H60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commande]],$H605)))</f>
        <v/>
      </c>
      <c r="I606" s="10" t="str">
        <f>IF(AND(Tableau2[[#This Row],[Nbr de commande]]="",Tableau2[[#This Row],[Nbr de commande]]=""),"",INDEX(G:N,MATCH(Tableau2[[#This Row],[Nbr de commande BIS]],[Nbr de commande],0),8))</f>
        <v/>
      </c>
      <c r="J606" s="8" t="str">
        <f>IF(AND(Tableau2[[#This Row],[Nbr de commande]]&lt;&gt;"",Tableau2[[#This Row],[Nbr de commande]]&lt;&gt;G607),Tableau2[[#This Row],[CUMUL QTE]],"")</f>
        <v/>
      </c>
      <c r="K606" s="8" t="str">
        <f>IF(AND(Tableau2[[#This Row],[Nbr de commande]]&lt;&gt;"",Tableau2[[#This Row],[Nbr de commande]]&lt;&gt;G607),Tableau2[[#This Row],[Cumul MONT]],"")</f>
        <v/>
      </c>
      <c r="L606" s="7">
        <f>SUMIFS($C$2:C606,$B$2:B606,"&lt;&gt;999")</f>
        <v>5917.9999999999991</v>
      </c>
      <c r="M606" s="7">
        <f>SUMIFS($E$2:E606,$B$2:B606,"&lt;&gt;999")</f>
        <v>54270.620000000032</v>
      </c>
      <c r="N606" s="5" t="str">
        <f>IF(AND(Tableau2[[#This Row],[CDE QTE]]="",Tableau2[[#This Row],[CDE MONT]]=""),"",Tableau2[[#This Row],[CDE MONT]]/Tableau2[[#This Row],[CDE QTE]])</f>
        <v/>
      </c>
    </row>
    <row r="607" spans="1:14">
      <c r="A607" s="1" t="s">
        <v>15</v>
      </c>
      <c r="B607" t="s">
        <v>15</v>
      </c>
      <c r="C607" t="s">
        <v>15</v>
      </c>
      <c r="D607" t="s">
        <v>15</v>
      </c>
      <c r="E607" t="s">
        <v>15</v>
      </c>
      <c r="F607" t="s">
        <v>15</v>
      </c>
      <c r="H60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commande]],$H606)))</f>
        <v/>
      </c>
      <c r="I607" s="10" t="str">
        <f>IF(AND(Tableau2[[#This Row],[Nbr de commande]]="",Tableau2[[#This Row],[Nbr de commande]]=""),"",INDEX(G:N,MATCH(Tableau2[[#This Row],[Nbr de commande BIS]],[Nbr de commande],0),8))</f>
        <v/>
      </c>
      <c r="J607" s="8" t="str">
        <f>IF(AND(Tableau2[[#This Row],[Nbr de commande]]&lt;&gt;"",Tableau2[[#This Row],[Nbr de commande]]&lt;&gt;G608),Tableau2[[#This Row],[CUMUL QTE]],"")</f>
        <v/>
      </c>
      <c r="K607" s="8" t="str">
        <f>IF(AND(Tableau2[[#This Row],[Nbr de commande]]&lt;&gt;"",Tableau2[[#This Row],[Nbr de commande]]&lt;&gt;G608),Tableau2[[#This Row],[Cumul MONT]],"")</f>
        <v/>
      </c>
      <c r="L607" s="7">
        <f>SUMIFS($C$2:C607,$B$2:B607,"&lt;&gt;999")</f>
        <v>5917.9999999999991</v>
      </c>
      <c r="M607" s="7">
        <f>SUMIFS($E$2:E607,$B$2:B607,"&lt;&gt;999")</f>
        <v>54270.620000000032</v>
      </c>
      <c r="N607" s="5" t="str">
        <f>IF(AND(Tableau2[[#This Row],[CDE QTE]]="",Tableau2[[#This Row],[CDE MONT]]=""),"",Tableau2[[#This Row],[CDE MONT]]/Tableau2[[#This Row],[CDE QTE]])</f>
        <v/>
      </c>
    </row>
    <row r="608" spans="1:14">
      <c r="A608" s="1" t="s">
        <v>15</v>
      </c>
      <c r="B608" t="s">
        <v>15</v>
      </c>
      <c r="C608" t="s">
        <v>15</v>
      </c>
      <c r="D608" t="s">
        <v>15</v>
      </c>
      <c r="E608" t="s">
        <v>15</v>
      </c>
      <c r="F608" t="s">
        <v>15</v>
      </c>
      <c r="H60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commande]],$H607)))</f>
        <v/>
      </c>
      <c r="I608" s="10" t="str">
        <f>IF(AND(Tableau2[[#This Row],[Nbr de commande]]="",Tableau2[[#This Row],[Nbr de commande]]=""),"",INDEX(G:N,MATCH(Tableau2[[#This Row],[Nbr de commande BIS]],[Nbr de commande],0),8))</f>
        <v/>
      </c>
      <c r="J608" s="8" t="str">
        <f>IF(AND(Tableau2[[#This Row],[Nbr de commande]]&lt;&gt;"",Tableau2[[#This Row],[Nbr de commande]]&lt;&gt;G609),Tableau2[[#This Row],[CUMUL QTE]],"")</f>
        <v/>
      </c>
      <c r="K608" s="8" t="str">
        <f>IF(AND(Tableau2[[#This Row],[Nbr de commande]]&lt;&gt;"",Tableau2[[#This Row],[Nbr de commande]]&lt;&gt;G609),Tableau2[[#This Row],[Cumul MONT]],"")</f>
        <v/>
      </c>
      <c r="L608" s="7">
        <f>SUMIFS($C$2:C608,$B$2:B608,"&lt;&gt;999")</f>
        <v>5917.9999999999991</v>
      </c>
      <c r="M608" s="7">
        <f>SUMIFS($E$2:E608,$B$2:B608,"&lt;&gt;999")</f>
        <v>54270.620000000032</v>
      </c>
      <c r="N608" s="5" t="str">
        <f>IF(AND(Tableau2[[#This Row],[CDE QTE]]="",Tableau2[[#This Row],[CDE MONT]]=""),"",Tableau2[[#This Row],[CDE MONT]]/Tableau2[[#This Row],[CDE QTE]])</f>
        <v/>
      </c>
    </row>
    <row r="609" spans="1:14">
      <c r="A609" s="1" t="s">
        <v>15</v>
      </c>
      <c r="B609" t="s">
        <v>15</v>
      </c>
      <c r="C609" t="s">
        <v>15</v>
      </c>
      <c r="D609" t="s">
        <v>15</v>
      </c>
      <c r="E609" t="s">
        <v>15</v>
      </c>
      <c r="F609" t="s">
        <v>15</v>
      </c>
      <c r="H60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commande]],$H608)))</f>
        <v/>
      </c>
      <c r="I609" s="10" t="str">
        <f>IF(AND(Tableau2[[#This Row],[Nbr de commande]]="",Tableau2[[#This Row],[Nbr de commande]]=""),"",INDEX(G:N,MATCH(Tableau2[[#This Row],[Nbr de commande BIS]],[Nbr de commande],0),8))</f>
        <v/>
      </c>
      <c r="J609" s="8" t="str">
        <f>IF(AND(Tableau2[[#This Row],[Nbr de commande]]&lt;&gt;"",Tableau2[[#This Row],[Nbr de commande]]&lt;&gt;G610),Tableau2[[#This Row],[CUMUL QTE]],"")</f>
        <v/>
      </c>
      <c r="K609" s="8" t="str">
        <f>IF(AND(Tableau2[[#This Row],[Nbr de commande]]&lt;&gt;"",Tableau2[[#This Row],[Nbr de commande]]&lt;&gt;G610),Tableau2[[#This Row],[Cumul MONT]],"")</f>
        <v/>
      </c>
      <c r="L609" s="7">
        <f>SUMIFS($C$2:C609,$B$2:B609,"&lt;&gt;999")</f>
        <v>5917.9999999999991</v>
      </c>
      <c r="M609" s="7">
        <f>SUMIFS($E$2:E609,$B$2:B609,"&lt;&gt;999")</f>
        <v>54270.620000000032</v>
      </c>
      <c r="N609" s="5" t="str">
        <f>IF(AND(Tableau2[[#This Row],[CDE QTE]]="",Tableau2[[#This Row],[CDE MONT]]=""),"",Tableau2[[#This Row],[CDE MONT]]/Tableau2[[#This Row],[CDE QTE]])</f>
        <v/>
      </c>
    </row>
    <row r="610" spans="1:14">
      <c r="A610" s="1" t="s">
        <v>15</v>
      </c>
      <c r="B610" t="s">
        <v>15</v>
      </c>
      <c r="C610" t="s">
        <v>15</v>
      </c>
      <c r="D610" t="s">
        <v>15</v>
      </c>
      <c r="E610" t="s">
        <v>15</v>
      </c>
      <c r="F610" t="s">
        <v>15</v>
      </c>
      <c r="H61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commande]],$H609)))</f>
        <v/>
      </c>
      <c r="I610" s="10" t="str">
        <f>IF(AND(Tableau2[[#This Row],[Nbr de commande]]="",Tableau2[[#This Row],[Nbr de commande]]=""),"",INDEX(G:N,MATCH(Tableau2[[#This Row],[Nbr de commande BIS]],[Nbr de commande],0),8))</f>
        <v/>
      </c>
      <c r="J610" s="8" t="str">
        <f>IF(AND(Tableau2[[#This Row],[Nbr de commande]]&lt;&gt;"",Tableau2[[#This Row],[Nbr de commande]]&lt;&gt;G611),Tableau2[[#This Row],[CUMUL QTE]],"")</f>
        <v/>
      </c>
      <c r="K610" s="8" t="str">
        <f>IF(AND(Tableau2[[#This Row],[Nbr de commande]]&lt;&gt;"",Tableau2[[#This Row],[Nbr de commande]]&lt;&gt;G611),Tableau2[[#This Row],[Cumul MONT]],"")</f>
        <v/>
      </c>
      <c r="L610" s="7">
        <f>SUMIFS($C$2:C610,$B$2:B610,"&lt;&gt;999")</f>
        <v>5917.9999999999991</v>
      </c>
      <c r="M610" s="7">
        <f>SUMIFS($E$2:E610,$B$2:B610,"&lt;&gt;999")</f>
        <v>54270.620000000032</v>
      </c>
      <c r="N610" s="5" t="str">
        <f>IF(AND(Tableau2[[#This Row],[CDE QTE]]="",Tableau2[[#This Row],[CDE MONT]]=""),"",Tableau2[[#This Row],[CDE MONT]]/Tableau2[[#This Row],[CDE QTE]])</f>
        <v/>
      </c>
    </row>
    <row r="611" spans="1:14">
      <c r="A611" s="1" t="s">
        <v>15</v>
      </c>
      <c r="B611" t="s">
        <v>15</v>
      </c>
      <c r="C611" t="s">
        <v>15</v>
      </c>
      <c r="D611" t="s">
        <v>15</v>
      </c>
      <c r="E611" t="s">
        <v>15</v>
      </c>
      <c r="F611" t="s">
        <v>15</v>
      </c>
      <c r="H61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commande]],$H610)))</f>
        <v/>
      </c>
      <c r="I611" s="10" t="str">
        <f>IF(AND(Tableau2[[#This Row],[Nbr de commande]]="",Tableau2[[#This Row],[Nbr de commande]]=""),"",INDEX(G:N,MATCH(Tableau2[[#This Row],[Nbr de commande BIS]],[Nbr de commande],0),8))</f>
        <v/>
      </c>
      <c r="J611" s="8" t="str">
        <f>IF(AND(Tableau2[[#This Row],[Nbr de commande]]&lt;&gt;"",Tableau2[[#This Row],[Nbr de commande]]&lt;&gt;G612),Tableau2[[#This Row],[CUMUL QTE]],"")</f>
        <v/>
      </c>
      <c r="K611" s="8" t="str">
        <f>IF(AND(Tableau2[[#This Row],[Nbr de commande]]&lt;&gt;"",Tableau2[[#This Row],[Nbr de commande]]&lt;&gt;G612),Tableau2[[#This Row],[Cumul MONT]],"")</f>
        <v/>
      </c>
      <c r="L611" s="7">
        <f>SUMIFS($C$2:C611,$B$2:B611,"&lt;&gt;999")</f>
        <v>5917.9999999999991</v>
      </c>
      <c r="M611" s="7">
        <f>SUMIFS($E$2:E611,$B$2:B611,"&lt;&gt;999")</f>
        <v>54270.620000000032</v>
      </c>
      <c r="N611" s="5" t="str">
        <f>IF(AND(Tableau2[[#This Row],[CDE QTE]]="",Tableau2[[#This Row],[CDE MONT]]=""),"",Tableau2[[#This Row],[CDE MONT]]/Tableau2[[#This Row],[CDE QTE]])</f>
        <v/>
      </c>
    </row>
    <row r="612" spans="1:14">
      <c r="A612" s="1" t="s">
        <v>15</v>
      </c>
      <c r="B612" t="s">
        <v>15</v>
      </c>
      <c r="C612" t="s">
        <v>15</v>
      </c>
      <c r="D612" t="s">
        <v>15</v>
      </c>
      <c r="E612" t="s">
        <v>15</v>
      </c>
      <c r="F612" t="s">
        <v>15</v>
      </c>
      <c r="H61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commande]],$H611)))</f>
        <v/>
      </c>
      <c r="I612" s="10" t="str">
        <f>IF(AND(Tableau2[[#This Row],[Nbr de commande]]="",Tableau2[[#This Row],[Nbr de commande]]=""),"",INDEX(G:N,MATCH(Tableau2[[#This Row],[Nbr de commande BIS]],[Nbr de commande],0),8))</f>
        <v/>
      </c>
      <c r="J612" s="8" t="str">
        <f>IF(AND(Tableau2[[#This Row],[Nbr de commande]]&lt;&gt;"",Tableau2[[#This Row],[Nbr de commande]]&lt;&gt;G613),Tableau2[[#This Row],[CUMUL QTE]],"")</f>
        <v/>
      </c>
      <c r="K612" s="8" t="str">
        <f>IF(AND(Tableau2[[#This Row],[Nbr de commande]]&lt;&gt;"",Tableau2[[#This Row],[Nbr de commande]]&lt;&gt;G613),Tableau2[[#This Row],[Cumul MONT]],"")</f>
        <v/>
      </c>
      <c r="L612" s="7">
        <f>SUMIFS($C$2:C612,$B$2:B612,"&lt;&gt;999")</f>
        <v>5917.9999999999991</v>
      </c>
      <c r="M612" s="7">
        <f>SUMIFS($E$2:E612,$B$2:B612,"&lt;&gt;999")</f>
        <v>54270.620000000032</v>
      </c>
      <c r="N612" s="5" t="str">
        <f>IF(AND(Tableau2[[#This Row],[CDE QTE]]="",Tableau2[[#This Row],[CDE MONT]]=""),"",Tableau2[[#This Row],[CDE MONT]]/Tableau2[[#This Row],[CDE QTE]])</f>
        <v/>
      </c>
    </row>
    <row r="613" spans="1:14">
      <c r="A613" s="1" t="s">
        <v>15</v>
      </c>
      <c r="B613" t="s">
        <v>15</v>
      </c>
      <c r="C613" t="s">
        <v>15</v>
      </c>
      <c r="D613" t="s">
        <v>15</v>
      </c>
      <c r="E613" t="s">
        <v>15</v>
      </c>
      <c r="F613" t="s">
        <v>15</v>
      </c>
      <c r="H61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commande]],$H612)))</f>
        <v/>
      </c>
      <c r="I613" s="10" t="str">
        <f>IF(AND(Tableau2[[#This Row],[Nbr de commande]]="",Tableau2[[#This Row],[Nbr de commande]]=""),"",INDEX(G:N,MATCH(Tableau2[[#This Row],[Nbr de commande BIS]],[Nbr de commande],0),8))</f>
        <v/>
      </c>
      <c r="J613" s="8" t="str">
        <f>IF(AND(Tableau2[[#This Row],[Nbr de commande]]&lt;&gt;"",Tableau2[[#This Row],[Nbr de commande]]&lt;&gt;G614),Tableau2[[#This Row],[CUMUL QTE]],"")</f>
        <v/>
      </c>
      <c r="K613" s="8" t="str">
        <f>IF(AND(Tableau2[[#This Row],[Nbr de commande]]&lt;&gt;"",Tableau2[[#This Row],[Nbr de commande]]&lt;&gt;G614),Tableau2[[#This Row],[Cumul MONT]],"")</f>
        <v/>
      </c>
      <c r="L613" s="7">
        <f>SUMIFS($C$2:C613,$B$2:B613,"&lt;&gt;999")</f>
        <v>5917.9999999999991</v>
      </c>
      <c r="M613" s="7">
        <f>SUMIFS($E$2:E613,$B$2:B613,"&lt;&gt;999")</f>
        <v>54270.620000000032</v>
      </c>
      <c r="N613" s="5" t="str">
        <f>IF(AND(Tableau2[[#This Row],[CDE QTE]]="",Tableau2[[#This Row],[CDE MONT]]=""),"",Tableau2[[#This Row],[CDE MONT]]/Tableau2[[#This Row],[CDE QTE]])</f>
        <v/>
      </c>
    </row>
    <row r="614" spans="1:14">
      <c r="A614" s="1" t="s">
        <v>15</v>
      </c>
      <c r="B614" t="s">
        <v>15</v>
      </c>
      <c r="C614" t="s">
        <v>15</v>
      </c>
      <c r="D614" t="s">
        <v>15</v>
      </c>
      <c r="E614" t="s">
        <v>15</v>
      </c>
      <c r="F614" t="s">
        <v>15</v>
      </c>
      <c r="H61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commande]],$H613)))</f>
        <v/>
      </c>
      <c r="I614" s="10" t="str">
        <f>IF(AND(Tableau2[[#This Row],[Nbr de commande]]="",Tableau2[[#This Row],[Nbr de commande]]=""),"",INDEX(G:N,MATCH(Tableau2[[#This Row],[Nbr de commande BIS]],[Nbr de commande],0),8))</f>
        <v/>
      </c>
      <c r="J614" s="8" t="str">
        <f>IF(AND(Tableau2[[#This Row],[Nbr de commande]]&lt;&gt;"",Tableau2[[#This Row],[Nbr de commande]]&lt;&gt;G615),Tableau2[[#This Row],[CUMUL QTE]],"")</f>
        <v/>
      </c>
      <c r="K614" s="8" t="str">
        <f>IF(AND(Tableau2[[#This Row],[Nbr de commande]]&lt;&gt;"",Tableau2[[#This Row],[Nbr de commande]]&lt;&gt;G615),Tableau2[[#This Row],[Cumul MONT]],"")</f>
        <v/>
      </c>
      <c r="L614" s="7">
        <f>SUMIFS($C$2:C614,$B$2:B614,"&lt;&gt;999")</f>
        <v>5917.9999999999991</v>
      </c>
      <c r="M614" s="7">
        <f>SUMIFS($E$2:E614,$B$2:B614,"&lt;&gt;999")</f>
        <v>54270.620000000032</v>
      </c>
      <c r="N614" s="5" t="str">
        <f>IF(AND(Tableau2[[#This Row],[CDE QTE]]="",Tableau2[[#This Row],[CDE MONT]]=""),"",Tableau2[[#This Row],[CDE MONT]]/Tableau2[[#This Row],[CDE QTE]])</f>
        <v/>
      </c>
    </row>
    <row r="615" spans="1:14">
      <c r="A615" s="1" t="s">
        <v>15</v>
      </c>
      <c r="B615" t="s">
        <v>15</v>
      </c>
      <c r="C615" t="s">
        <v>15</v>
      </c>
      <c r="D615" t="s">
        <v>15</v>
      </c>
      <c r="E615" t="s">
        <v>15</v>
      </c>
      <c r="F615" t="s">
        <v>15</v>
      </c>
      <c r="H61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commande]],$H614)))</f>
        <v/>
      </c>
      <c r="I615" s="10" t="str">
        <f>IF(AND(Tableau2[[#This Row],[Nbr de commande]]="",Tableau2[[#This Row],[Nbr de commande]]=""),"",INDEX(G:N,MATCH(Tableau2[[#This Row],[Nbr de commande BIS]],[Nbr de commande],0),8))</f>
        <v/>
      </c>
      <c r="J615" s="8" t="str">
        <f>IF(AND(Tableau2[[#This Row],[Nbr de commande]]&lt;&gt;"",Tableau2[[#This Row],[Nbr de commande]]&lt;&gt;G616),Tableau2[[#This Row],[CUMUL QTE]],"")</f>
        <v/>
      </c>
      <c r="K615" s="8" t="str">
        <f>IF(AND(Tableau2[[#This Row],[Nbr de commande]]&lt;&gt;"",Tableau2[[#This Row],[Nbr de commande]]&lt;&gt;G616),Tableau2[[#This Row],[Cumul MONT]],"")</f>
        <v/>
      </c>
      <c r="L615" s="7">
        <f>SUMIFS($C$2:C615,$B$2:B615,"&lt;&gt;999")</f>
        <v>5917.9999999999991</v>
      </c>
      <c r="M615" s="7">
        <f>SUMIFS($E$2:E615,$B$2:B615,"&lt;&gt;999")</f>
        <v>54270.620000000032</v>
      </c>
      <c r="N615" s="5" t="str">
        <f>IF(AND(Tableau2[[#This Row],[CDE QTE]]="",Tableau2[[#This Row],[CDE MONT]]=""),"",Tableau2[[#This Row],[CDE MONT]]/Tableau2[[#This Row],[CDE QTE]])</f>
        <v/>
      </c>
    </row>
    <row r="616" spans="1:14">
      <c r="A616" s="1" t="s">
        <v>15</v>
      </c>
      <c r="B616" t="s">
        <v>15</v>
      </c>
      <c r="C616" t="s">
        <v>15</v>
      </c>
      <c r="D616" t="s">
        <v>15</v>
      </c>
      <c r="E616" t="s">
        <v>15</v>
      </c>
      <c r="F616" t="s">
        <v>15</v>
      </c>
      <c r="H61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commande]],$H615)))</f>
        <v/>
      </c>
      <c r="I616" s="10" t="str">
        <f>IF(AND(Tableau2[[#This Row],[Nbr de commande]]="",Tableau2[[#This Row],[Nbr de commande]]=""),"",INDEX(G:N,MATCH(Tableau2[[#This Row],[Nbr de commande BIS]],[Nbr de commande],0),8))</f>
        <v/>
      </c>
      <c r="J616" s="8" t="str">
        <f>IF(AND(Tableau2[[#This Row],[Nbr de commande]]&lt;&gt;"",Tableau2[[#This Row],[Nbr de commande]]&lt;&gt;G617),Tableau2[[#This Row],[CUMUL QTE]],"")</f>
        <v/>
      </c>
      <c r="K616" s="8" t="str">
        <f>IF(AND(Tableau2[[#This Row],[Nbr de commande]]&lt;&gt;"",Tableau2[[#This Row],[Nbr de commande]]&lt;&gt;G617),Tableau2[[#This Row],[Cumul MONT]],"")</f>
        <v/>
      </c>
      <c r="L616" s="7">
        <f>SUMIFS($C$2:C616,$B$2:B616,"&lt;&gt;999")</f>
        <v>5917.9999999999991</v>
      </c>
      <c r="M616" s="7">
        <f>SUMIFS($E$2:E616,$B$2:B616,"&lt;&gt;999")</f>
        <v>54270.620000000032</v>
      </c>
      <c r="N616" s="5" t="str">
        <f>IF(AND(Tableau2[[#This Row],[CDE QTE]]="",Tableau2[[#This Row],[CDE MONT]]=""),"",Tableau2[[#This Row],[CDE MONT]]/Tableau2[[#This Row],[CDE QTE]])</f>
        <v/>
      </c>
    </row>
    <row r="617" spans="1:14">
      <c r="A617" s="1" t="s">
        <v>15</v>
      </c>
      <c r="B617" t="s">
        <v>15</v>
      </c>
      <c r="C617" t="s">
        <v>15</v>
      </c>
      <c r="D617" t="s">
        <v>15</v>
      </c>
      <c r="E617" t="s">
        <v>15</v>
      </c>
      <c r="F617" t="s">
        <v>15</v>
      </c>
      <c r="H61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commande]],$H616)))</f>
        <v/>
      </c>
      <c r="I617" s="10" t="str">
        <f>IF(AND(Tableau2[[#This Row],[Nbr de commande]]="",Tableau2[[#This Row],[Nbr de commande]]=""),"",INDEX(G:N,MATCH(Tableau2[[#This Row],[Nbr de commande BIS]],[Nbr de commande],0),8))</f>
        <v/>
      </c>
      <c r="J617" s="8" t="str">
        <f>IF(AND(Tableau2[[#This Row],[Nbr de commande]]&lt;&gt;"",Tableau2[[#This Row],[Nbr de commande]]&lt;&gt;G618),Tableau2[[#This Row],[CUMUL QTE]],"")</f>
        <v/>
      </c>
      <c r="K617" s="8" t="str">
        <f>IF(AND(Tableau2[[#This Row],[Nbr de commande]]&lt;&gt;"",Tableau2[[#This Row],[Nbr de commande]]&lt;&gt;G618),Tableau2[[#This Row],[Cumul MONT]],"")</f>
        <v/>
      </c>
      <c r="L617" s="7">
        <f>SUMIFS($C$2:C617,$B$2:B617,"&lt;&gt;999")</f>
        <v>5917.9999999999991</v>
      </c>
      <c r="M617" s="7">
        <f>SUMIFS($E$2:E617,$B$2:B617,"&lt;&gt;999")</f>
        <v>54270.620000000032</v>
      </c>
      <c r="N617" s="5" t="str">
        <f>IF(AND(Tableau2[[#This Row],[CDE QTE]]="",Tableau2[[#This Row],[CDE MONT]]=""),"",Tableau2[[#This Row],[CDE MONT]]/Tableau2[[#This Row],[CDE QTE]])</f>
        <v/>
      </c>
    </row>
    <row r="618" spans="1:14">
      <c r="A618" s="1" t="s">
        <v>15</v>
      </c>
      <c r="B618" t="s">
        <v>15</v>
      </c>
      <c r="C618" t="s">
        <v>15</v>
      </c>
      <c r="D618" t="s">
        <v>15</v>
      </c>
      <c r="E618" t="s">
        <v>15</v>
      </c>
      <c r="F618" t="s">
        <v>15</v>
      </c>
      <c r="H61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commande]],$H617)))</f>
        <v/>
      </c>
      <c r="I618" s="10" t="str">
        <f>IF(AND(Tableau2[[#This Row],[Nbr de commande]]="",Tableau2[[#This Row],[Nbr de commande]]=""),"",INDEX(G:N,MATCH(Tableau2[[#This Row],[Nbr de commande BIS]],[Nbr de commande],0),8))</f>
        <v/>
      </c>
      <c r="J618" s="8" t="str">
        <f>IF(AND(Tableau2[[#This Row],[Nbr de commande]]&lt;&gt;"",Tableau2[[#This Row],[Nbr de commande]]&lt;&gt;G619),Tableau2[[#This Row],[CUMUL QTE]],"")</f>
        <v/>
      </c>
      <c r="K618" s="8" t="str">
        <f>IF(AND(Tableau2[[#This Row],[Nbr de commande]]&lt;&gt;"",Tableau2[[#This Row],[Nbr de commande]]&lt;&gt;G619),Tableau2[[#This Row],[Cumul MONT]],"")</f>
        <v/>
      </c>
      <c r="L618" s="7">
        <f>SUMIFS($C$2:C618,$B$2:B618,"&lt;&gt;999")</f>
        <v>5917.9999999999991</v>
      </c>
      <c r="M618" s="7">
        <f>SUMIFS($E$2:E618,$B$2:B618,"&lt;&gt;999")</f>
        <v>54270.620000000032</v>
      </c>
      <c r="N618" s="5" t="str">
        <f>IF(AND(Tableau2[[#This Row],[CDE QTE]]="",Tableau2[[#This Row],[CDE MONT]]=""),"",Tableau2[[#This Row],[CDE MONT]]/Tableau2[[#This Row],[CDE QTE]])</f>
        <v/>
      </c>
    </row>
    <row r="619" spans="1:14">
      <c r="A619" s="1" t="s">
        <v>15</v>
      </c>
      <c r="B619" t="s">
        <v>15</v>
      </c>
      <c r="C619" t="s">
        <v>15</v>
      </c>
      <c r="D619" t="s">
        <v>15</v>
      </c>
      <c r="E619" t="s">
        <v>15</v>
      </c>
      <c r="F619" t="s">
        <v>15</v>
      </c>
      <c r="H61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commande]],$H618)))</f>
        <v/>
      </c>
      <c r="I619" s="10" t="str">
        <f>IF(AND(Tableau2[[#This Row],[Nbr de commande]]="",Tableau2[[#This Row],[Nbr de commande]]=""),"",INDEX(G:N,MATCH(Tableau2[[#This Row],[Nbr de commande BIS]],[Nbr de commande],0),8))</f>
        <v/>
      </c>
      <c r="J619" s="8" t="str">
        <f>IF(AND(Tableau2[[#This Row],[Nbr de commande]]&lt;&gt;"",Tableau2[[#This Row],[Nbr de commande]]&lt;&gt;G620),Tableau2[[#This Row],[CUMUL QTE]],"")</f>
        <v/>
      </c>
      <c r="K619" s="8" t="str">
        <f>IF(AND(Tableau2[[#This Row],[Nbr de commande]]&lt;&gt;"",Tableau2[[#This Row],[Nbr de commande]]&lt;&gt;G620),Tableau2[[#This Row],[Cumul MONT]],"")</f>
        <v/>
      </c>
      <c r="L619" s="7">
        <f>SUMIFS($C$2:C619,$B$2:B619,"&lt;&gt;999")</f>
        <v>5917.9999999999991</v>
      </c>
      <c r="M619" s="7">
        <f>SUMIFS($E$2:E619,$B$2:B619,"&lt;&gt;999")</f>
        <v>54270.620000000032</v>
      </c>
      <c r="N619" s="5" t="str">
        <f>IF(AND(Tableau2[[#This Row],[CDE QTE]]="",Tableau2[[#This Row],[CDE MONT]]=""),"",Tableau2[[#This Row],[CDE MONT]]/Tableau2[[#This Row],[CDE QTE]])</f>
        <v/>
      </c>
    </row>
    <row r="620" spans="1:14">
      <c r="A620" s="1" t="s">
        <v>15</v>
      </c>
      <c r="B620" t="s">
        <v>15</v>
      </c>
      <c r="C620" t="s">
        <v>15</v>
      </c>
      <c r="D620" t="s">
        <v>15</v>
      </c>
      <c r="E620" t="s">
        <v>15</v>
      </c>
      <c r="F620" t="s">
        <v>15</v>
      </c>
      <c r="H62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commande]],$H619)))</f>
        <v/>
      </c>
      <c r="I620" s="10" t="str">
        <f>IF(AND(Tableau2[[#This Row],[Nbr de commande]]="",Tableau2[[#This Row],[Nbr de commande]]=""),"",INDEX(G:N,MATCH(Tableau2[[#This Row],[Nbr de commande BIS]],[Nbr de commande],0),8))</f>
        <v/>
      </c>
      <c r="J620" s="8" t="str">
        <f>IF(AND(Tableau2[[#This Row],[Nbr de commande]]&lt;&gt;"",Tableau2[[#This Row],[Nbr de commande]]&lt;&gt;G621),Tableau2[[#This Row],[CUMUL QTE]],"")</f>
        <v/>
      </c>
      <c r="K620" s="8" t="str">
        <f>IF(AND(Tableau2[[#This Row],[Nbr de commande]]&lt;&gt;"",Tableau2[[#This Row],[Nbr de commande]]&lt;&gt;G621),Tableau2[[#This Row],[Cumul MONT]],"")</f>
        <v/>
      </c>
      <c r="L620" s="7">
        <f>SUMIFS($C$2:C620,$B$2:B620,"&lt;&gt;999")</f>
        <v>5917.9999999999991</v>
      </c>
      <c r="M620" s="7">
        <f>SUMIFS($E$2:E620,$B$2:B620,"&lt;&gt;999")</f>
        <v>54270.620000000032</v>
      </c>
      <c r="N620" s="5" t="str">
        <f>IF(AND(Tableau2[[#This Row],[CDE QTE]]="",Tableau2[[#This Row],[CDE MONT]]=""),"",Tableau2[[#This Row],[CDE MONT]]/Tableau2[[#This Row],[CDE QTE]])</f>
        <v/>
      </c>
    </row>
    <row r="621" spans="1:14">
      <c r="A621" s="1" t="s">
        <v>15</v>
      </c>
      <c r="B621" t="s">
        <v>15</v>
      </c>
      <c r="C621" t="s">
        <v>15</v>
      </c>
      <c r="D621" t="s">
        <v>15</v>
      </c>
      <c r="E621" t="s">
        <v>15</v>
      </c>
      <c r="F621" t="s">
        <v>15</v>
      </c>
      <c r="H62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commande]],$H620)))</f>
        <v/>
      </c>
      <c r="I621" s="10" t="str">
        <f>IF(AND(Tableau2[[#This Row],[Nbr de commande]]="",Tableau2[[#This Row],[Nbr de commande]]=""),"",INDEX(G:N,MATCH(Tableau2[[#This Row],[Nbr de commande BIS]],[Nbr de commande],0),8))</f>
        <v/>
      </c>
      <c r="J621" s="8" t="str">
        <f>IF(AND(Tableau2[[#This Row],[Nbr de commande]]&lt;&gt;"",Tableau2[[#This Row],[Nbr de commande]]&lt;&gt;G622),Tableau2[[#This Row],[CUMUL QTE]],"")</f>
        <v/>
      </c>
      <c r="K621" s="8" t="str">
        <f>IF(AND(Tableau2[[#This Row],[Nbr de commande]]&lt;&gt;"",Tableau2[[#This Row],[Nbr de commande]]&lt;&gt;G622),Tableau2[[#This Row],[Cumul MONT]],"")</f>
        <v/>
      </c>
      <c r="L621" s="7">
        <f>SUMIFS($C$2:C621,$B$2:B621,"&lt;&gt;999")</f>
        <v>5917.9999999999991</v>
      </c>
      <c r="M621" s="7">
        <f>SUMIFS($E$2:E621,$B$2:B621,"&lt;&gt;999")</f>
        <v>54270.620000000032</v>
      </c>
      <c r="N621" s="5" t="str">
        <f>IF(AND(Tableau2[[#This Row],[CDE QTE]]="",Tableau2[[#This Row],[CDE MONT]]=""),"",Tableau2[[#This Row],[CDE MONT]]/Tableau2[[#This Row],[CDE QTE]])</f>
        <v/>
      </c>
    </row>
    <row r="622" spans="1:14">
      <c r="A622" s="1" t="s">
        <v>15</v>
      </c>
      <c r="B622" t="s">
        <v>15</v>
      </c>
      <c r="C622" t="s">
        <v>15</v>
      </c>
      <c r="D622" t="s">
        <v>15</v>
      </c>
      <c r="E622" t="s">
        <v>15</v>
      </c>
      <c r="F622" t="s">
        <v>15</v>
      </c>
      <c r="H62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commande]],$H621)))</f>
        <v/>
      </c>
      <c r="I622" s="10" t="str">
        <f>IF(AND(Tableau2[[#This Row],[Nbr de commande]]="",Tableau2[[#This Row],[Nbr de commande]]=""),"",INDEX(G:N,MATCH(Tableau2[[#This Row],[Nbr de commande BIS]],[Nbr de commande],0),8))</f>
        <v/>
      </c>
      <c r="J622" s="8" t="str">
        <f>IF(AND(Tableau2[[#This Row],[Nbr de commande]]&lt;&gt;"",Tableau2[[#This Row],[Nbr de commande]]&lt;&gt;G623),Tableau2[[#This Row],[CUMUL QTE]],"")</f>
        <v/>
      </c>
      <c r="K622" s="8" t="str">
        <f>IF(AND(Tableau2[[#This Row],[Nbr de commande]]&lt;&gt;"",Tableau2[[#This Row],[Nbr de commande]]&lt;&gt;G623),Tableau2[[#This Row],[Cumul MONT]],"")</f>
        <v/>
      </c>
      <c r="L622" s="7">
        <f>SUMIFS($C$2:C622,$B$2:B622,"&lt;&gt;999")</f>
        <v>5917.9999999999991</v>
      </c>
      <c r="M622" s="7">
        <f>SUMIFS($E$2:E622,$B$2:B622,"&lt;&gt;999")</f>
        <v>54270.620000000032</v>
      </c>
      <c r="N622" s="5" t="str">
        <f>IF(AND(Tableau2[[#This Row],[CDE QTE]]="",Tableau2[[#This Row],[CDE MONT]]=""),"",Tableau2[[#This Row],[CDE MONT]]/Tableau2[[#This Row],[CDE QTE]])</f>
        <v/>
      </c>
    </row>
    <row r="623" spans="1:14">
      <c r="A623" s="1" t="s">
        <v>15</v>
      </c>
      <c r="B623" t="s">
        <v>15</v>
      </c>
      <c r="C623" t="s">
        <v>15</v>
      </c>
      <c r="D623" t="s">
        <v>15</v>
      </c>
      <c r="E623" t="s">
        <v>15</v>
      </c>
      <c r="F623" t="s">
        <v>15</v>
      </c>
      <c r="H62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commande]],$H622)))</f>
        <v/>
      </c>
      <c r="I623" s="10" t="str">
        <f>IF(AND(Tableau2[[#This Row],[Nbr de commande]]="",Tableau2[[#This Row],[Nbr de commande]]=""),"",INDEX(G:N,MATCH(Tableau2[[#This Row],[Nbr de commande BIS]],[Nbr de commande],0),8))</f>
        <v/>
      </c>
      <c r="J623" s="8" t="str">
        <f>IF(AND(Tableau2[[#This Row],[Nbr de commande]]&lt;&gt;"",Tableau2[[#This Row],[Nbr de commande]]&lt;&gt;G624),Tableau2[[#This Row],[CUMUL QTE]],"")</f>
        <v/>
      </c>
      <c r="K623" s="8" t="str">
        <f>IF(AND(Tableau2[[#This Row],[Nbr de commande]]&lt;&gt;"",Tableau2[[#This Row],[Nbr de commande]]&lt;&gt;G624),Tableau2[[#This Row],[Cumul MONT]],"")</f>
        <v/>
      </c>
      <c r="L623" s="7">
        <f>SUMIFS($C$2:C623,$B$2:B623,"&lt;&gt;999")</f>
        <v>5917.9999999999991</v>
      </c>
      <c r="M623" s="7">
        <f>SUMIFS($E$2:E623,$B$2:B623,"&lt;&gt;999")</f>
        <v>54270.620000000032</v>
      </c>
      <c r="N623" s="5" t="str">
        <f>IF(AND(Tableau2[[#This Row],[CDE QTE]]="",Tableau2[[#This Row],[CDE MONT]]=""),"",Tableau2[[#This Row],[CDE MONT]]/Tableau2[[#This Row],[CDE QTE]])</f>
        <v/>
      </c>
    </row>
    <row r="624" spans="1:14">
      <c r="A624" s="1" t="s">
        <v>15</v>
      </c>
      <c r="B624" t="s">
        <v>15</v>
      </c>
      <c r="C624" t="s">
        <v>15</v>
      </c>
      <c r="D624" t="s">
        <v>15</v>
      </c>
      <c r="E624" t="s">
        <v>15</v>
      </c>
      <c r="F624" t="s">
        <v>15</v>
      </c>
      <c r="H62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commande]],$H623)))</f>
        <v/>
      </c>
      <c r="I624" s="10" t="str">
        <f>IF(AND(Tableau2[[#This Row],[Nbr de commande]]="",Tableau2[[#This Row],[Nbr de commande]]=""),"",INDEX(G:N,MATCH(Tableau2[[#This Row],[Nbr de commande BIS]],[Nbr de commande],0),8))</f>
        <v/>
      </c>
      <c r="J624" s="8" t="str">
        <f>IF(AND(Tableau2[[#This Row],[Nbr de commande]]&lt;&gt;"",Tableau2[[#This Row],[Nbr de commande]]&lt;&gt;G625),Tableau2[[#This Row],[CUMUL QTE]],"")</f>
        <v/>
      </c>
      <c r="K624" s="8" t="str">
        <f>IF(AND(Tableau2[[#This Row],[Nbr de commande]]&lt;&gt;"",Tableau2[[#This Row],[Nbr de commande]]&lt;&gt;G625),Tableau2[[#This Row],[Cumul MONT]],"")</f>
        <v/>
      </c>
      <c r="L624" s="7">
        <f>SUMIFS($C$2:C624,$B$2:B624,"&lt;&gt;999")</f>
        <v>5917.9999999999991</v>
      </c>
      <c r="M624" s="7">
        <f>SUMIFS($E$2:E624,$B$2:B624,"&lt;&gt;999")</f>
        <v>54270.620000000032</v>
      </c>
      <c r="N624" s="5" t="str">
        <f>IF(AND(Tableau2[[#This Row],[CDE QTE]]="",Tableau2[[#This Row],[CDE MONT]]=""),"",Tableau2[[#This Row],[CDE MONT]]/Tableau2[[#This Row],[CDE QTE]])</f>
        <v/>
      </c>
    </row>
    <row r="625" spans="1:14">
      <c r="A625" s="1" t="s">
        <v>15</v>
      </c>
      <c r="B625" t="s">
        <v>15</v>
      </c>
      <c r="C625" t="s">
        <v>15</v>
      </c>
      <c r="D625" t="s">
        <v>15</v>
      </c>
      <c r="E625" t="s">
        <v>15</v>
      </c>
      <c r="F625" t="s">
        <v>15</v>
      </c>
      <c r="H62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commande]],$H624)))</f>
        <v/>
      </c>
      <c r="I625" s="10" t="str">
        <f>IF(AND(Tableau2[[#This Row],[Nbr de commande]]="",Tableau2[[#This Row],[Nbr de commande]]=""),"",INDEX(G:N,MATCH(Tableau2[[#This Row],[Nbr de commande BIS]],[Nbr de commande],0),8))</f>
        <v/>
      </c>
      <c r="J625" s="8" t="str">
        <f>IF(AND(Tableau2[[#This Row],[Nbr de commande]]&lt;&gt;"",Tableau2[[#This Row],[Nbr de commande]]&lt;&gt;G626),Tableau2[[#This Row],[CUMUL QTE]],"")</f>
        <v/>
      </c>
      <c r="K625" s="8" t="str">
        <f>IF(AND(Tableau2[[#This Row],[Nbr de commande]]&lt;&gt;"",Tableau2[[#This Row],[Nbr de commande]]&lt;&gt;G626),Tableau2[[#This Row],[Cumul MONT]],"")</f>
        <v/>
      </c>
      <c r="L625" s="7">
        <f>SUMIFS($C$2:C625,$B$2:B625,"&lt;&gt;999")</f>
        <v>5917.9999999999991</v>
      </c>
      <c r="M625" s="7">
        <f>SUMIFS($E$2:E625,$B$2:B625,"&lt;&gt;999")</f>
        <v>54270.620000000032</v>
      </c>
      <c r="N625" s="5" t="str">
        <f>IF(AND(Tableau2[[#This Row],[CDE QTE]]="",Tableau2[[#This Row],[CDE MONT]]=""),"",Tableau2[[#This Row],[CDE MONT]]/Tableau2[[#This Row],[CDE QTE]])</f>
        <v/>
      </c>
    </row>
    <row r="626" spans="1:14">
      <c r="A626" s="1" t="s">
        <v>15</v>
      </c>
      <c r="B626" t="s">
        <v>15</v>
      </c>
      <c r="C626" t="s">
        <v>15</v>
      </c>
      <c r="D626" t="s">
        <v>15</v>
      </c>
      <c r="E626" t="s">
        <v>15</v>
      </c>
      <c r="F626" t="s">
        <v>15</v>
      </c>
      <c r="H62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commande]],$H625)))</f>
        <v/>
      </c>
      <c r="I626" s="10" t="str">
        <f>IF(AND(Tableau2[[#This Row],[Nbr de commande]]="",Tableau2[[#This Row],[Nbr de commande]]=""),"",INDEX(G:N,MATCH(Tableau2[[#This Row],[Nbr de commande BIS]],[Nbr de commande],0),8))</f>
        <v/>
      </c>
      <c r="J626" s="8" t="str">
        <f>IF(AND(Tableau2[[#This Row],[Nbr de commande]]&lt;&gt;"",Tableau2[[#This Row],[Nbr de commande]]&lt;&gt;G627),Tableau2[[#This Row],[CUMUL QTE]],"")</f>
        <v/>
      </c>
      <c r="K626" s="8" t="str">
        <f>IF(AND(Tableau2[[#This Row],[Nbr de commande]]&lt;&gt;"",Tableau2[[#This Row],[Nbr de commande]]&lt;&gt;G627),Tableau2[[#This Row],[Cumul MONT]],"")</f>
        <v/>
      </c>
      <c r="L626" s="7">
        <f>SUMIFS($C$2:C626,$B$2:B626,"&lt;&gt;999")</f>
        <v>5917.9999999999991</v>
      </c>
      <c r="M626" s="7">
        <f>SUMIFS($E$2:E626,$B$2:B626,"&lt;&gt;999")</f>
        <v>54270.620000000032</v>
      </c>
      <c r="N626" s="5" t="str">
        <f>IF(AND(Tableau2[[#This Row],[CDE QTE]]="",Tableau2[[#This Row],[CDE MONT]]=""),"",Tableau2[[#This Row],[CDE MONT]]/Tableau2[[#This Row],[CDE QTE]])</f>
        <v/>
      </c>
    </row>
    <row r="627" spans="1:14">
      <c r="A627" s="1" t="s">
        <v>15</v>
      </c>
      <c r="B627" t="s">
        <v>15</v>
      </c>
      <c r="C627" t="s">
        <v>15</v>
      </c>
      <c r="D627" t="s">
        <v>15</v>
      </c>
      <c r="E627" t="s">
        <v>15</v>
      </c>
      <c r="F627" t="s">
        <v>15</v>
      </c>
      <c r="H62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commande]],$H626)))</f>
        <v/>
      </c>
      <c r="I627" s="10" t="str">
        <f>IF(AND(Tableau2[[#This Row],[Nbr de commande]]="",Tableau2[[#This Row],[Nbr de commande]]=""),"",INDEX(G:N,MATCH(Tableau2[[#This Row],[Nbr de commande BIS]],[Nbr de commande],0),8))</f>
        <v/>
      </c>
      <c r="J627" s="8" t="str">
        <f>IF(AND(Tableau2[[#This Row],[Nbr de commande]]&lt;&gt;"",Tableau2[[#This Row],[Nbr de commande]]&lt;&gt;G628),Tableau2[[#This Row],[CUMUL QTE]],"")</f>
        <v/>
      </c>
      <c r="K627" s="8" t="str">
        <f>IF(AND(Tableau2[[#This Row],[Nbr de commande]]&lt;&gt;"",Tableau2[[#This Row],[Nbr de commande]]&lt;&gt;G628),Tableau2[[#This Row],[Cumul MONT]],"")</f>
        <v/>
      </c>
      <c r="L627" s="7">
        <f>SUMIFS($C$2:C627,$B$2:B627,"&lt;&gt;999")</f>
        <v>5917.9999999999991</v>
      </c>
      <c r="M627" s="7">
        <f>SUMIFS($E$2:E627,$B$2:B627,"&lt;&gt;999")</f>
        <v>54270.620000000032</v>
      </c>
      <c r="N627" s="5" t="str">
        <f>IF(AND(Tableau2[[#This Row],[CDE QTE]]="",Tableau2[[#This Row],[CDE MONT]]=""),"",Tableau2[[#This Row],[CDE MONT]]/Tableau2[[#This Row],[CDE QTE]])</f>
        <v/>
      </c>
    </row>
    <row r="628" spans="1:14">
      <c r="A628" s="1" t="s">
        <v>15</v>
      </c>
      <c r="B628" t="s">
        <v>15</v>
      </c>
      <c r="C628" t="s">
        <v>15</v>
      </c>
      <c r="D628" t="s">
        <v>15</v>
      </c>
      <c r="E628" t="s">
        <v>15</v>
      </c>
      <c r="F628" t="s">
        <v>15</v>
      </c>
      <c r="H62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commande]],$H627)))</f>
        <v/>
      </c>
      <c r="I628" s="10" t="str">
        <f>IF(AND(Tableau2[[#This Row],[Nbr de commande]]="",Tableau2[[#This Row],[Nbr de commande]]=""),"",INDEX(G:N,MATCH(Tableau2[[#This Row],[Nbr de commande BIS]],[Nbr de commande],0),8))</f>
        <v/>
      </c>
      <c r="J628" s="8" t="str">
        <f>IF(AND(Tableau2[[#This Row],[Nbr de commande]]&lt;&gt;"",Tableau2[[#This Row],[Nbr de commande]]&lt;&gt;G629),Tableau2[[#This Row],[CUMUL QTE]],"")</f>
        <v/>
      </c>
      <c r="K628" s="8" t="str">
        <f>IF(AND(Tableau2[[#This Row],[Nbr de commande]]&lt;&gt;"",Tableau2[[#This Row],[Nbr de commande]]&lt;&gt;G629),Tableau2[[#This Row],[Cumul MONT]],"")</f>
        <v/>
      </c>
      <c r="L628" s="7">
        <f>SUMIFS($C$2:C628,$B$2:B628,"&lt;&gt;999")</f>
        <v>5917.9999999999991</v>
      </c>
      <c r="M628" s="7">
        <f>SUMIFS($E$2:E628,$B$2:B628,"&lt;&gt;999")</f>
        <v>54270.620000000032</v>
      </c>
      <c r="N628" s="5" t="str">
        <f>IF(AND(Tableau2[[#This Row],[CDE QTE]]="",Tableau2[[#This Row],[CDE MONT]]=""),"",Tableau2[[#This Row],[CDE MONT]]/Tableau2[[#This Row],[CDE QTE]])</f>
        <v/>
      </c>
    </row>
    <row r="629" spans="1:14">
      <c r="A629" s="1" t="s">
        <v>15</v>
      </c>
      <c r="B629" t="s">
        <v>15</v>
      </c>
      <c r="C629" t="s">
        <v>15</v>
      </c>
      <c r="D629" t="s">
        <v>15</v>
      </c>
      <c r="E629" t="s">
        <v>15</v>
      </c>
      <c r="F629" t="s">
        <v>15</v>
      </c>
      <c r="H62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commande]],$H628)))</f>
        <v/>
      </c>
      <c r="I629" s="10" t="str">
        <f>IF(AND(Tableau2[[#This Row],[Nbr de commande]]="",Tableau2[[#This Row],[Nbr de commande]]=""),"",INDEX(G:N,MATCH(Tableau2[[#This Row],[Nbr de commande BIS]],[Nbr de commande],0),8))</f>
        <v/>
      </c>
      <c r="J629" s="8" t="str">
        <f>IF(AND(Tableau2[[#This Row],[Nbr de commande]]&lt;&gt;"",Tableau2[[#This Row],[Nbr de commande]]&lt;&gt;G630),Tableau2[[#This Row],[CUMUL QTE]],"")</f>
        <v/>
      </c>
      <c r="K629" s="8" t="str">
        <f>IF(AND(Tableau2[[#This Row],[Nbr de commande]]&lt;&gt;"",Tableau2[[#This Row],[Nbr de commande]]&lt;&gt;G630),Tableau2[[#This Row],[Cumul MONT]],"")</f>
        <v/>
      </c>
      <c r="L629" s="7">
        <f>SUMIFS($C$2:C629,$B$2:B629,"&lt;&gt;999")</f>
        <v>5917.9999999999991</v>
      </c>
      <c r="M629" s="7">
        <f>SUMIFS($E$2:E629,$B$2:B629,"&lt;&gt;999")</f>
        <v>54270.620000000032</v>
      </c>
      <c r="N629" s="5" t="str">
        <f>IF(AND(Tableau2[[#This Row],[CDE QTE]]="",Tableau2[[#This Row],[CDE MONT]]=""),"",Tableau2[[#This Row],[CDE MONT]]/Tableau2[[#This Row],[CDE QTE]])</f>
        <v/>
      </c>
    </row>
    <row r="630" spans="1:14">
      <c r="A630" s="1" t="s">
        <v>15</v>
      </c>
      <c r="B630" t="s">
        <v>15</v>
      </c>
      <c r="C630" t="s">
        <v>15</v>
      </c>
      <c r="D630" t="s">
        <v>15</v>
      </c>
      <c r="E630" t="s">
        <v>15</v>
      </c>
      <c r="F630" t="s">
        <v>15</v>
      </c>
      <c r="H63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commande]],$H629)))</f>
        <v/>
      </c>
      <c r="I630" s="10" t="str">
        <f>IF(AND(Tableau2[[#This Row],[Nbr de commande]]="",Tableau2[[#This Row],[Nbr de commande]]=""),"",INDEX(G:N,MATCH(Tableau2[[#This Row],[Nbr de commande BIS]],[Nbr de commande],0),8))</f>
        <v/>
      </c>
      <c r="J630" s="8" t="str">
        <f>IF(AND(Tableau2[[#This Row],[Nbr de commande]]&lt;&gt;"",Tableau2[[#This Row],[Nbr de commande]]&lt;&gt;G631),Tableau2[[#This Row],[CUMUL QTE]],"")</f>
        <v/>
      </c>
      <c r="K630" s="8" t="str">
        <f>IF(AND(Tableau2[[#This Row],[Nbr de commande]]&lt;&gt;"",Tableau2[[#This Row],[Nbr de commande]]&lt;&gt;G631),Tableau2[[#This Row],[Cumul MONT]],"")</f>
        <v/>
      </c>
      <c r="L630" s="7">
        <f>SUMIFS($C$2:C630,$B$2:B630,"&lt;&gt;999")</f>
        <v>5917.9999999999991</v>
      </c>
      <c r="M630" s="7">
        <f>SUMIFS($E$2:E630,$B$2:B630,"&lt;&gt;999")</f>
        <v>54270.620000000032</v>
      </c>
      <c r="N630" s="5" t="str">
        <f>IF(AND(Tableau2[[#This Row],[CDE QTE]]="",Tableau2[[#This Row],[CDE MONT]]=""),"",Tableau2[[#This Row],[CDE MONT]]/Tableau2[[#This Row],[CDE QTE]])</f>
        <v/>
      </c>
    </row>
    <row r="631" spans="1:14">
      <c r="A631" s="1" t="s">
        <v>15</v>
      </c>
      <c r="B631" t="s">
        <v>15</v>
      </c>
      <c r="C631" t="s">
        <v>15</v>
      </c>
      <c r="D631" t="s">
        <v>15</v>
      </c>
      <c r="E631" t="s">
        <v>15</v>
      </c>
      <c r="F631" t="s">
        <v>15</v>
      </c>
      <c r="H63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commande]],$H630)))</f>
        <v/>
      </c>
      <c r="I631" s="10" t="str">
        <f>IF(AND(Tableau2[[#This Row],[Nbr de commande]]="",Tableau2[[#This Row],[Nbr de commande]]=""),"",INDEX(G:N,MATCH(Tableau2[[#This Row],[Nbr de commande BIS]],[Nbr de commande],0),8))</f>
        <v/>
      </c>
      <c r="J631" s="8" t="str">
        <f>IF(AND(Tableau2[[#This Row],[Nbr de commande]]&lt;&gt;"",Tableau2[[#This Row],[Nbr de commande]]&lt;&gt;G632),Tableau2[[#This Row],[CUMUL QTE]],"")</f>
        <v/>
      </c>
      <c r="K631" s="8" t="str">
        <f>IF(AND(Tableau2[[#This Row],[Nbr de commande]]&lt;&gt;"",Tableau2[[#This Row],[Nbr de commande]]&lt;&gt;G632),Tableau2[[#This Row],[Cumul MONT]],"")</f>
        <v/>
      </c>
      <c r="L631" s="7">
        <f>SUMIFS($C$2:C631,$B$2:B631,"&lt;&gt;999")</f>
        <v>5917.9999999999991</v>
      </c>
      <c r="M631" s="7">
        <f>SUMIFS($E$2:E631,$B$2:B631,"&lt;&gt;999")</f>
        <v>54270.620000000032</v>
      </c>
      <c r="N631" s="5" t="str">
        <f>IF(AND(Tableau2[[#This Row],[CDE QTE]]="",Tableau2[[#This Row],[CDE MONT]]=""),"",Tableau2[[#This Row],[CDE MONT]]/Tableau2[[#This Row],[CDE QTE]])</f>
        <v/>
      </c>
    </row>
    <row r="632" spans="1:14">
      <c r="A632" s="1" t="s">
        <v>15</v>
      </c>
      <c r="B632" t="s">
        <v>15</v>
      </c>
      <c r="C632" t="s">
        <v>15</v>
      </c>
      <c r="D632" t="s">
        <v>15</v>
      </c>
      <c r="E632" t="s">
        <v>15</v>
      </c>
      <c r="F632" t="s">
        <v>15</v>
      </c>
      <c r="H63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commande]],$H631)))</f>
        <v/>
      </c>
      <c r="I632" s="10" t="str">
        <f>IF(AND(Tableau2[[#This Row],[Nbr de commande]]="",Tableau2[[#This Row],[Nbr de commande]]=""),"",INDEX(G:N,MATCH(Tableau2[[#This Row],[Nbr de commande BIS]],[Nbr de commande],0),8))</f>
        <v/>
      </c>
      <c r="J632" s="8" t="str">
        <f>IF(AND(Tableau2[[#This Row],[Nbr de commande]]&lt;&gt;"",Tableau2[[#This Row],[Nbr de commande]]&lt;&gt;G633),Tableau2[[#This Row],[CUMUL QTE]],"")</f>
        <v/>
      </c>
      <c r="K632" s="8" t="str">
        <f>IF(AND(Tableau2[[#This Row],[Nbr de commande]]&lt;&gt;"",Tableau2[[#This Row],[Nbr de commande]]&lt;&gt;G633),Tableau2[[#This Row],[Cumul MONT]],"")</f>
        <v/>
      </c>
      <c r="L632" s="7">
        <f>SUMIFS($C$2:C632,$B$2:B632,"&lt;&gt;999")</f>
        <v>5917.9999999999991</v>
      </c>
      <c r="M632" s="7">
        <f>SUMIFS($E$2:E632,$B$2:B632,"&lt;&gt;999")</f>
        <v>54270.620000000032</v>
      </c>
      <c r="N632" s="5" t="str">
        <f>IF(AND(Tableau2[[#This Row],[CDE QTE]]="",Tableau2[[#This Row],[CDE MONT]]=""),"",Tableau2[[#This Row],[CDE MONT]]/Tableau2[[#This Row],[CDE QTE]])</f>
        <v/>
      </c>
    </row>
    <row r="633" spans="1:14">
      <c r="A633" s="1" t="s">
        <v>15</v>
      </c>
      <c r="B633" t="s">
        <v>15</v>
      </c>
      <c r="C633" t="s">
        <v>15</v>
      </c>
      <c r="D633" t="s">
        <v>15</v>
      </c>
      <c r="E633" t="s">
        <v>15</v>
      </c>
      <c r="F633" t="s">
        <v>15</v>
      </c>
      <c r="H63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commande]],$H632)))</f>
        <v/>
      </c>
      <c r="I633" s="10" t="str">
        <f>IF(AND(Tableau2[[#This Row],[Nbr de commande]]="",Tableau2[[#This Row],[Nbr de commande]]=""),"",INDEX(G:N,MATCH(Tableau2[[#This Row],[Nbr de commande BIS]],[Nbr de commande],0),8))</f>
        <v/>
      </c>
      <c r="J633" s="8" t="str">
        <f>IF(AND(Tableau2[[#This Row],[Nbr de commande]]&lt;&gt;"",Tableau2[[#This Row],[Nbr de commande]]&lt;&gt;G634),Tableau2[[#This Row],[CUMUL QTE]],"")</f>
        <v/>
      </c>
      <c r="K633" s="8" t="str">
        <f>IF(AND(Tableau2[[#This Row],[Nbr de commande]]&lt;&gt;"",Tableau2[[#This Row],[Nbr de commande]]&lt;&gt;G634),Tableau2[[#This Row],[Cumul MONT]],"")</f>
        <v/>
      </c>
      <c r="L633" s="7">
        <f>SUMIFS($C$2:C633,$B$2:B633,"&lt;&gt;999")</f>
        <v>5917.9999999999991</v>
      </c>
      <c r="M633" s="7">
        <f>SUMIFS($E$2:E633,$B$2:B633,"&lt;&gt;999")</f>
        <v>54270.620000000032</v>
      </c>
      <c r="N633" s="5" t="str">
        <f>IF(AND(Tableau2[[#This Row],[CDE QTE]]="",Tableau2[[#This Row],[CDE MONT]]=""),"",Tableau2[[#This Row],[CDE MONT]]/Tableau2[[#This Row],[CDE QTE]])</f>
        <v/>
      </c>
    </row>
    <row r="634" spans="1:14">
      <c r="A634" s="1" t="s">
        <v>15</v>
      </c>
      <c r="B634" t="s">
        <v>15</v>
      </c>
      <c r="C634" t="s">
        <v>15</v>
      </c>
      <c r="D634" t="s">
        <v>15</v>
      </c>
      <c r="E634" t="s">
        <v>15</v>
      </c>
      <c r="F634" t="s">
        <v>15</v>
      </c>
      <c r="H63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commande]],$H633)))</f>
        <v/>
      </c>
      <c r="I634" s="10" t="str">
        <f>IF(AND(Tableau2[[#This Row],[Nbr de commande]]="",Tableau2[[#This Row],[Nbr de commande]]=""),"",INDEX(G:N,MATCH(Tableau2[[#This Row],[Nbr de commande BIS]],[Nbr de commande],0),8))</f>
        <v/>
      </c>
      <c r="J634" s="8" t="str">
        <f>IF(AND(Tableau2[[#This Row],[Nbr de commande]]&lt;&gt;"",Tableau2[[#This Row],[Nbr de commande]]&lt;&gt;G635),Tableau2[[#This Row],[CUMUL QTE]],"")</f>
        <v/>
      </c>
      <c r="K634" s="8" t="str">
        <f>IF(AND(Tableau2[[#This Row],[Nbr de commande]]&lt;&gt;"",Tableau2[[#This Row],[Nbr de commande]]&lt;&gt;G635),Tableau2[[#This Row],[Cumul MONT]],"")</f>
        <v/>
      </c>
      <c r="L634" s="7">
        <f>SUMIFS($C$2:C634,$B$2:B634,"&lt;&gt;999")</f>
        <v>5917.9999999999991</v>
      </c>
      <c r="M634" s="7">
        <f>SUMIFS($E$2:E634,$B$2:B634,"&lt;&gt;999")</f>
        <v>54270.620000000032</v>
      </c>
      <c r="N634" s="5" t="str">
        <f>IF(AND(Tableau2[[#This Row],[CDE QTE]]="",Tableau2[[#This Row],[CDE MONT]]=""),"",Tableau2[[#This Row],[CDE MONT]]/Tableau2[[#This Row],[CDE QTE]])</f>
        <v/>
      </c>
    </row>
    <row r="635" spans="1:14">
      <c r="A635" s="1" t="s">
        <v>15</v>
      </c>
      <c r="B635" t="s">
        <v>15</v>
      </c>
      <c r="C635" t="s">
        <v>15</v>
      </c>
      <c r="D635" t="s">
        <v>15</v>
      </c>
      <c r="E635" t="s">
        <v>15</v>
      </c>
      <c r="F635" t="s">
        <v>15</v>
      </c>
      <c r="H63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commande]],$H634)))</f>
        <v/>
      </c>
      <c r="I635" s="10" t="str">
        <f>IF(AND(Tableau2[[#This Row],[Nbr de commande]]="",Tableau2[[#This Row],[Nbr de commande]]=""),"",INDEX(G:N,MATCH(Tableau2[[#This Row],[Nbr de commande BIS]],[Nbr de commande],0),8))</f>
        <v/>
      </c>
      <c r="J635" s="8" t="str">
        <f>IF(AND(Tableau2[[#This Row],[Nbr de commande]]&lt;&gt;"",Tableau2[[#This Row],[Nbr de commande]]&lt;&gt;G636),Tableau2[[#This Row],[CUMUL QTE]],"")</f>
        <v/>
      </c>
      <c r="K635" s="8" t="str">
        <f>IF(AND(Tableau2[[#This Row],[Nbr de commande]]&lt;&gt;"",Tableau2[[#This Row],[Nbr de commande]]&lt;&gt;G636),Tableau2[[#This Row],[Cumul MONT]],"")</f>
        <v/>
      </c>
      <c r="L635" s="7">
        <f>SUMIFS($C$2:C635,$B$2:B635,"&lt;&gt;999")</f>
        <v>5917.9999999999991</v>
      </c>
      <c r="M635" s="7">
        <f>SUMIFS($E$2:E635,$B$2:B635,"&lt;&gt;999")</f>
        <v>54270.620000000032</v>
      </c>
      <c r="N635" s="5" t="str">
        <f>IF(AND(Tableau2[[#This Row],[CDE QTE]]="",Tableau2[[#This Row],[CDE MONT]]=""),"",Tableau2[[#This Row],[CDE MONT]]/Tableau2[[#This Row],[CDE QTE]])</f>
        <v/>
      </c>
    </row>
    <row r="636" spans="1:14">
      <c r="A636" s="1" t="s">
        <v>15</v>
      </c>
      <c r="B636" t="s">
        <v>15</v>
      </c>
      <c r="C636" t="s">
        <v>15</v>
      </c>
      <c r="D636" t="s">
        <v>15</v>
      </c>
      <c r="E636" t="s">
        <v>15</v>
      </c>
      <c r="F636" t="s">
        <v>15</v>
      </c>
      <c r="H63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commande]],$H635)))</f>
        <v/>
      </c>
      <c r="I636" s="10" t="str">
        <f>IF(AND(Tableau2[[#This Row],[Nbr de commande]]="",Tableau2[[#This Row],[Nbr de commande]]=""),"",INDEX(G:N,MATCH(Tableau2[[#This Row],[Nbr de commande BIS]],[Nbr de commande],0),8))</f>
        <v/>
      </c>
      <c r="J636" s="8" t="str">
        <f>IF(AND(Tableau2[[#This Row],[Nbr de commande]]&lt;&gt;"",Tableau2[[#This Row],[Nbr de commande]]&lt;&gt;G637),Tableau2[[#This Row],[CUMUL QTE]],"")</f>
        <v/>
      </c>
      <c r="K636" s="8" t="str">
        <f>IF(AND(Tableau2[[#This Row],[Nbr de commande]]&lt;&gt;"",Tableau2[[#This Row],[Nbr de commande]]&lt;&gt;G637),Tableau2[[#This Row],[Cumul MONT]],"")</f>
        <v/>
      </c>
      <c r="L636" s="7">
        <f>SUMIFS($C$2:C636,$B$2:B636,"&lt;&gt;999")</f>
        <v>5917.9999999999991</v>
      </c>
      <c r="M636" s="7">
        <f>SUMIFS($E$2:E636,$B$2:B636,"&lt;&gt;999")</f>
        <v>54270.620000000032</v>
      </c>
      <c r="N636" s="5" t="str">
        <f>IF(AND(Tableau2[[#This Row],[CDE QTE]]="",Tableau2[[#This Row],[CDE MONT]]=""),"",Tableau2[[#This Row],[CDE MONT]]/Tableau2[[#This Row],[CDE QTE]])</f>
        <v/>
      </c>
    </row>
    <row r="637" spans="1:14">
      <c r="A637" s="1" t="s">
        <v>15</v>
      </c>
      <c r="B637" t="s">
        <v>15</v>
      </c>
      <c r="C637" t="s">
        <v>15</v>
      </c>
      <c r="D637" t="s">
        <v>15</v>
      </c>
      <c r="E637" t="s">
        <v>15</v>
      </c>
      <c r="F637" t="s">
        <v>15</v>
      </c>
      <c r="H63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commande]],$H636)))</f>
        <v/>
      </c>
      <c r="I637" s="10" t="str">
        <f>IF(AND(Tableau2[[#This Row],[Nbr de commande]]="",Tableau2[[#This Row],[Nbr de commande]]=""),"",INDEX(G:N,MATCH(Tableau2[[#This Row],[Nbr de commande BIS]],[Nbr de commande],0),8))</f>
        <v/>
      </c>
      <c r="J637" s="8" t="str">
        <f>IF(AND(Tableau2[[#This Row],[Nbr de commande]]&lt;&gt;"",Tableau2[[#This Row],[Nbr de commande]]&lt;&gt;G638),Tableau2[[#This Row],[CUMUL QTE]],"")</f>
        <v/>
      </c>
      <c r="K637" s="8" t="str">
        <f>IF(AND(Tableau2[[#This Row],[Nbr de commande]]&lt;&gt;"",Tableau2[[#This Row],[Nbr de commande]]&lt;&gt;G638),Tableau2[[#This Row],[Cumul MONT]],"")</f>
        <v/>
      </c>
      <c r="L637" s="7">
        <f>SUMIFS($C$2:C637,$B$2:B637,"&lt;&gt;999")</f>
        <v>5917.9999999999991</v>
      </c>
      <c r="M637" s="7">
        <f>SUMIFS($E$2:E637,$B$2:B637,"&lt;&gt;999")</f>
        <v>54270.620000000032</v>
      </c>
      <c r="N637" s="5" t="str">
        <f>IF(AND(Tableau2[[#This Row],[CDE QTE]]="",Tableau2[[#This Row],[CDE MONT]]=""),"",Tableau2[[#This Row],[CDE MONT]]/Tableau2[[#This Row],[CDE QTE]])</f>
        <v/>
      </c>
    </row>
    <row r="638" spans="1:14">
      <c r="A638" s="1" t="s">
        <v>15</v>
      </c>
      <c r="B638" t="s">
        <v>15</v>
      </c>
      <c r="C638" t="s">
        <v>15</v>
      </c>
      <c r="D638" t="s">
        <v>15</v>
      </c>
      <c r="E638" t="s">
        <v>15</v>
      </c>
      <c r="F638" t="s">
        <v>15</v>
      </c>
      <c r="H63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commande]],$H637)))</f>
        <v/>
      </c>
      <c r="I638" s="10" t="str">
        <f>IF(AND(Tableau2[[#This Row],[Nbr de commande]]="",Tableau2[[#This Row],[Nbr de commande]]=""),"",INDEX(G:N,MATCH(Tableau2[[#This Row],[Nbr de commande BIS]],[Nbr de commande],0),8))</f>
        <v/>
      </c>
      <c r="J638" s="8" t="str">
        <f>IF(AND(Tableau2[[#This Row],[Nbr de commande]]&lt;&gt;"",Tableau2[[#This Row],[Nbr de commande]]&lt;&gt;G639),Tableau2[[#This Row],[CUMUL QTE]],"")</f>
        <v/>
      </c>
      <c r="K638" s="8" t="str">
        <f>IF(AND(Tableau2[[#This Row],[Nbr de commande]]&lt;&gt;"",Tableau2[[#This Row],[Nbr de commande]]&lt;&gt;G639),Tableau2[[#This Row],[Cumul MONT]],"")</f>
        <v/>
      </c>
      <c r="L638" s="7">
        <f>SUMIFS($C$2:C638,$B$2:B638,"&lt;&gt;999")</f>
        <v>5917.9999999999991</v>
      </c>
      <c r="M638" s="7">
        <f>SUMIFS($E$2:E638,$B$2:B638,"&lt;&gt;999")</f>
        <v>54270.620000000032</v>
      </c>
      <c r="N638" s="5" t="str">
        <f>IF(AND(Tableau2[[#This Row],[CDE QTE]]="",Tableau2[[#This Row],[CDE MONT]]=""),"",Tableau2[[#This Row],[CDE MONT]]/Tableau2[[#This Row],[CDE QTE]])</f>
        <v/>
      </c>
    </row>
    <row r="639" spans="1:14">
      <c r="A639" s="1" t="s">
        <v>15</v>
      </c>
      <c r="B639" t="s">
        <v>15</v>
      </c>
      <c r="C639" t="s">
        <v>15</v>
      </c>
      <c r="D639" t="s">
        <v>15</v>
      </c>
      <c r="E639" t="s">
        <v>15</v>
      </c>
      <c r="F639" t="s">
        <v>15</v>
      </c>
      <c r="H63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commande]],$H638)))</f>
        <v/>
      </c>
      <c r="I639" s="10" t="str">
        <f>IF(AND(Tableau2[[#This Row],[Nbr de commande]]="",Tableau2[[#This Row],[Nbr de commande]]=""),"",INDEX(G:N,MATCH(Tableau2[[#This Row],[Nbr de commande BIS]],[Nbr de commande],0),8))</f>
        <v/>
      </c>
      <c r="J639" s="8" t="str">
        <f>IF(AND(Tableau2[[#This Row],[Nbr de commande]]&lt;&gt;"",Tableau2[[#This Row],[Nbr de commande]]&lt;&gt;G640),Tableau2[[#This Row],[CUMUL QTE]],"")</f>
        <v/>
      </c>
      <c r="K639" s="8" t="str">
        <f>IF(AND(Tableau2[[#This Row],[Nbr de commande]]&lt;&gt;"",Tableau2[[#This Row],[Nbr de commande]]&lt;&gt;G640),Tableau2[[#This Row],[Cumul MONT]],"")</f>
        <v/>
      </c>
      <c r="L639" s="7">
        <f>SUMIFS($C$2:C639,$B$2:B639,"&lt;&gt;999")</f>
        <v>5917.9999999999991</v>
      </c>
      <c r="M639" s="7">
        <f>SUMIFS($E$2:E639,$B$2:B639,"&lt;&gt;999")</f>
        <v>54270.620000000032</v>
      </c>
      <c r="N639" s="5" t="str">
        <f>IF(AND(Tableau2[[#This Row],[CDE QTE]]="",Tableau2[[#This Row],[CDE MONT]]=""),"",Tableau2[[#This Row],[CDE MONT]]/Tableau2[[#This Row],[CDE QTE]])</f>
        <v/>
      </c>
    </row>
    <row r="640" spans="1:14">
      <c r="A640" s="1" t="s">
        <v>15</v>
      </c>
      <c r="B640" t="s">
        <v>15</v>
      </c>
      <c r="C640" t="s">
        <v>15</v>
      </c>
      <c r="D640" t="s">
        <v>15</v>
      </c>
      <c r="E640" t="s">
        <v>15</v>
      </c>
      <c r="F640" t="s">
        <v>15</v>
      </c>
      <c r="H64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commande]],$H639)))</f>
        <v/>
      </c>
      <c r="I640" s="10" t="str">
        <f>IF(AND(Tableau2[[#This Row],[Nbr de commande]]="",Tableau2[[#This Row],[Nbr de commande]]=""),"",INDEX(G:N,MATCH(Tableau2[[#This Row],[Nbr de commande BIS]],[Nbr de commande],0),8))</f>
        <v/>
      </c>
      <c r="J640" s="8" t="str">
        <f>IF(AND(Tableau2[[#This Row],[Nbr de commande]]&lt;&gt;"",Tableau2[[#This Row],[Nbr de commande]]&lt;&gt;G641),Tableau2[[#This Row],[CUMUL QTE]],"")</f>
        <v/>
      </c>
      <c r="K640" s="8" t="str">
        <f>IF(AND(Tableau2[[#This Row],[Nbr de commande]]&lt;&gt;"",Tableau2[[#This Row],[Nbr de commande]]&lt;&gt;G641),Tableau2[[#This Row],[Cumul MONT]],"")</f>
        <v/>
      </c>
      <c r="L640" s="7">
        <f>SUMIFS($C$2:C640,$B$2:B640,"&lt;&gt;999")</f>
        <v>5917.9999999999991</v>
      </c>
      <c r="M640" s="7">
        <f>SUMIFS($E$2:E640,$B$2:B640,"&lt;&gt;999")</f>
        <v>54270.620000000032</v>
      </c>
      <c r="N640" s="5" t="str">
        <f>IF(AND(Tableau2[[#This Row],[CDE QTE]]="",Tableau2[[#This Row],[CDE MONT]]=""),"",Tableau2[[#This Row],[CDE MONT]]/Tableau2[[#This Row],[CDE QTE]])</f>
        <v/>
      </c>
    </row>
    <row r="641" spans="1:14">
      <c r="A641" s="1" t="s">
        <v>15</v>
      </c>
      <c r="B641" t="s">
        <v>15</v>
      </c>
      <c r="C641" t="s">
        <v>15</v>
      </c>
      <c r="D641" t="s">
        <v>15</v>
      </c>
      <c r="E641" t="s">
        <v>15</v>
      </c>
      <c r="F641" t="s">
        <v>15</v>
      </c>
      <c r="H64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commande]],$H640)))</f>
        <v/>
      </c>
      <c r="I641" s="10" t="str">
        <f>IF(AND(Tableau2[[#This Row],[Nbr de commande]]="",Tableau2[[#This Row],[Nbr de commande]]=""),"",INDEX(G:N,MATCH(Tableau2[[#This Row],[Nbr de commande BIS]],[Nbr de commande],0),8))</f>
        <v/>
      </c>
      <c r="J641" s="8" t="str">
        <f>IF(AND(Tableau2[[#This Row],[Nbr de commande]]&lt;&gt;"",Tableau2[[#This Row],[Nbr de commande]]&lt;&gt;G642),Tableau2[[#This Row],[CUMUL QTE]],"")</f>
        <v/>
      </c>
      <c r="K641" s="8" t="str">
        <f>IF(AND(Tableau2[[#This Row],[Nbr de commande]]&lt;&gt;"",Tableau2[[#This Row],[Nbr de commande]]&lt;&gt;G642),Tableau2[[#This Row],[Cumul MONT]],"")</f>
        <v/>
      </c>
      <c r="L641" s="7">
        <f>SUMIFS($C$2:C641,$B$2:B641,"&lt;&gt;999")</f>
        <v>5917.9999999999991</v>
      </c>
      <c r="M641" s="7">
        <f>SUMIFS($E$2:E641,$B$2:B641,"&lt;&gt;999")</f>
        <v>54270.620000000032</v>
      </c>
      <c r="N641" s="5" t="str">
        <f>IF(AND(Tableau2[[#This Row],[CDE QTE]]="",Tableau2[[#This Row],[CDE MONT]]=""),"",Tableau2[[#This Row],[CDE MONT]]/Tableau2[[#This Row],[CDE QTE]])</f>
        <v/>
      </c>
    </row>
    <row r="642" spans="1:14">
      <c r="A642" s="1" t="s">
        <v>15</v>
      </c>
      <c r="B642" t="s">
        <v>15</v>
      </c>
      <c r="C642" t="s">
        <v>15</v>
      </c>
      <c r="D642" t="s">
        <v>15</v>
      </c>
      <c r="E642" t="s">
        <v>15</v>
      </c>
      <c r="F642" t="s">
        <v>15</v>
      </c>
      <c r="H64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commande]],$H641)))</f>
        <v/>
      </c>
      <c r="I642" s="10" t="str">
        <f>IF(AND(Tableau2[[#This Row],[Nbr de commande]]="",Tableau2[[#This Row],[Nbr de commande]]=""),"",INDEX(G:N,MATCH(Tableau2[[#This Row],[Nbr de commande BIS]],[Nbr de commande],0),8))</f>
        <v/>
      </c>
      <c r="J642" s="8" t="str">
        <f>IF(AND(Tableau2[[#This Row],[Nbr de commande]]&lt;&gt;"",Tableau2[[#This Row],[Nbr de commande]]&lt;&gt;G643),Tableau2[[#This Row],[CUMUL QTE]],"")</f>
        <v/>
      </c>
      <c r="K642" s="8" t="str">
        <f>IF(AND(Tableau2[[#This Row],[Nbr de commande]]&lt;&gt;"",Tableau2[[#This Row],[Nbr de commande]]&lt;&gt;G643),Tableau2[[#This Row],[Cumul MONT]],"")</f>
        <v/>
      </c>
      <c r="L642" s="7">
        <f>SUMIFS($C$2:C642,$B$2:B642,"&lt;&gt;999")</f>
        <v>5917.9999999999991</v>
      </c>
      <c r="M642" s="7">
        <f>SUMIFS($E$2:E642,$B$2:B642,"&lt;&gt;999")</f>
        <v>54270.620000000032</v>
      </c>
      <c r="N642" s="5" t="str">
        <f>IF(AND(Tableau2[[#This Row],[CDE QTE]]="",Tableau2[[#This Row],[CDE MONT]]=""),"",Tableau2[[#This Row],[CDE MONT]]/Tableau2[[#This Row],[CDE QTE]])</f>
        <v/>
      </c>
    </row>
    <row r="643" spans="1:14">
      <c r="A643" s="1" t="s">
        <v>15</v>
      </c>
      <c r="B643" t="s">
        <v>15</v>
      </c>
      <c r="C643" t="s">
        <v>15</v>
      </c>
      <c r="D643" t="s">
        <v>15</v>
      </c>
      <c r="E643" t="s">
        <v>15</v>
      </c>
      <c r="F643" t="s">
        <v>15</v>
      </c>
      <c r="H64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commande]],$H642)))</f>
        <v/>
      </c>
      <c r="I643" s="10" t="str">
        <f>IF(AND(Tableau2[[#This Row],[Nbr de commande]]="",Tableau2[[#This Row],[Nbr de commande]]=""),"",INDEX(G:N,MATCH(Tableau2[[#This Row],[Nbr de commande BIS]],[Nbr de commande],0),8))</f>
        <v/>
      </c>
      <c r="J643" s="8" t="str">
        <f>IF(AND(Tableau2[[#This Row],[Nbr de commande]]&lt;&gt;"",Tableau2[[#This Row],[Nbr de commande]]&lt;&gt;G644),Tableau2[[#This Row],[CUMUL QTE]],"")</f>
        <v/>
      </c>
      <c r="K643" s="8" t="str">
        <f>IF(AND(Tableau2[[#This Row],[Nbr de commande]]&lt;&gt;"",Tableau2[[#This Row],[Nbr de commande]]&lt;&gt;G644),Tableau2[[#This Row],[Cumul MONT]],"")</f>
        <v/>
      </c>
      <c r="L643" s="7">
        <f>SUMIFS($C$2:C643,$B$2:B643,"&lt;&gt;999")</f>
        <v>5917.9999999999991</v>
      </c>
      <c r="M643" s="7">
        <f>SUMIFS($E$2:E643,$B$2:B643,"&lt;&gt;999")</f>
        <v>54270.620000000032</v>
      </c>
      <c r="N643" s="5" t="str">
        <f>IF(AND(Tableau2[[#This Row],[CDE QTE]]="",Tableau2[[#This Row],[CDE MONT]]=""),"",Tableau2[[#This Row],[CDE MONT]]/Tableau2[[#This Row],[CDE QTE]])</f>
        <v/>
      </c>
    </row>
    <row r="644" spans="1:14">
      <c r="A644" s="1" t="s">
        <v>15</v>
      </c>
      <c r="B644" t="s">
        <v>15</v>
      </c>
      <c r="C644" t="s">
        <v>15</v>
      </c>
      <c r="D644" t="s">
        <v>15</v>
      </c>
      <c r="E644" t="s">
        <v>15</v>
      </c>
      <c r="F644" t="s">
        <v>15</v>
      </c>
      <c r="H64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commande]],$H643)))</f>
        <v/>
      </c>
      <c r="I644" s="10" t="str">
        <f>IF(AND(Tableau2[[#This Row],[Nbr de commande]]="",Tableau2[[#This Row],[Nbr de commande]]=""),"",INDEX(G:N,MATCH(Tableau2[[#This Row],[Nbr de commande BIS]],[Nbr de commande],0),8))</f>
        <v/>
      </c>
      <c r="J644" s="8" t="str">
        <f>IF(AND(Tableau2[[#This Row],[Nbr de commande]]&lt;&gt;"",Tableau2[[#This Row],[Nbr de commande]]&lt;&gt;G645),Tableau2[[#This Row],[CUMUL QTE]],"")</f>
        <v/>
      </c>
      <c r="K644" s="8" t="str">
        <f>IF(AND(Tableau2[[#This Row],[Nbr de commande]]&lt;&gt;"",Tableau2[[#This Row],[Nbr de commande]]&lt;&gt;G645),Tableau2[[#This Row],[Cumul MONT]],"")</f>
        <v/>
      </c>
      <c r="L644" s="7">
        <f>SUMIFS($C$2:C644,$B$2:B644,"&lt;&gt;999")</f>
        <v>5917.9999999999991</v>
      </c>
      <c r="M644" s="7">
        <f>SUMIFS($E$2:E644,$B$2:B644,"&lt;&gt;999")</f>
        <v>54270.620000000032</v>
      </c>
      <c r="N644" s="5" t="str">
        <f>IF(AND(Tableau2[[#This Row],[CDE QTE]]="",Tableau2[[#This Row],[CDE MONT]]=""),"",Tableau2[[#This Row],[CDE MONT]]/Tableau2[[#This Row],[CDE QTE]])</f>
        <v/>
      </c>
    </row>
    <row r="645" spans="1:14">
      <c r="A645" s="1" t="s">
        <v>15</v>
      </c>
      <c r="B645" t="s">
        <v>15</v>
      </c>
      <c r="C645" t="s">
        <v>15</v>
      </c>
      <c r="D645" t="s">
        <v>15</v>
      </c>
      <c r="E645" t="s">
        <v>15</v>
      </c>
      <c r="F645" t="s">
        <v>15</v>
      </c>
      <c r="H64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commande]],$H644)))</f>
        <v/>
      </c>
      <c r="I645" s="10" t="str">
        <f>IF(AND(Tableau2[[#This Row],[Nbr de commande]]="",Tableau2[[#This Row],[Nbr de commande]]=""),"",INDEX(G:N,MATCH(Tableau2[[#This Row],[Nbr de commande BIS]],[Nbr de commande],0),8))</f>
        <v/>
      </c>
      <c r="J645" s="8" t="str">
        <f>IF(AND(Tableau2[[#This Row],[Nbr de commande]]&lt;&gt;"",Tableau2[[#This Row],[Nbr de commande]]&lt;&gt;G646),Tableau2[[#This Row],[CUMUL QTE]],"")</f>
        <v/>
      </c>
      <c r="K645" s="8" t="str">
        <f>IF(AND(Tableau2[[#This Row],[Nbr de commande]]&lt;&gt;"",Tableau2[[#This Row],[Nbr de commande]]&lt;&gt;G646),Tableau2[[#This Row],[Cumul MONT]],"")</f>
        <v/>
      </c>
      <c r="L645" s="7">
        <f>SUMIFS($C$2:C645,$B$2:B645,"&lt;&gt;999")</f>
        <v>5917.9999999999991</v>
      </c>
      <c r="M645" s="7">
        <f>SUMIFS($E$2:E645,$B$2:B645,"&lt;&gt;999")</f>
        <v>54270.620000000032</v>
      </c>
      <c r="N645" s="5" t="str">
        <f>IF(AND(Tableau2[[#This Row],[CDE QTE]]="",Tableau2[[#This Row],[CDE MONT]]=""),"",Tableau2[[#This Row],[CDE MONT]]/Tableau2[[#This Row],[CDE QTE]])</f>
        <v/>
      </c>
    </row>
    <row r="646" spans="1:14">
      <c r="A646" s="1" t="s">
        <v>15</v>
      </c>
      <c r="B646" t="s">
        <v>15</v>
      </c>
      <c r="C646" t="s">
        <v>15</v>
      </c>
      <c r="D646" t="s">
        <v>15</v>
      </c>
      <c r="E646" t="s">
        <v>15</v>
      </c>
      <c r="F646" t="s">
        <v>15</v>
      </c>
      <c r="H64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commande]],$H645)))</f>
        <v/>
      </c>
      <c r="I646" s="10" t="str">
        <f>IF(AND(Tableau2[[#This Row],[Nbr de commande]]="",Tableau2[[#This Row],[Nbr de commande]]=""),"",INDEX(G:N,MATCH(Tableau2[[#This Row],[Nbr de commande BIS]],[Nbr de commande],0),8))</f>
        <v/>
      </c>
      <c r="J646" s="8" t="str">
        <f>IF(AND(Tableau2[[#This Row],[Nbr de commande]]&lt;&gt;"",Tableau2[[#This Row],[Nbr de commande]]&lt;&gt;G647),Tableau2[[#This Row],[CUMUL QTE]],"")</f>
        <v/>
      </c>
      <c r="K646" s="8" t="str">
        <f>IF(AND(Tableau2[[#This Row],[Nbr de commande]]&lt;&gt;"",Tableau2[[#This Row],[Nbr de commande]]&lt;&gt;G647),Tableau2[[#This Row],[Cumul MONT]],"")</f>
        <v/>
      </c>
      <c r="L646" s="7">
        <f>SUMIFS($C$2:C646,$B$2:B646,"&lt;&gt;999")</f>
        <v>5917.9999999999991</v>
      </c>
      <c r="M646" s="7">
        <f>SUMIFS($E$2:E646,$B$2:B646,"&lt;&gt;999")</f>
        <v>54270.620000000032</v>
      </c>
      <c r="N646" s="5" t="str">
        <f>IF(AND(Tableau2[[#This Row],[CDE QTE]]="",Tableau2[[#This Row],[CDE MONT]]=""),"",Tableau2[[#This Row],[CDE MONT]]/Tableau2[[#This Row],[CDE QTE]])</f>
        <v/>
      </c>
    </row>
    <row r="647" spans="1:14">
      <c r="A647" s="1" t="s">
        <v>15</v>
      </c>
      <c r="B647" t="s">
        <v>15</v>
      </c>
      <c r="C647" t="s">
        <v>15</v>
      </c>
      <c r="D647" t="s">
        <v>15</v>
      </c>
      <c r="E647" t="s">
        <v>15</v>
      </c>
      <c r="F647" t="s">
        <v>15</v>
      </c>
      <c r="H64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commande]],$H646)))</f>
        <v/>
      </c>
      <c r="I647" s="10" t="str">
        <f>IF(AND(Tableau2[[#This Row],[Nbr de commande]]="",Tableau2[[#This Row],[Nbr de commande]]=""),"",INDEX(G:N,MATCH(Tableau2[[#This Row],[Nbr de commande BIS]],[Nbr de commande],0),8))</f>
        <v/>
      </c>
      <c r="J647" s="8" t="str">
        <f>IF(AND(Tableau2[[#This Row],[Nbr de commande]]&lt;&gt;"",Tableau2[[#This Row],[Nbr de commande]]&lt;&gt;G648),Tableau2[[#This Row],[CUMUL QTE]],"")</f>
        <v/>
      </c>
      <c r="K647" s="8" t="str">
        <f>IF(AND(Tableau2[[#This Row],[Nbr de commande]]&lt;&gt;"",Tableau2[[#This Row],[Nbr de commande]]&lt;&gt;G648),Tableau2[[#This Row],[Cumul MONT]],"")</f>
        <v/>
      </c>
      <c r="L647" s="7">
        <f>SUMIFS($C$2:C647,$B$2:B647,"&lt;&gt;999")</f>
        <v>5917.9999999999991</v>
      </c>
      <c r="M647" s="7">
        <f>SUMIFS($E$2:E647,$B$2:B647,"&lt;&gt;999")</f>
        <v>54270.620000000032</v>
      </c>
      <c r="N647" s="5" t="str">
        <f>IF(AND(Tableau2[[#This Row],[CDE QTE]]="",Tableau2[[#This Row],[CDE MONT]]=""),"",Tableau2[[#This Row],[CDE MONT]]/Tableau2[[#This Row],[CDE QTE]])</f>
        <v/>
      </c>
    </row>
    <row r="648" spans="1:14">
      <c r="A648" s="1" t="s">
        <v>15</v>
      </c>
      <c r="B648" t="s">
        <v>15</v>
      </c>
      <c r="C648" t="s">
        <v>15</v>
      </c>
      <c r="D648" t="s">
        <v>15</v>
      </c>
      <c r="E648" t="s">
        <v>15</v>
      </c>
      <c r="F648" t="s">
        <v>15</v>
      </c>
      <c r="H64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commande]],$H647)))</f>
        <v/>
      </c>
      <c r="I648" s="10" t="str">
        <f>IF(AND(Tableau2[[#This Row],[Nbr de commande]]="",Tableau2[[#This Row],[Nbr de commande]]=""),"",INDEX(G:N,MATCH(Tableau2[[#This Row],[Nbr de commande BIS]],[Nbr de commande],0),8))</f>
        <v/>
      </c>
      <c r="J648" s="8" t="str">
        <f>IF(AND(Tableau2[[#This Row],[Nbr de commande]]&lt;&gt;"",Tableau2[[#This Row],[Nbr de commande]]&lt;&gt;G649),Tableau2[[#This Row],[CUMUL QTE]],"")</f>
        <v/>
      </c>
      <c r="K648" s="8" t="str">
        <f>IF(AND(Tableau2[[#This Row],[Nbr de commande]]&lt;&gt;"",Tableau2[[#This Row],[Nbr de commande]]&lt;&gt;G649),Tableau2[[#This Row],[Cumul MONT]],"")</f>
        <v/>
      </c>
      <c r="L648" s="7">
        <f>SUMIFS($C$2:C648,$B$2:B648,"&lt;&gt;999")</f>
        <v>5917.9999999999991</v>
      </c>
      <c r="M648" s="7">
        <f>SUMIFS($E$2:E648,$B$2:B648,"&lt;&gt;999")</f>
        <v>54270.620000000032</v>
      </c>
      <c r="N648" s="5" t="str">
        <f>IF(AND(Tableau2[[#This Row],[CDE QTE]]="",Tableau2[[#This Row],[CDE MONT]]=""),"",Tableau2[[#This Row],[CDE MONT]]/Tableau2[[#This Row],[CDE QTE]])</f>
        <v/>
      </c>
    </row>
    <row r="649" spans="1:14">
      <c r="A649" s="1" t="s">
        <v>15</v>
      </c>
      <c r="B649" t="s">
        <v>15</v>
      </c>
      <c r="C649" t="s">
        <v>15</v>
      </c>
      <c r="D649" t="s">
        <v>15</v>
      </c>
      <c r="E649" t="s">
        <v>15</v>
      </c>
      <c r="F649" t="s">
        <v>15</v>
      </c>
      <c r="H64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commande]],$H648)))</f>
        <v/>
      </c>
      <c r="I649" s="10" t="str">
        <f>IF(AND(Tableau2[[#This Row],[Nbr de commande]]="",Tableau2[[#This Row],[Nbr de commande]]=""),"",INDEX(G:N,MATCH(Tableau2[[#This Row],[Nbr de commande BIS]],[Nbr de commande],0),8))</f>
        <v/>
      </c>
      <c r="J649" s="8" t="str">
        <f>IF(AND(Tableau2[[#This Row],[Nbr de commande]]&lt;&gt;"",Tableau2[[#This Row],[Nbr de commande]]&lt;&gt;G650),Tableau2[[#This Row],[CUMUL QTE]],"")</f>
        <v/>
      </c>
      <c r="K649" s="8" t="str">
        <f>IF(AND(Tableau2[[#This Row],[Nbr de commande]]&lt;&gt;"",Tableau2[[#This Row],[Nbr de commande]]&lt;&gt;G650),Tableau2[[#This Row],[Cumul MONT]],"")</f>
        <v/>
      </c>
      <c r="L649" s="7">
        <f>SUMIFS($C$2:C649,$B$2:B649,"&lt;&gt;999")</f>
        <v>5917.9999999999991</v>
      </c>
      <c r="M649" s="7">
        <f>SUMIFS($E$2:E649,$B$2:B649,"&lt;&gt;999")</f>
        <v>54270.620000000032</v>
      </c>
      <c r="N649" s="5" t="str">
        <f>IF(AND(Tableau2[[#This Row],[CDE QTE]]="",Tableau2[[#This Row],[CDE MONT]]=""),"",Tableau2[[#This Row],[CDE MONT]]/Tableau2[[#This Row],[CDE QTE]])</f>
        <v/>
      </c>
    </row>
    <row r="650" spans="1:14">
      <c r="A650" s="1" t="s">
        <v>15</v>
      </c>
      <c r="B650" t="s">
        <v>15</v>
      </c>
      <c r="C650" t="s">
        <v>15</v>
      </c>
      <c r="D650" t="s">
        <v>15</v>
      </c>
      <c r="E650" t="s">
        <v>15</v>
      </c>
      <c r="F650" t="s">
        <v>15</v>
      </c>
      <c r="H65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commande]],$H649)))</f>
        <v/>
      </c>
      <c r="I650" s="10" t="str">
        <f>IF(AND(Tableau2[[#This Row],[Nbr de commande]]="",Tableau2[[#This Row],[Nbr de commande]]=""),"",INDEX(G:N,MATCH(Tableau2[[#This Row],[Nbr de commande BIS]],[Nbr de commande],0),8))</f>
        <v/>
      </c>
      <c r="J650" s="8" t="str">
        <f>IF(AND(Tableau2[[#This Row],[Nbr de commande]]&lt;&gt;"",Tableau2[[#This Row],[Nbr de commande]]&lt;&gt;G651),Tableau2[[#This Row],[CUMUL QTE]],"")</f>
        <v/>
      </c>
      <c r="K650" s="8" t="str">
        <f>IF(AND(Tableau2[[#This Row],[Nbr de commande]]&lt;&gt;"",Tableau2[[#This Row],[Nbr de commande]]&lt;&gt;G651),Tableau2[[#This Row],[Cumul MONT]],"")</f>
        <v/>
      </c>
      <c r="L650" s="7">
        <f>SUMIFS($C$2:C650,$B$2:B650,"&lt;&gt;999")</f>
        <v>5917.9999999999991</v>
      </c>
      <c r="M650" s="7">
        <f>SUMIFS($E$2:E650,$B$2:B650,"&lt;&gt;999")</f>
        <v>54270.620000000032</v>
      </c>
      <c r="N650" s="5" t="str">
        <f>IF(AND(Tableau2[[#This Row],[CDE QTE]]="",Tableau2[[#This Row],[CDE MONT]]=""),"",Tableau2[[#This Row],[CDE MONT]]/Tableau2[[#This Row],[CDE QTE]])</f>
        <v/>
      </c>
    </row>
    <row r="651" spans="1:14">
      <c r="A651" s="1" t="s">
        <v>15</v>
      </c>
      <c r="B651" t="s">
        <v>15</v>
      </c>
      <c r="C651" t="s">
        <v>15</v>
      </c>
      <c r="D651" t="s">
        <v>15</v>
      </c>
      <c r="E651" t="s">
        <v>15</v>
      </c>
      <c r="F651" t="s">
        <v>15</v>
      </c>
      <c r="H65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commande]],$H650)))</f>
        <v/>
      </c>
      <c r="I651" s="10" t="str">
        <f>IF(AND(Tableau2[[#This Row],[Nbr de commande]]="",Tableau2[[#This Row],[Nbr de commande]]=""),"",INDEX(G:N,MATCH(Tableau2[[#This Row],[Nbr de commande BIS]],[Nbr de commande],0),8))</f>
        <v/>
      </c>
      <c r="J651" s="8" t="str">
        <f>IF(AND(Tableau2[[#This Row],[Nbr de commande]]&lt;&gt;"",Tableau2[[#This Row],[Nbr de commande]]&lt;&gt;G652),Tableau2[[#This Row],[CUMUL QTE]],"")</f>
        <v/>
      </c>
      <c r="K651" s="8" t="str">
        <f>IF(AND(Tableau2[[#This Row],[Nbr de commande]]&lt;&gt;"",Tableau2[[#This Row],[Nbr de commande]]&lt;&gt;G652),Tableau2[[#This Row],[Cumul MONT]],"")</f>
        <v/>
      </c>
      <c r="L651" s="7">
        <f>SUMIFS($C$2:C651,$B$2:B651,"&lt;&gt;999")</f>
        <v>5917.9999999999991</v>
      </c>
      <c r="M651" s="7">
        <f>SUMIFS($E$2:E651,$B$2:B651,"&lt;&gt;999")</f>
        <v>54270.620000000032</v>
      </c>
      <c r="N651" s="5" t="str">
        <f>IF(AND(Tableau2[[#This Row],[CDE QTE]]="",Tableau2[[#This Row],[CDE MONT]]=""),"",Tableau2[[#This Row],[CDE MONT]]/Tableau2[[#This Row],[CDE QTE]])</f>
        <v/>
      </c>
    </row>
    <row r="652" spans="1:14">
      <c r="A652" s="1" t="s">
        <v>15</v>
      </c>
      <c r="B652" t="s">
        <v>15</v>
      </c>
      <c r="C652" t="s">
        <v>15</v>
      </c>
      <c r="D652" t="s">
        <v>15</v>
      </c>
      <c r="E652" t="s">
        <v>15</v>
      </c>
      <c r="F652" t="s">
        <v>15</v>
      </c>
      <c r="H65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commande]],$H651)))</f>
        <v/>
      </c>
      <c r="I652" s="10" t="str">
        <f>IF(AND(Tableau2[[#This Row],[Nbr de commande]]="",Tableau2[[#This Row],[Nbr de commande]]=""),"",INDEX(G:N,MATCH(Tableau2[[#This Row],[Nbr de commande BIS]],[Nbr de commande],0),8))</f>
        <v/>
      </c>
      <c r="J652" s="8" t="str">
        <f>IF(AND(Tableau2[[#This Row],[Nbr de commande]]&lt;&gt;"",Tableau2[[#This Row],[Nbr de commande]]&lt;&gt;G653),Tableau2[[#This Row],[CUMUL QTE]],"")</f>
        <v/>
      </c>
      <c r="K652" s="8" t="str">
        <f>IF(AND(Tableau2[[#This Row],[Nbr de commande]]&lt;&gt;"",Tableau2[[#This Row],[Nbr de commande]]&lt;&gt;G653),Tableau2[[#This Row],[Cumul MONT]],"")</f>
        <v/>
      </c>
      <c r="L652" s="7">
        <f>SUMIFS($C$2:C652,$B$2:B652,"&lt;&gt;999")</f>
        <v>5917.9999999999991</v>
      </c>
      <c r="M652" s="7">
        <f>SUMIFS($E$2:E652,$B$2:B652,"&lt;&gt;999")</f>
        <v>54270.620000000032</v>
      </c>
      <c r="N652" s="5" t="str">
        <f>IF(AND(Tableau2[[#This Row],[CDE QTE]]="",Tableau2[[#This Row],[CDE MONT]]=""),"",Tableau2[[#This Row],[CDE MONT]]/Tableau2[[#This Row],[CDE QTE]])</f>
        <v/>
      </c>
    </row>
    <row r="653" spans="1:14">
      <c r="A653" s="1" t="s">
        <v>15</v>
      </c>
      <c r="B653" t="s">
        <v>15</v>
      </c>
      <c r="C653" t="s">
        <v>15</v>
      </c>
      <c r="D653" t="s">
        <v>15</v>
      </c>
      <c r="E653" t="s">
        <v>15</v>
      </c>
      <c r="F653" t="s">
        <v>15</v>
      </c>
      <c r="H65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commande]],$H652)))</f>
        <v/>
      </c>
      <c r="I653" s="10" t="str">
        <f>IF(AND(Tableau2[[#This Row],[Nbr de commande]]="",Tableau2[[#This Row],[Nbr de commande]]=""),"",INDEX(G:N,MATCH(Tableau2[[#This Row],[Nbr de commande BIS]],[Nbr de commande],0),8))</f>
        <v/>
      </c>
      <c r="J653" s="8" t="str">
        <f>IF(AND(Tableau2[[#This Row],[Nbr de commande]]&lt;&gt;"",Tableau2[[#This Row],[Nbr de commande]]&lt;&gt;G654),Tableau2[[#This Row],[CUMUL QTE]],"")</f>
        <v/>
      </c>
      <c r="K653" s="8" t="str">
        <f>IF(AND(Tableau2[[#This Row],[Nbr de commande]]&lt;&gt;"",Tableau2[[#This Row],[Nbr de commande]]&lt;&gt;G654),Tableau2[[#This Row],[Cumul MONT]],"")</f>
        <v/>
      </c>
      <c r="L653" s="7">
        <f>SUMIFS($C$2:C653,$B$2:B653,"&lt;&gt;999")</f>
        <v>5917.9999999999991</v>
      </c>
      <c r="M653" s="7">
        <f>SUMIFS($E$2:E653,$B$2:B653,"&lt;&gt;999")</f>
        <v>54270.620000000032</v>
      </c>
      <c r="N653" s="5" t="str">
        <f>IF(AND(Tableau2[[#This Row],[CDE QTE]]="",Tableau2[[#This Row],[CDE MONT]]=""),"",Tableau2[[#This Row],[CDE MONT]]/Tableau2[[#This Row],[CDE QTE]])</f>
        <v/>
      </c>
    </row>
    <row r="654" spans="1:14">
      <c r="A654" s="1" t="s">
        <v>15</v>
      </c>
      <c r="B654" t="s">
        <v>15</v>
      </c>
      <c r="C654" t="s">
        <v>15</v>
      </c>
      <c r="D654" t="s">
        <v>15</v>
      </c>
      <c r="E654" t="s">
        <v>15</v>
      </c>
      <c r="F654" t="s">
        <v>15</v>
      </c>
      <c r="H65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commande]],$H653)))</f>
        <v/>
      </c>
      <c r="I654" s="10" t="str">
        <f>IF(AND(Tableau2[[#This Row],[Nbr de commande]]="",Tableau2[[#This Row],[Nbr de commande]]=""),"",INDEX(G:N,MATCH(Tableau2[[#This Row],[Nbr de commande BIS]],[Nbr de commande],0),8))</f>
        <v/>
      </c>
      <c r="J654" s="8" t="str">
        <f>IF(AND(Tableau2[[#This Row],[Nbr de commande]]&lt;&gt;"",Tableau2[[#This Row],[Nbr de commande]]&lt;&gt;G655),Tableau2[[#This Row],[CUMUL QTE]],"")</f>
        <v/>
      </c>
      <c r="K654" s="8" t="str">
        <f>IF(AND(Tableau2[[#This Row],[Nbr de commande]]&lt;&gt;"",Tableau2[[#This Row],[Nbr de commande]]&lt;&gt;G655),Tableau2[[#This Row],[Cumul MONT]],"")</f>
        <v/>
      </c>
      <c r="L654" s="7">
        <f>SUMIFS($C$2:C654,$B$2:B654,"&lt;&gt;999")</f>
        <v>5917.9999999999991</v>
      </c>
      <c r="M654" s="7">
        <f>SUMIFS($E$2:E654,$B$2:B654,"&lt;&gt;999")</f>
        <v>54270.620000000032</v>
      </c>
      <c r="N654" s="5" t="str">
        <f>IF(AND(Tableau2[[#This Row],[CDE QTE]]="",Tableau2[[#This Row],[CDE MONT]]=""),"",Tableau2[[#This Row],[CDE MONT]]/Tableau2[[#This Row],[CDE QTE]])</f>
        <v/>
      </c>
    </row>
    <row r="655" spans="1:14">
      <c r="A655" s="1" t="s">
        <v>15</v>
      </c>
      <c r="B655" t="s">
        <v>15</v>
      </c>
      <c r="C655" t="s">
        <v>15</v>
      </c>
      <c r="D655" t="s">
        <v>15</v>
      </c>
      <c r="E655" t="s">
        <v>15</v>
      </c>
      <c r="F655" t="s">
        <v>15</v>
      </c>
      <c r="H65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commande]],$H654)))</f>
        <v/>
      </c>
      <c r="I655" s="10" t="str">
        <f>IF(AND(Tableau2[[#This Row],[Nbr de commande]]="",Tableau2[[#This Row],[Nbr de commande]]=""),"",INDEX(G:N,MATCH(Tableau2[[#This Row],[Nbr de commande BIS]],[Nbr de commande],0),8))</f>
        <v/>
      </c>
      <c r="J655" s="8" t="str">
        <f>IF(AND(Tableau2[[#This Row],[Nbr de commande]]&lt;&gt;"",Tableau2[[#This Row],[Nbr de commande]]&lt;&gt;G656),Tableau2[[#This Row],[CUMUL QTE]],"")</f>
        <v/>
      </c>
      <c r="K655" s="8" t="str">
        <f>IF(AND(Tableau2[[#This Row],[Nbr de commande]]&lt;&gt;"",Tableau2[[#This Row],[Nbr de commande]]&lt;&gt;G656),Tableau2[[#This Row],[Cumul MONT]],"")</f>
        <v/>
      </c>
      <c r="L655" s="7">
        <f>SUMIFS($C$2:C655,$B$2:B655,"&lt;&gt;999")</f>
        <v>5917.9999999999991</v>
      </c>
      <c r="M655" s="7">
        <f>SUMIFS($E$2:E655,$B$2:B655,"&lt;&gt;999")</f>
        <v>54270.620000000032</v>
      </c>
      <c r="N655" s="5" t="str">
        <f>IF(AND(Tableau2[[#This Row],[CDE QTE]]="",Tableau2[[#This Row],[CDE MONT]]=""),"",Tableau2[[#This Row],[CDE MONT]]/Tableau2[[#This Row],[CDE QTE]])</f>
        <v/>
      </c>
    </row>
    <row r="656" spans="1:14">
      <c r="A656" s="1" t="s">
        <v>15</v>
      </c>
      <c r="B656" t="s">
        <v>15</v>
      </c>
      <c r="C656" t="s">
        <v>15</v>
      </c>
      <c r="D656" t="s">
        <v>15</v>
      </c>
      <c r="E656" t="s">
        <v>15</v>
      </c>
      <c r="F656" t="s">
        <v>15</v>
      </c>
      <c r="H65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commande]],$H655)))</f>
        <v/>
      </c>
      <c r="I656" s="10" t="str">
        <f>IF(AND(Tableau2[[#This Row],[Nbr de commande]]="",Tableau2[[#This Row],[Nbr de commande]]=""),"",INDEX(G:N,MATCH(Tableau2[[#This Row],[Nbr de commande BIS]],[Nbr de commande],0),8))</f>
        <v/>
      </c>
      <c r="J656" s="8" t="str">
        <f>IF(AND(Tableau2[[#This Row],[Nbr de commande]]&lt;&gt;"",Tableau2[[#This Row],[Nbr de commande]]&lt;&gt;G657),Tableau2[[#This Row],[CUMUL QTE]],"")</f>
        <v/>
      </c>
      <c r="K656" s="8" t="str">
        <f>IF(AND(Tableau2[[#This Row],[Nbr de commande]]&lt;&gt;"",Tableau2[[#This Row],[Nbr de commande]]&lt;&gt;G657),Tableau2[[#This Row],[Cumul MONT]],"")</f>
        <v/>
      </c>
      <c r="L656" s="7">
        <f>SUMIFS($C$2:C656,$B$2:B656,"&lt;&gt;999")</f>
        <v>5917.9999999999991</v>
      </c>
      <c r="M656" s="7">
        <f>SUMIFS($E$2:E656,$B$2:B656,"&lt;&gt;999")</f>
        <v>54270.620000000032</v>
      </c>
      <c r="N656" s="5" t="str">
        <f>IF(AND(Tableau2[[#This Row],[CDE QTE]]="",Tableau2[[#This Row],[CDE MONT]]=""),"",Tableau2[[#This Row],[CDE MONT]]/Tableau2[[#This Row],[CDE QTE]])</f>
        <v/>
      </c>
    </row>
    <row r="657" spans="1:14">
      <c r="A657" s="1" t="s">
        <v>15</v>
      </c>
      <c r="B657" t="s">
        <v>15</v>
      </c>
      <c r="C657" t="s">
        <v>15</v>
      </c>
      <c r="D657" t="s">
        <v>15</v>
      </c>
      <c r="E657" t="s">
        <v>15</v>
      </c>
      <c r="F657" t="s">
        <v>15</v>
      </c>
      <c r="H65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commande]],$H656)))</f>
        <v/>
      </c>
      <c r="I657" s="10" t="str">
        <f>IF(AND(Tableau2[[#This Row],[Nbr de commande]]="",Tableau2[[#This Row],[Nbr de commande]]=""),"",INDEX(G:N,MATCH(Tableau2[[#This Row],[Nbr de commande BIS]],[Nbr de commande],0),8))</f>
        <v/>
      </c>
      <c r="J657" s="8" t="str">
        <f>IF(AND(Tableau2[[#This Row],[Nbr de commande]]&lt;&gt;"",Tableau2[[#This Row],[Nbr de commande]]&lt;&gt;G658),Tableau2[[#This Row],[CUMUL QTE]],"")</f>
        <v/>
      </c>
      <c r="K657" s="8" t="str">
        <f>IF(AND(Tableau2[[#This Row],[Nbr de commande]]&lt;&gt;"",Tableau2[[#This Row],[Nbr de commande]]&lt;&gt;G658),Tableau2[[#This Row],[Cumul MONT]],"")</f>
        <v/>
      </c>
      <c r="L657" s="7">
        <f>SUMIFS($C$2:C657,$B$2:B657,"&lt;&gt;999")</f>
        <v>5917.9999999999991</v>
      </c>
      <c r="M657" s="7">
        <f>SUMIFS($E$2:E657,$B$2:B657,"&lt;&gt;999")</f>
        <v>54270.620000000032</v>
      </c>
      <c r="N657" s="5" t="str">
        <f>IF(AND(Tableau2[[#This Row],[CDE QTE]]="",Tableau2[[#This Row],[CDE MONT]]=""),"",Tableau2[[#This Row],[CDE MONT]]/Tableau2[[#This Row],[CDE QTE]])</f>
        <v/>
      </c>
    </row>
    <row r="658" spans="1:14">
      <c r="A658" s="1" t="s">
        <v>15</v>
      </c>
      <c r="B658" t="s">
        <v>15</v>
      </c>
      <c r="C658" t="s">
        <v>15</v>
      </c>
      <c r="D658" t="s">
        <v>15</v>
      </c>
      <c r="E658" t="s">
        <v>15</v>
      </c>
      <c r="F658" t="s">
        <v>15</v>
      </c>
      <c r="H65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commande]],$H657)))</f>
        <v/>
      </c>
      <c r="I658" s="10" t="str">
        <f>IF(AND(Tableau2[[#This Row],[Nbr de commande]]="",Tableau2[[#This Row],[Nbr de commande]]=""),"",INDEX(G:N,MATCH(Tableau2[[#This Row],[Nbr de commande BIS]],[Nbr de commande],0),8))</f>
        <v/>
      </c>
      <c r="J658" s="8" t="str">
        <f>IF(AND(Tableau2[[#This Row],[Nbr de commande]]&lt;&gt;"",Tableau2[[#This Row],[Nbr de commande]]&lt;&gt;G659),Tableau2[[#This Row],[CUMUL QTE]],"")</f>
        <v/>
      </c>
      <c r="K658" s="8" t="str">
        <f>IF(AND(Tableau2[[#This Row],[Nbr de commande]]&lt;&gt;"",Tableau2[[#This Row],[Nbr de commande]]&lt;&gt;G659),Tableau2[[#This Row],[Cumul MONT]],"")</f>
        <v/>
      </c>
      <c r="L658" s="7">
        <f>SUMIFS($C$2:C658,$B$2:B658,"&lt;&gt;999")</f>
        <v>5917.9999999999991</v>
      </c>
      <c r="M658" s="7">
        <f>SUMIFS($E$2:E658,$B$2:B658,"&lt;&gt;999")</f>
        <v>54270.620000000032</v>
      </c>
      <c r="N658" s="5" t="str">
        <f>IF(AND(Tableau2[[#This Row],[CDE QTE]]="",Tableau2[[#This Row],[CDE MONT]]=""),"",Tableau2[[#This Row],[CDE MONT]]/Tableau2[[#This Row],[CDE QTE]])</f>
        <v/>
      </c>
    </row>
    <row r="659" spans="1:14">
      <c r="A659" s="1" t="s">
        <v>15</v>
      </c>
      <c r="B659" t="s">
        <v>15</v>
      </c>
      <c r="C659" t="s">
        <v>15</v>
      </c>
      <c r="D659" t="s">
        <v>15</v>
      </c>
      <c r="E659" t="s">
        <v>15</v>
      </c>
      <c r="F659" t="s">
        <v>15</v>
      </c>
      <c r="H65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commande]],$H658)))</f>
        <v/>
      </c>
      <c r="I659" s="10" t="str">
        <f>IF(AND(Tableau2[[#This Row],[Nbr de commande]]="",Tableau2[[#This Row],[Nbr de commande]]=""),"",INDEX(G:N,MATCH(Tableau2[[#This Row],[Nbr de commande BIS]],[Nbr de commande],0),8))</f>
        <v/>
      </c>
      <c r="J659" s="8" t="str">
        <f>IF(AND(Tableau2[[#This Row],[Nbr de commande]]&lt;&gt;"",Tableau2[[#This Row],[Nbr de commande]]&lt;&gt;G660),Tableau2[[#This Row],[CUMUL QTE]],"")</f>
        <v/>
      </c>
      <c r="K659" s="8" t="str">
        <f>IF(AND(Tableau2[[#This Row],[Nbr de commande]]&lt;&gt;"",Tableau2[[#This Row],[Nbr de commande]]&lt;&gt;G660),Tableau2[[#This Row],[Cumul MONT]],"")</f>
        <v/>
      </c>
      <c r="L659" s="7">
        <f>SUMIFS($C$2:C659,$B$2:B659,"&lt;&gt;999")</f>
        <v>5917.9999999999991</v>
      </c>
      <c r="M659" s="7">
        <f>SUMIFS($E$2:E659,$B$2:B659,"&lt;&gt;999")</f>
        <v>54270.620000000032</v>
      </c>
      <c r="N659" s="5" t="str">
        <f>IF(AND(Tableau2[[#This Row],[CDE QTE]]="",Tableau2[[#This Row],[CDE MONT]]=""),"",Tableau2[[#This Row],[CDE MONT]]/Tableau2[[#This Row],[CDE QTE]])</f>
        <v/>
      </c>
    </row>
    <row r="660" spans="1:14">
      <c r="A660" s="1" t="s">
        <v>15</v>
      </c>
      <c r="B660" t="s">
        <v>15</v>
      </c>
      <c r="C660" t="s">
        <v>15</v>
      </c>
      <c r="D660" t="s">
        <v>15</v>
      </c>
      <c r="E660" t="s">
        <v>15</v>
      </c>
      <c r="F660" t="s">
        <v>15</v>
      </c>
      <c r="H66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commande]],$H659)))</f>
        <v/>
      </c>
      <c r="I660" s="10" t="str">
        <f>IF(AND(Tableau2[[#This Row],[Nbr de commande]]="",Tableau2[[#This Row],[Nbr de commande]]=""),"",INDEX(G:N,MATCH(Tableau2[[#This Row],[Nbr de commande BIS]],[Nbr de commande],0),8))</f>
        <v/>
      </c>
      <c r="J660" s="8" t="str">
        <f>IF(AND(Tableau2[[#This Row],[Nbr de commande]]&lt;&gt;"",Tableau2[[#This Row],[Nbr de commande]]&lt;&gt;G661),Tableau2[[#This Row],[CUMUL QTE]],"")</f>
        <v/>
      </c>
      <c r="K660" s="8" t="str">
        <f>IF(AND(Tableau2[[#This Row],[Nbr de commande]]&lt;&gt;"",Tableau2[[#This Row],[Nbr de commande]]&lt;&gt;G661),Tableau2[[#This Row],[Cumul MONT]],"")</f>
        <v/>
      </c>
      <c r="L660" s="7">
        <f>SUMIFS($C$2:C660,$B$2:B660,"&lt;&gt;999")</f>
        <v>5917.9999999999991</v>
      </c>
      <c r="M660" s="7">
        <f>SUMIFS($E$2:E660,$B$2:B660,"&lt;&gt;999")</f>
        <v>54270.620000000032</v>
      </c>
      <c r="N660" s="5" t="str">
        <f>IF(AND(Tableau2[[#This Row],[CDE QTE]]="",Tableau2[[#This Row],[CDE MONT]]=""),"",Tableau2[[#This Row],[CDE MONT]]/Tableau2[[#This Row],[CDE QTE]])</f>
        <v/>
      </c>
    </row>
    <row r="661" spans="1:14">
      <c r="A661" s="1" t="s">
        <v>15</v>
      </c>
      <c r="B661" t="s">
        <v>15</v>
      </c>
      <c r="C661" t="s">
        <v>15</v>
      </c>
      <c r="D661" t="s">
        <v>15</v>
      </c>
      <c r="E661" t="s">
        <v>15</v>
      </c>
      <c r="F661" t="s">
        <v>15</v>
      </c>
      <c r="H66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commande]],$H660)))</f>
        <v/>
      </c>
      <c r="I661" s="10" t="str">
        <f>IF(AND(Tableau2[[#This Row],[Nbr de commande]]="",Tableau2[[#This Row],[Nbr de commande]]=""),"",INDEX(G:N,MATCH(Tableau2[[#This Row],[Nbr de commande BIS]],[Nbr de commande],0),8))</f>
        <v/>
      </c>
      <c r="J661" s="8" t="str">
        <f>IF(AND(Tableau2[[#This Row],[Nbr de commande]]&lt;&gt;"",Tableau2[[#This Row],[Nbr de commande]]&lt;&gt;G662),Tableau2[[#This Row],[CUMUL QTE]],"")</f>
        <v/>
      </c>
      <c r="K661" s="8" t="str">
        <f>IF(AND(Tableau2[[#This Row],[Nbr de commande]]&lt;&gt;"",Tableau2[[#This Row],[Nbr de commande]]&lt;&gt;G662),Tableau2[[#This Row],[Cumul MONT]],"")</f>
        <v/>
      </c>
      <c r="L661" s="7">
        <f>SUMIFS($C$2:C661,$B$2:B661,"&lt;&gt;999")</f>
        <v>5917.9999999999991</v>
      </c>
      <c r="M661" s="7">
        <f>SUMIFS($E$2:E661,$B$2:B661,"&lt;&gt;999")</f>
        <v>54270.620000000032</v>
      </c>
      <c r="N661" s="5" t="str">
        <f>IF(AND(Tableau2[[#This Row],[CDE QTE]]="",Tableau2[[#This Row],[CDE MONT]]=""),"",Tableau2[[#This Row],[CDE MONT]]/Tableau2[[#This Row],[CDE QTE]])</f>
        <v/>
      </c>
    </row>
    <row r="662" spans="1:14">
      <c r="A662" s="1" t="s">
        <v>15</v>
      </c>
      <c r="B662" t="s">
        <v>15</v>
      </c>
      <c r="C662" t="s">
        <v>15</v>
      </c>
      <c r="D662" t="s">
        <v>15</v>
      </c>
      <c r="E662" t="s">
        <v>15</v>
      </c>
      <c r="F662" t="s">
        <v>15</v>
      </c>
      <c r="H66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commande]],$H661)))</f>
        <v/>
      </c>
      <c r="I662" s="10" t="str">
        <f>IF(AND(Tableau2[[#This Row],[Nbr de commande]]="",Tableau2[[#This Row],[Nbr de commande]]=""),"",INDEX(G:N,MATCH(Tableau2[[#This Row],[Nbr de commande BIS]],[Nbr de commande],0),8))</f>
        <v/>
      </c>
      <c r="J662" s="8" t="str">
        <f>IF(AND(Tableau2[[#This Row],[Nbr de commande]]&lt;&gt;"",Tableau2[[#This Row],[Nbr de commande]]&lt;&gt;G663),Tableau2[[#This Row],[CUMUL QTE]],"")</f>
        <v/>
      </c>
      <c r="K662" s="8" t="str">
        <f>IF(AND(Tableau2[[#This Row],[Nbr de commande]]&lt;&gt;"",Tableau2[[#This Row],[Nbr de commande]]&lt;&gt;G663),Tableau2[[#This Row],[Cumul MONT]],"")</f>
        <v/>
      </c>
      <c r="L662" s="7">
        <f>SUMIFS($C$2:C662,$B$2:B662,"&lt;&gt;999")</f>
        <v>5917.9999999999991</v>
      </c>
      <c r="M662" s="7">
        <f>SUMIFS($E$2:E662,$B$2:B662,"&lt;&gt;999")</f>
        <v>54270.620000000032</v>
      </c>
      <c r="N662" s="5" t="str">
        <f>IF(AND(Tableau2[[#This Row],[CDE QTE]]="",Tableau2[[#This Row],[CDE MONT]]=""),"",Tableau2[[#This Row],[CDE MONT]]/Tableau2[[#This Row],[CDE QTE]])</f>
        <v/>
      </c>
    </row>
    <row r="663" spans="1:14">
      <c r="A663" s="1" t="s">
        <v>15</v>
      </c>
      <c r="B663" t="s">
        <v>15</v>
      </c>
      <c r="C663" t="s">
        <v>15</v>
      </c>
      <c r="D663" t="s">
        <v>15</v>
      </c>
      <c r="E663" t="s">
        <v>15</v>
      </c>
      <c r="F663" t="s">
        <v>15</v>
      </c>
      <c r="H66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commande]],$H662)))</f>
        <v/>
      </c>
      <c r="I663" s="10" t="str">
        <f>IF(AND(Tableau2[[#This Row],[Nbr de commande]]="",Tableau2[[#This Row],[Nbr de commande]]=""),"",INDEX(G:N,MATCH(Tableau2[[#This Row],[Nbr de commande BIS]],[Nbr de commande],0),8))</f>
        <v/>
      </c>
      <c r="J663" s="8" t="str">
        <f>IF(AND(Tableau2[[#This Row],[Nbr de commande]]&lt;&gt;"",Tableau2[[#This Row],[Nbr de commande]]&lt;&gt;G664),Tableau2[[#This Row],[CUMUL QTE]],"")</f>
        <v/>
      </c>
      <c r="K663" s="8" t="str">
        <f>IF(AND(Tableau2[[#This Row],[Nbr de commande]]&lt;&gt;"",Tableau2[[#This Row],[Nbr de commande]]&lt;&gt;G664),Tableau2[[#This Row],[Cumul MONT]],"")</f>
        <v/>
      </c>
      <c r="L663" s="7">
        <f>SUMIFS($C$2:C663,$B$2:B663,"&lt;&gt;999")</f>
        <v>5917.9999999999991</v>
      </c>
      <c r="M663" s="7">
        <f>SUMIFS($E$2:E663,$B$2:B663,"&lt;&gt;999")</f>
        <v>54270.620000000032</v>
      </c>
      <c r="N663" s="5" t="str">
        <f>IF(AND(Tableau2[[#This Row],[CDE QTE]]="",Tableau2[[#This Row],[CDE MONT]]=""),"",Tableau2[[#This Row],[CDE MONT]]/Tableau2[[#This Row],[CDE QTE]])</f>
        <v/>
      </c>
    </row>
    <row r="664" spans="1:14">
      <c r="A664" s="1" t="s">
        <v>15</v>
      </c>
      <c r="B664" t="s">
        <v>15</v>
      </c>
      <c r="C664" t="s">
        <v>15</v>
      </c>
      <c r="D664" t="s">
        <v>15</v>
      </c>
      <c r="E664" t="s">
        <v>15</v>
      </c>
      <c r="F664" t="s">
        <v>15</v>
      </c>
      <c r="H66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commande]],$H663)))</f>
        <v/>
      </c>
      <c r="I664" s="10" t="str">
        <f>IF(AND(Tableau2[[#This Row],[Nbr de commande]]="",Tableau2[[#This Row],[Nbr de commande]]=""),"",INDEX(G:N,MATCH(Tableau2[[#This Row],[Nbr de commande BIS]],[Nbr de commande],0),8))</f>
        <v/>
      </c>
      <c r="J664" s="8" t="str">
        <f>IF(AND(Tableau2[[#This Row],[Nbr de commande]]&lt;&gt;"",Tableau2[[#This Row],[Nbr de commande]]&lt;&gt;G665),Tableau2[[#This Row],[CUMUL QTE]],"")</f>
        <v/>
      </c>
      <c r="K664" s="8" t="str">
        <f>IF(AND(Tableau2[[#This Row],[Nbr de commande]]&lt;&gt;"",Tableau2[[#This Row],[Nbr de commande]]&lt;&gt;G665),Tableau2[[#This Row],[Cumul MONT]],"")</f>
        <v/>
      </c>
      <c r="L664" s="7">
        <f>SUMIFS($C$2:C664,$B$2:B664,"&lt;&gt;999")</f>
        <v>5917.9999999999991</v>
      </c>
      <c r="M664" s="7">
        <f>SUMIFS($E$2:E664,$B$2:B664,"&lt;&gt;999")</f>
        <v>54270.620000000032</v>
      </c>
      <c r="N664" s="5" t="str">
        <f>IF(AND(Tableau2[[#This Row],[CDE QTE]]="",Tableau2[[#This Row],[CDE MONT]]=""),"",Tableau2[[#This Row],[CDE MONT]]/Tableau2[[#This Row],[CDE QTE]])</f>
        <v/>
      </c>
    </row>
    <row r="665" spans="1:14">
      <c r="A665" s="1" t="s">
        <v>15</v>
      </c>
      <c r="B665" t="s">
        <v>15</v>
      </c>
      <c r="C665" t="s">
        <v>15</v>
      </c>
      <c r="D665" t="s">
        <v>15</v>
      </c>
      <c r="E665" t="s">
        <v>15</v>
      </c>
      <c r="F665" t="s">
        <v>15</v>
      </c>
      <c r="H66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commande]],$H664)))</f>
        <v/>
      </c>
      <c r="I665" s="10" t="str">
        <f>IF(AND(Tableau2[[#This Row],[Nbr de commande]]="",Tableau2[[#This Row],[Nbr de commande]]=""),"",INDEX(G:N,MATCH(Tableau2[[#This Row],[Nbr de commande BIS]],[Nbr de commande],0),8))</f>
        <v/>
      </c>
      <c r="J665" s="8" t="str">
        <f>IF(AND(Tableau2[[#This Row],[Nbr de commande]]&lt;&gt;"",Tableau2[[#This Row],[Nbr de commande]]&lt;&gt;G666),Tableau2[[#This Row],[CUMUL QTE]],"")</f>
        <v/>
      </c>
      <c r="K665" s="8" t="str">
        <f>IF(AND(Tableau2[[#This Row],[Nbr de commande]]&lt;&gt;"",Tableau2[[#This Row],[Nbr de commande]]&lt;&gt;G666),Tableau2[[#This Row],[Cumul MONT]],"")</f>
        <v/>
      </c>
      <c r="L665" s="7">
        <f>SUMIFS($C$2:C665,$B$2:B665,"&lt;&gt;999")</f>
        <v>5917.9999999999991</v>
      </c>
      <c r="M665" s="7">
        <f>SUMIFS($E$2:E665,$B$2:B665,"&lt;&gt;999")</f>
        <v>54270.620000000032</v>
      </c>
      <c r="N665" s="5" t="str">
        <f>IF(AND(Tableau2[[#This Row],[CDE QTE]]="",Tableau2[[#This Row],[CDE MONT]]=""),"",Tableau2[[#This Row],[CDE MONT]]/Tableau2[[#This Row],[CDE QTE]])</f>
        <v/>
      </c>
    </row>
    <row r="666" spans="1:14">
      <c r="A666" s="1" t="s">
        <v>15</v>
      </c>
      <c r="B666" t="s">
        <v>15</v>
      </c>
      <c r="C666" t="s">
        <v>15</v>
      </c>
      <c r="D666" t="s">
        <v>15</v>
      </c>
      <c r="E666" t="s">
        <v>15</v>
      </c>
      <c r="F666" t="s">
        <v>15</v>
      </c>
      <c r="H66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commande]],$H665)))</f>
        <v/>
      </c>
      <c r="I666" s="10" t="str">
        <f>IF(AND(Tableau2[[#This Row],[Nbr de commande]]="",Tableau2[[#This Row],[Nbr de commande]]=""),"",INDEX(G:N,MATCH(Tableau2[[#This Row],[Nbr de commande BIS]],[Nbr de commande],0),8))</f>
        <v/>
      </c>
      <c r="J666" s="8" t="str">
        <f>IF(AND(Tableau2[[#This Row],[Nbr de commande]]&lt;&gt;"",Tableau2[[#This Row],[Nbr de commande]]&lt;&gt;G667),Tableau2[[#This Row],[CUMUL QTE]],"")</f>
        <v/>
      </c>
      <c r="K666" s="8" t="str">
        <f>IF(AND(Tableau2[[#This Row],[Nbr de commande]]&lt;&gt;"",Tableau2[[#This Row],[Nbr de commande]]&lt;&gt;G667),Tableau2[[#This Row],[Cumul MONT]],"")</f>
        <v/>
      </c>
      <c r="L666" s="7">
        <f>SUMIFS($C$2:C666,$B$2:B666,"&lt;&gt;999")</f>
        <v>5917.9999999999991</v>
      </c>
      <c r="M666" s="7">
        <f>SUMIFS($E$2:E666,$B$2:B666,"&lt;&gt;999")</f>
        <v>54270.620000000032</v>
      </c>
      <c r="N666" s="5" t="str">
        <f>IF(AND(Tableau2[[#This Row],[CDE QTE]]="",Tableau2[[#This Row],[CDE MONT]]=""),"",Tableau2[[#This Row],[CDE MONT]]/Tableau2[[#This Row],[CDE QTE]])</f>
        <v/>
      </c>
    </row>
    <row r="667" spans="1:14">
      <c r="A667" s="1" t="s">
        <v>15</v>
      </c>
      <c r="B667" t="s">
        <v>15</v>
      </c>
      <c r="C667" t="s">
        <v>15</v>
      </c>
      <c r="D667" t="s">
        <v>15</v>
      </c>
      <c r="E667" t="s">
        <v>15</v>
      </c>
      <c r="F667" t="s">
        <v>15</v>
      </c>
      <c r="H66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commande]],$H666)))</f>
        <v/>
      </c>
      <c r="I667" s="10" t="str">
        <f>IF(AND(Tableau2[[#This Row],[Nbr de commande]]="",Tableau2[[#This Row],[Nbr de commande]]=""),"",INDEX(G:N,MATCH(Tableau2[[#This Row],[Nbr de commande BIS]],[Nbr de commande],0),8))</f>
        <v/>
      </c>
      <c r="J667" s="8" t="str">
        <f>IF(AND(Tableau2[[#This Row],[Nbr de commande]]&lt;&gt;"",Tableau2[[#This Row],[Nbr de commande]]&lt;&gt;G668),Tableau2[[#This Row],[CUMUL QTE]],"")</f>
        <v/>
      </c>
      <c r="K667" s="8" t="str">
        <f>IF(AND(Tableau2[[#This Row],[Nbr de commande]]&lt;&gt;"",Tableau2[[#This Row],[Nbr de commande]]&lt;&gt;G668),Tableau2[[#This Row],[Cumul MONT]],"")</f>
        <v/>
      </c>
      <c r="L667" s="7">
        <f>SUMIFS($C$2:C667,$B$2:B667,"&lt;&gt;999")</f>
        <v>5917.9999999999991</v>
      </c>
      <c r="M667" s="7">
        <f>SUMIFS($E$2:E667,$B$2:B667,"&lt;&gt;999")</f>
        <v>54270.620000000032</v>
      </c>
      <c r="N667" s="5" t="str">
        <f>IF(AND(Tableau2[[#This Row],[CDE QTE]]="",Tableau2[[#This Row],[CDE MONT]]=""),"",Tableau2[[#This Row],[CDE MONT]]/Tableau2[[#This Row],[CDE QTE]])</f>
        <v/>
      </c>
    </row>
    <row r="668" spans="1:14">
      <c r="A668" s="1" t="s">
        <v>15</v>
      </c>
      <c r="B668" t="s">
        <v>15</v>
      </c>
      <c r="C668" t="s">
        <v>15</v>
      </c>
      <c r="D668" t="s">
        <v>15</v>
      </c>
      <c r="E668" t="s">
        <v>15</v>
      </c>
      <c r="F668" t="s">
        <v>15</v>
      </c>
      <c r="H66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commande]],$H667)))</f>
        <v/>
      </c>
      <c r="I668" s="10" t="str">
        <f>IF(AND(Tableau2[[#This Row],[Nbr de commande]]="",Tableau2[[#This Row],[Nbr de commande]]=""),"",INDEX(G:N,MATCH(Tableau2[[#This Row],[Nbr de commande BIS]],[Nbr de commande],0),8))</f>
        <v/>
      </c>
      <c r="J668" s="8" t="str">
        <f>IF(AND(Tableau2[[#This Row],[Nbr de commande]]&lt;&gt;"",Tableau2[[#This Row],[Nbr de commande]]&lt;&gt;G669),Tableau2[[#This Row],[CUMUL QTE]],"")</f>
        <v/>
      </c>
      <c r="K668" s="8" t="str">
        <f>IF(AND(Tableau2[[#This Row],[Nbr de commande]]&lt;&gt;"",Tableau2[[#This Row],[Nbr de commande]]&lt;&gt;G669),Tableau2[[#This Row],[Cumul MONT]],"")</f>
        <v/>
      </c>
      <c r="L668" s="7">
        <f>SUMIFS($C$2:C668,$B$2:B668,"&lt;&gt;999")</f>
        <v>5917.9999999999991</v>
      </c>
      <c r="M668" s="7">
        <f>SUMIFS($E$2:E668,$B$2:B668,"&lt;&gt;999")</f>
        <v>54270.620000000032</v>
      </c>
      <c r="N668" s="5" t="str">
        <f>IF(AND(Tableau2[[#This Row],[CDE QTE]]="",Tableau2[[#This Row],[CDE MONT]]=""),"",Tableau2[[#This Row],[CDE MONT]]/Tableau2[[#This Row],[CDE QTE]])</f>
        <v/>
      </c>
    </row>
    <row r="669" spans="1:14">
      <c r="A669" s="1" t="s">
        <v>15</v>
      </c>
      <c r="B669" t="s">
        <v>15</v>
      </c>
      <c r="C669" t="s">
        <v>15</v>
      </c>
      <c r="D669" t="s">
        <v>15</v>
      </c>
      <c r="E669" t="s">
        <v>15</v>
      </c>
      <c r="F669" t="s">
        <v>15</v>
      </c>
      <c r="H66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commande]],$H668)))</f>
        <v/>
      </c>
      <c r="I669" s="10" t="str">
        <f>IF(AND(Tableau2[[#This Row],[Nbr de commande]]="",Tableau2[[#This Row],[Nbr de commande]]=""),"",INDEX(G:N,MATCH(Tableau2[[#This Row],[Nbr de commande BIS]],[Nbr de commande],0),8))</f>
        <v/>
      </c>
      <c r="J669" s="8" t="str">
        <f>IF(AND(Tableau2[[#This Row],[Nbr de commande]]&lt;&gt;"",Tableau2[[#This Row],[Nbr de commande]]&lt;&gt;G670),Tableau2[[#This Row],[CUMUL QTE]],"")</f>
        <v/>
      </c>
      <c r="K669" s="8" t="str">
        <f>IF(AND(Tableau2[[#This Row],[Nbr de commande]]&lt;&gt;"",Tableau2[[#This Row],[Nbr de commande]]&lt;&gt;G670),Tableau2[[#This Row],[Cumul MONT]],"")</f>
        <v/>
      </c>
      <c r="L669" s="7">
        <f>SUMIFS($C$2:C669,$B$2:B669,"&lt;&gt;999")</f>
        <v>5917.9999999999991</v>
      </c>
      <c r="M669" s="7">
        <f>SUMIFS($E$2:E669,$B$2:B669,"&lt;&gt;999")</f>
        <v>54270.620000000032</v>
      </c>
      <c r="N669" s="5" t="str">
        <f>IF(AND(Tableau2[[#This Row],[CDE QTE]]="",Tableau2[[#This Row],[CDE MONT]]=""),"",Tableau2[[#This Row],[CDE MONT]]/Tableau2[[#This Row],[CDE QTE]])</f>
        <v/>
      </c>
    </row>
    <row r="670" spans="1:14">
      <c r="A670" s="1" t="s">
        <v>15</v>
      </c>
      <c r="B670" t="s">
        <v>15</v>
      </c>
      <c r="C670" t="s">
        <v>15</v>
      </c>
      <c r="D670" t="s">
        <v>15</v>
      </c>
      <c r="E670" t="s">
        <v>15</v>
      </c>
      <c r="F670" t="s">
        <v>15</v>
      </c>
      <c r="H67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commande]],$H669)))</f>
        <v/>
      </c>
      <c r="I670" s="10" t="str">
        <f>IF(AND(Tableau2[[#This Row],[Nbr de commande]]="",Tableau2[[#This Row],[Nbr de commande]]=""),"",INDEX(G:N,MATCH(Tableau2[[#This Row],[Nbr de commande BIS]],[Nbr de commande],0),8))</f>
        <v/>
      </c>
      <c r="J670" s="8" t="str">
        <f>IF(AND(Tableau2[[#This Row],[Nbr de commande]]&lt;&gt;"",Tableau2[[#This Row],[Nbr de commande]]&lt;&gt;G671),Tableau2[[#This Row],[CUMUL QTE]],"")</f>
        <v/>
      </c>
      <c r="K670" s="8" t="str">
        <f>IF(AND(Tableau2[[#This Row],[Nbr de commande]]&lt;&gt;"",Tableau2[[#This Row],[Nbr de commande]]&lt;&gt;G671),Tableau2[[#This Row],[Cumul MONT]],"")</f>
        <v/>
      </c>
      <c r="L670" s="7">
        <f>SUMIFS($C$2:C670,$B$2:B670,"&lt;&gt;999")</f>
        <v>5917.9999999999991</v>
      </c>
      <c r="M670" s="7">
        <f>SUMIFS($E$2:E670,$B$2:B670,"&lt;&gt;999")</f>
        <v>54270.620000000032</v>
      </c>
      <c r="N670" s="5" t="str">
        <f>IF(AND(Tableau2[[#This Row],[CDE QTE]]="",Tableau2[[#This Row],[CDE MONT]]=""),"",Tableau2[[#This Row],[CDE MONT]]/Tableau2[[#This Row],[CDE QTE]])</f>
        <v/>
      </c>
    </row>
    <row r="671" spans="1:14">
      <c r="A671" s="1" t="s">
        <v>15</v>
      </c>
      <c r="B671" t="s">
        <v>15</v>
      </c>
      <c r="C671" t="s">
        <v>15</v>
      </c>
      <c r="D671" t="s">
        <v>15</v>
      </c>
      <c r="E671" t="s">
        <v>15</v>
      </c>
      <c r="F671" t="s">
        <v>15</v>
      </c>
      <c r="H67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commande]],$H670)))</f>
        <v/>
      </c>
      <c r="I671" s="10" t="str">
        <f>IF(AND(Tableau2[[#This Row],[Nbr de commande]]="",Tableau2[[#This Row],[Nbr de commande]]=""),"",INDEX(G:N,MATCH(Tableau2[[#This Row],[Nbr de commande BIS]],[Nbr de commande],0),8))</f>
        <v/>
      </c>
      <c r="J671" s="8" t="str">
        <f>IF(AND(Tableau2[[#This Row],[Nbr de commande]]&lt;&gt;"",Tableau2[[#This Row],[Nbr de commande]]&lt;&gt;G672),Tableau2[[#This Row],[CUMUL QTE]],"")</f>
        <v/>
      </c>
      <c r="K671" s="8" t="str">
        <f>IF(AND(Tableau2[[#This Row],[Nbr de commande]]&lt;&gt;"",Tableau2[[#This Row],[Nbr de commande]]&lt;&gt;G672),Tableau2[[#This Row],[Cumul MONT]],"")</f>
        <v/>
      </c>
      <c r="L671" s="7">
        <f>SUMIFS($C$2:C671,$B$2:B671,"&lt;&gt;999")</f>
        <v>5917.9999999999991</v>
      </c>
      <c r="M671" s="7">
        <f>SUMIFS($E$2:E671,$B$2:B671,"&lt;&gt;999")</f>
        <v>54270.620000000032</v>
      </c>
      <c r="N671" s="5" t="str">
        <f>IF(AND(Tableau2[[#This Row],[CDE QTE]]="",Tableau2[[#This Row],[CDE MONT]]=""),"",Tableau2[[#This Row],[CDE MONT]]/Tableau2[[#This Row],[CDE QTE]])</f>
        <v/>
      </c>
    </row>
    <row r="672" spans="1:14">
      <c r="A672" s="1" t="s">
        <v>15</v>
      </c>
      <c r="B672" t="s">
        <v>15</v>
      </c>
      <c r="C672" t="s">
        <v>15</v>
      </c>
      <c r="D672" t="s">
        <v>15</v>
      </c>
      <c r="E672" t="s">
        <v>15</v>
      </c>
      <c r="F672" t="s">
        <v>15</v>
      </c>
      <c r="H67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commande]],$H671)))</f>
        <v/>
      </c>
      <c r="I672" s="10" t="str">
        <f>IF(AND(Tableau2[[#This Row],[Nbr de commande]]="",Tableau2[[#This Row],[Nbr de commande]]=""),"",INDEX(G:N,MATCH(Tableau2[[#This Row],[Nbr de commande BIS]],[Nbr de commande],0),8))</f>
        <v/>
      </c>
      <c r="J672" s="8" t="str">
        <f>IF(AND(Tableau2[[#This Row],[Nbr de commande]]&lt;&gt;"",Tableau2[[#This Row],[Nbr de commande]]&lt;&gt;G673),Tableau2[[#This Row],[CUMUL QTE]],"")</f>
        <v/>
      </c>
      <c r="K672" s="8" t="str">
        <f>IF(AND(Tableau2[[#This Row],[Nbr de commande]]&lt;&gt;"",Tableau2[[#This Row],[Nbr de commande]]&lt;&gt;G673),Tableau2[[#This Row],[Cumul MONT]],"")</f>
        <v/>
      </c>
      <c r="L672" s="7">
        <f>SUMIFS($C$2:C672,$B$2:B672,"&lt;&gt;999")</f>
        <v>5917.9999999999991</v>
      </c>
      <c r="M672" s="7">
        <f>SUMIFS($E$2:E672,$B$2:B672,"&lt;&gt;999")</f>
        <v>54270.620000000032</v>
      </c>
      <c r="N672" s="5" t="str">
        <f>IF(AND(Tableau2[[#This Row],[CDE QTE]]="",Tableau2[[#This Row],[CDE MONT]]=""),"",Tableau2[[#This Row],[CDE MONT]]/Tableau2[[#This Row],[CDE QTE]])</f>
        <v/>
      </c>
    </row>
    <row r="673" spans="1:14">
      <c r="A673" s="1" t="s">
        <v>15</v>
      </c>
      <c r="B673" t="s">
        <v>15</v>
      </c>
      <c r="C673" t="s">
        <v>15</v>
      </c>
      <c r="D673" t="s">
        <v>15</v>
      </c>
      <c r="E673" t="s">
        <v>15</v>
      </c>
      <c r="F673" t="s">
        <v>15</v>
      </c>
      <c r="H67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commande]],$H672)))</f>
        <v/>
      </c>
      <c r="I673" s="10" t="str">
        <f>IF(AND(Tableau2[[#This Row],[Nbr de commande]]="",Tableau2[[#This Row],[Nbr de commande]]=""),"",INDEX(G:N,MATCH(Tableau2[[#This Row],[Nbr de commande BIS]],[Nbr de commande],0),8))</f>
        <v/>
      </c>
      <c r="J673" s="8" t="str">
        <f>IF(AND(Tableau2[[#This Row],[Nbr de commande]]&lt;&gt;"",Tableau2[[#This Row],[Nbr de commande]]&lt;&gt;G674),Tableau2[[#This Row],[CUMUL QTE]],"")</f>
        <v/>
      </c>
      <c r="K673" s="8" t="str">
        <f>IF(AND(Tableau2[[#This Row],[Nbr de commande]]&lt;&gt;"",Tableau2[[#This Row],[Nbr de commande]]&lt;&gt;G674),Tableau2[[#This Row],[Cumul MONT]],"")</f>
        <v/>
      </c>
      <c r="L673" s="7">
        <f>SUMIFS($C$2:C673,$B$2:B673,"&lt;&gt;999")</f>
        <v>5917.9999999999991</v>
      </c>
      <c r="M673" s="7">
        <f>SUMIFS($E$2:E673,$B$2:B673,"&lt;&gt;999")</f>
        <v>54270.620000000032</v>
      </c>
      <c r="N673" s="5" t="str">
        <f>IF(AND(Tableau2[[#This Row],[CDE QTE]]="",Tableau2[[#This Row],[CDE MONT]]=""),"",Tableau2[[#This Row],[CDE MONT]]/Tableau2[[#This Row],[CDE QTE]])</f>
        <v/>
      </c>
    </row>
    <row r="674" spans="1:14">
      <c r="A674" s="1" t="s">
        <v>15</v>
      </c>
      <c r="B674" t="s">
        <v>15</v>
      </c>
      <c r="C674" t="s">
        <v>15</v>
      </c>
      <c r="D674" t="s">
        <v>15</v>
      </c>
      <c r="E674" t="s">
        <v>15</v>
      </c>
      <c r="F674" t="s">
        <v>15</v>
      </c>
      <c r="H67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commande]],$H673)))</f>
        <v/>
      </c>
      <c r="I674" s="10" t="str">
        <f>IF(AND(Tableau2[[#This Row],[Nbr de commande]]="",Tableau2[[#This Row],[Nbr de commande]]=""),"",INDEX(G:N,MATCH(Tableau2[[#This Row],[Nbr de commande BIS]],[Nbr de commande],0),8))</f>
        <v/>
      </c>
      <c r="J674" s="8" t="str">
        <f>IF(AND(Tableau2[[#This Row],[Nbr de commande]]&lt;&gt;"",Tableau2[[#This Row],[Nbr de commande]]&lt;&gt;G675),Tableau2[[#This Row],[CUMUL QTE]],"")</f>
        <v/>
      </c>
      <c r="K674" s="8" t="str">
        <f>IF(AND(Tableau2[[#This Row],[Nbr de commande]]&lt;&gt;"",Tableau2[[#This Row],[Nbr de commande]]&lt;&gt;G675),Tableau2[[#This Row],[Cumul MONT]],"")</f>
        <v/>
      </c>
      <c r="L674" s="7">
        <f>SUMIFS($C$2:C674,$B$2:B674,"&lt;&gt;999")</f>
        <v>5917.9999999999991</v>
      </c>
      <c r="M674" s="7">
        <f>SUMIFS($E$2:E674,$B$2:B674,"&lt;&gt;999")</f>
        <v>54270.620000000032</v>
      </c>
      <c r="N674" s="5" t="str">
        <f>IF(AND(Tableau2[[#This Row],[CDE QTE]]="",Tableau2[[#This Row],[CDE MONT]]=""),"",Tableau2[[#This Row],[CDE MONT]]/Tableau2[[#This Row],[CDE QTE]])</f>
        <v/>
      </c>
    </row>
    <row r="675" spans="1:14">
      <c r="A675" s="1" t="s">
        <v>15</v>
      </c>
      <c r="B675" t="s">
        <v>15</v>
      </c>
      <c r="C675" t="s">
        <v>15</v>
      </c>
      <c r="D675" t="s">
        <v>15</v>
      </c>
      <c r="E675" t="s">
        <v>15</v>
      </c>
      <c r="F675" t="s">
        <v>15</v>
      </c>
      <c r="H67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commande]],$H674)))</f>
        <v/>
      </c>
      <c r="I675" s="10" t="str">
        <f>IF(AND(Tableau2[[#This Row],[Nbr de commande]]="",Tableau2[[#This Row],[Nbr de commande]]=""),"",INDEX(G:N,MATCH(Tableau2[[#This Row],[Nbr de commande BIS]],[Nbr de commande],0),8))</f>
        <v/>
      </c>
      <c r="J675" s="8" t="str">
        <f>IF(AND(Tableau2[[#This Row],[Nbr de commande]]&lt;&gt;"",Tableau2[[#This Row],[Nbr de commande]]&lt;&gt;G676),Tableau2[[#This Row],[CUMUL QTE]],"")</f>
        <v/>
      </c>
      <c r="K675" s="8" t="str">
        <f>IF(AND(Tableau2[[#This Row],[Nbr de commande]]&lt;&gt;"",Tableau2[[#This Row],[Nbr de commande]]&lt;&gt;G676),Tableau2[[#This Row],[Cumul MONT]],"")</f>
        <v/>
      </c>
      <c r="L675" s="7">
        <f>SUMIFS($C$2:C675,$B$2:B675,"&lt;&gt;999")</f>
        <v>5917.9999999999991</v>
      </c>
      <c r="M675" s="7">
        <f>SUMIFS($E$2:E675,$B$2:B675,"&lt;&gt;999")</f>
        <v>54270.620000000032</v>
      </c>
      <c r="N675" s="5" t="str">
        <f>IF(AND(Tableau2[[#This Row],[CDE QTE]]="",Tableau2[[#This Row],[CDE MONT]]=""),"",Tableau2[[#This Row],[CDE MONT]]/Tableau2[[#This Row],[CDE QTE]])</f>
        <v/>
      </c>
    </row>
    <row r="676" spans="1:14">
      <c r="A676" s="1" t="s">
        <v>15</v>
      </c>
      <c r="B676" t="s">
        <v>15</v>
      </c>
      <c r="C676" t="s">
        <v>15</v>
      </c>
      <c r="D676" t="s">
        <v>15</v>
      </c>
      <c r="E676" t="s">
        <v>15</v>
      </c>
      <c r="F676" t="s">
        <v>15</v>
      </c>
      <c r="H67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commande]],$H675)))</f>
        <v/>
      </c>
      <c r="I676" s="10" t="str">
        <f>IF(AND(Tableau2[[#This Row],[Nbr de commande]]="",Tableau2[[#This Row],[Nbr de commande]]=""),"",INDEX(G:N,MATCH(Tableau2[[#This Row],[Nbr de commande BIS]],[Nbr de commande],0),8))</f>
        <v/>
      </c>
      <c r="J676" s="8" t="str">
        <f>IF(AND(Tableau2[[#This Row],[Nbr de commande]]&lt;&gt;"",Tableau2[[#This Row],[Nbr de commande]]&lt;&gt;G677),Tableau2[[#This Row],[CUMUL QTE]],"")</f>
        <v/>
      </c>
      <c r="K676" s="8" t="str">
        <f>IF(AND(Tableau2[[#This Row],[Nbr de commande]]&lt;&gt;"",Tableau2[[#This Row],[Nbr de commande]]&lt;&gt;G677),Tableau2[[#This Row],[Cumul MONT]],"")</f>
        <v/>
      </c>
      <c r="L676" s="7">
        <f>SUMIFS($C$2:C676,$B$2:B676,"&lt;&gt;999")</f>
        <v>5917.9999999999991</v>
      </c>
      <c r="M676" s="7">
        <f>SUMIFS($E$2:E676,$B$2:B676,"&lt;&gt;999")</f>
        <v>54270.620000000032</v>
      </c>
      <c r="N676" s="5" t="str">
        <f>IF(AND(Tableau2[[#This Row],[CDE QTE]]="",Tableau2[[#This Row],[CDE MONT]]=""),"",Tableau2[[#This Row],[CDE MONT]]/Tableau2[[#This Row],[CDE QTE]])</f>
        <v/>
      </c>
    </row>
    <row r="677" spans="1:14">
      <c r="A677" s="1" t="s">
        <v>15</v>
      </c>
      <c r="B677" t="s">
        <v>15</v>
      </c>
      <c r="C677" t="s">
        <v>15</v>
      </c>
      <c r="D677" t="s">
        <v>15</v>
      </c>
      <c r="E677" t="s">
        <v>15</v>
      </c>
      <c r="F677" t="s">
        <v>15</v>
      </c>
      <c r="H67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commande]],$H676)))</f>
        <v/>
      </c>
      <c r="I677" s="10" t="str">
        <f>IF(AND(Tableau2[[#This Row],[Nbr de commande]]="",Tableau2[[#This Row],[Nbr de commande]]=""),"",INDEX(G:N,MATCH(Tableau2[[#This Row],[Nbr de commande BIS]],[Nbr de commande],0),8))</f>
        <v/>
      </c>
      <c r="J677" s="8" t="str">
        <f>IF(AND(Tableau2[[#This Row],[Nbr de commande]]&lt;&gt;"",Tableau2[[#This Row],[Nbr de commande]]&lt;&gt;G678),Tableau2[[#This Row],[CUMUL QTE]],"")</f>
        <v/>
      </c>
      <c r="K677" s="8" t="str">
        <f>IF(AND(Tableau2[[#This Row],[Nbr de commande]]&lt;&gt;"",Tableau2[[#This Row],[Nbr de commande]]&lt;&gt;G678),Tableau2[[#This Row],[Cumul MONT]],"")</f>
        <v/>
      </c>
      <c r="L677" s="7">
        <f>SUMIFS($C$2:C677,$B$2:B677,"&lt;&gt;999")</f>
        <v>5917.9999999999991</v>
      </c>
      <c r="M677" s="7">
        <f>SUMIFS($E$2:E677,$B$2:B677,"&lt;&gt;999")</f>
        <v>54270.620000000032</v>
      </c>
      <c r="N677" s="5" t="str">
        <f>IF(AND(Tableau2[[#This Row],[CDE QTE]]="",Tableau2[[#This Row],[CDE MONT]]=""),"",Tableau2[[#This Row],[CDE MONT]]/Tableau2[[#This Row],[CDE QTE]])</f>
        <v/>
      </c>
    </row>
    <row r="678" spans="1:14">
      <c r="A678" s="1" t="s">
        <v>15</v>
      </c>
      <c r="B678" t="s">
        <v>15</v>
      </c>
      <c r="C678" t="s">
        <v>15</v>
      </c>
      <c r="D678" t="s">
        <v>15</v>
      </c>
      <c r="E678" t="s">
        <v>15</v>
      </c>
      <c r="F678" t="s">
        <v>15</v>
      </c>
      <c r="H67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commande]],$H677)))</f>
        <v/>
      </c>
      <c r="I678" s="10" t="str">
        <f>IF(AND(Tableau2[[#This Row],[Nbr de commande]]="",Tableau2[[#This Row],[Nbr de commande]]=""),"",INDEX(G:N,MATCH(Tableau2[[#This Row],[Nbr de commande BIS]],[Nbr de commande],0),8))</f>
        <v/>
      </c>
      <c r="J678" s="8" t="str">
        <f>IF(AND(Tableau2[[#This Row],[Nbr de commande]]&lt;&gt;"",Tableau2[[#This Row],[Nbr de commande]]&lt;&gt;G679),Tableau2[[#This Row],[CUMUL QTE]],"")</f>
        <v/>
      </c>
      <c r="K678" s="8" t="str">
        <f>IF(AND(Tableau2[[#This Row],[Nbr de commande]]&lt;&gt;"",Tableau2[[#This Row],[Nbr de commande]]&lt;&gt;G679),Tableau2[[#This Row],[Cumul MONT]],"")</f>
        <v/>
      </c>
      <c r="L678" s="7">
        <f>SUMIFS($C$2:C678,$B$2:B678,"&lt;&gt;999")</f>
        <v>5917.9999999999991</v>
      </c>
      <c r="M678" s="7">
        <f>SUMIFS($E$2:E678,$B$2:B678,"&lt;&gt;999")</f>
        <v>54270.620000000032</v>
      </c>
      <c r="N678" s="5" t="str">
        <f>IF(AND(Tableau2[[#This Row],[CDE QTE]]="",Tableau2[[#This Row],[CDE MONT]]=""),"",Tableau2[[#This Row],[CDE MONT]]/Tableau2[[#This Row],[CDE QTE]])</f>
        <v/>
      </c>
    </row>
    <row r="679" spans="1:14">
      <c r="A679" s="1" t="s">
        <v>15</v>
      </c>
      <c r="B679" t="s">
        <v>15</v>
      </c>
      <c r="C679" t="s">
        <v>15</v>
      </c>
      <c r="D679" t="s">
        <v>15</v>
      </c>
      <c r="E679" t="s">
        <v>15</v>
      </c>
      <c r="F679" t="s">
        <v>15</v>
      </c>
      <c r="H67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commande]],$H678)))</f>
        <v/>
      </c>
      <c r="I679" s="10" t="str">
        <f>IF(AND(Tableau2[[#This Row],[Nbr de commande]]="",Tableau2[[#This Row],[Nbr de commande]]=""),"",INDEX(G:N,MATCH(Tableau2[[#This Row],[Nbr de commande BIS]],[Nbr de commande],0),8))</f>
        <v/>
      </c>
      <c r="J679" s="8" t="str">
        <f>IF(AND(Tableau2[[#This Row],[Nbr de commande]]&lt;&gt;"",Tableau2[[#This Row],[Nbr de commande]]&lt;&gt;G680),Tableau2[[#This Row],[CUMUL QTE]],"")</f>
        <v/>
      </c>
      <c r="K679" s="8" t="str">
        <f>IF(AND(Tableau2[[#This Row],[Nbr de commande]]&lt;&gt;"",Tableau2[[#This Row],[Nbr de commande]]&lt;&gt;G680),Tableau2[[#This Row],[Cumul MONT]],"")</f>
        <v/>
      </c>
      <c r="L679" s="7">
        <f>SUMIFS($C$2:C679,$B$2:B679,"&lt;&gt;999")</f>
        <v>5917.9999999999991</v>
      </c>
      <c r="M679" s="7">
        <f>SUMIFS($E$2:E679,$B$2:B679,"&lt;&gt;999")</f>
        <v>54270.620000000032</v>
      </c>
      <c r="N679" s="5" t="str">
        <f>IF(AND(Tableau2[[#This Row],[CDE QTE]]="",Tableau2[[#This Row],[CDE MONT]]=""),"",Tableau2[[#This Row],[CDE MONT]]/Tableau2[[#This Row],[CDE QTE]])</f>
        <v/>
      </c>
    </row>
    <row r="680" spans="1:14">
      <c r="A680" s="1" t="s">
        <v>15</v>
      </c>
      <c r="B680" t="s">
        <v>15</v>
      </c>
      <c r="C680" t="s">
        <v>15</v>
      </c>
      <c r="D680" t="s">
        <v>15</v>
      </c>
      <c r="E680" t="s">
        <v>15</v>
      </c>
      <c r="F680" t="s">
        <v>15</v>
      </c>
      <c r="H68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commande]],$H679)))</f>
        <v/>
      </c>
      <c r="I680" s="10" t="str">
        <f>IF(AND(Tableau2[[#This Row],[Nbr de commande]]="",Tableau2[[#This Row],[Nbr de commande]]=""),"",INDEX(G:N,MATCH(Tableau2[[#This Row],[Nbr de commande BIS]],[Nbr de commande],0),8))</f>
        <v/>
      </c>
      <c r="J680" s="8" t="str">
        <f>IF(AND(Tableau2[[#This Row],[Nbr de commande]]&lt;&gt;"",Tableau2[[#This Row],[Nbr de commande]]&lt;&gt;G681),Tableau2[[#This Row],[CUMUL QTE]],"")</f>
        <v/>
      </c>
      <c r="K680" s="8" t="str">
        <f>IF(AND(Tableau2[[#This Row],[Nbr de commande]]&lt;&gt;"",Tableau2[[#This Row],[Nbr de commande]]&lt;&gt;G681),Tableau2[[#This Row],[Cumul MONT]],"")</f>
        <v/>
      </c>
      <c r="L680" s="7">
        <f>SUMIFS($C$2:C680,$B$2:B680,"&lt;&gt;999")</f>
        <v>5917.9999999999991</v>
      </c>
      <c r="M680" s="7">
        <f>SUMIFS($E$2:E680,$B$2:B680,"&lt;&gt;999")</f>
        <v>54270.620000000032</v>
      </c>
      <c r="N680" s="5" t="str">
        <f>IF(AND(Tableau2[[#This Row],[CDE QTE]]="",Tableau2[[#This Row],[CDE MONT]]=""),"",Tableau2[[#This Row],[CDE MONT]]/Tableau2[[#This Row],[CDE QTE]])</f>
        <v/>
      </c>
    </row>
    <row r="681" spans="1:14">
      <c r="A681" s="1" t="s">
        <v>15</v>
      </c>
      <c r="B681" t="s">
        <v>15</v>
      </c>
      <c r="C681" t="s">
        <v>15</v>
      </c>
      <c r="D681" t="s">
        <v>15</v>
      </c>
      <c r="E681" t="s">
        <v>15</v>
      </c>
      <c r="F681" t="s">
        <v>15</v>
      </c>
      <c r="H68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commande]],$H680)))</f>
        <v/>
      </c>
      <c r="I681" s="10" t="str">
        <f>IF(AND(Tableau2[[#This Row],[Nbr de commande]]="",Tableau2[[#This Row],[Nbr de commande]]=""),"",INDEX(G:N,MATCH(Tableau2[[#This Row],[Nbr de commande BIS]],[Nbr de commande],0),8))</f>
        <v/>
      </c>
      <c r="J681" s="8" t="str">
        <f>IF(AND(Tableau2[[#This Row],[Nbr de commande]]&lt;&gt;"",Tableau2[[#This Row],[Nbr de commande]]&lt;&gt;G682),Tableau2[[#This Row],[CUMUL QTE]],"")</f>
        <v/>
      </c>
      <c r="K681" s="8" t="str">
        <f>IF(AND(Tableau2[[#This Row],[Nbr de commande]]&lt;&gt;"",Tableau2[[#This Row],[Nbr de commande]]&lt;&gt;G682),Tableau2[[#This Row],[Cumul MONT]],"")</f>
        <v/>
      </c>
      <c r="L681" s="7">
        <f>SUMIFS($C$2:C681,$B$2:B681,"&lt;&gt;999")</f>
        <v>5917.9999999999991</v>
      </c>
      <c r="M681" s="7">
        <f>SUMIFS($E$2:E681,$B$2:B681,"&lt;&gt;999")</f>
        <v>54270.620000000032</v>
      </c>
      <c r="N681" s="5" t="str">
        <f>IF(AND(Tableau2[[#This Row],[CDE QTE]]="",Tableau2[[#This Row],[CDE MONT]]=""),"",Tableau2[[#This Row],[CDE MONT]]/Tableau2[[#This Row],[CDE QTE]])</f>
        <v/>
      </c>
    </row>
    <row r="682" spans="1:14">
      <c r="A682" s="1" t="s">
        <v>15</v>
      </c>
      <c r="B682" t="s">
        <v>15</v>
      </c>
      <c r="C682" t="s">
        <v>15</v>
      </c>
      <c r="D682" t="s">
        <v>15</v>
      </c>
      <c r="E682" t="s">
        <v>15</v>
      </c>
      <c r="F682" t="s">
        <v>15</v>
      </c>
      <c r="H682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commande]],$H681)))</f>
        <v/>
      </c>
      <c r="I682" s="10" t="str">
        <f>IF(AND(Tableau2[[#This Row],[Nbr de commande]]="",Tableau2[[#This Row],[Nbr de commande]]=""),"",INDEX(G:N,MATCH(Tableau2[[#This Row],[Nbr de commande BIS]],[Nbr de commande],0),8))</f>
        <v/>
      </c>
      <c r="J682" s="8" t="str">
        <f>IF(AND(Tableau2[[#This Row],[Nbr de commande]]&lt;&gt;"",Tableau2[[#This Row],[Nbr de commande]]&lt;&gt;G683),Tableau2[[#This Row],[CUMUL QTE]],"")</f>
        <v/>
      </c>
      <c r="K682" s="8" t="str">
        <f>IF(AND(Tableau2[[#This Row],[Nbr de commande]]&lt;&gt;"",Tableau2[[#This Row],[Nbr de commande]]&lt;&gt;G683),Tableau2[[#This Row],[Cumul MONT]],"")</f>
        <v/>
      </c>
      <c r="L682" s="7">
        <f>SUMIFS($C$2:C682,$B$2:B682,"&lt;&gt;999")</f>
        <v>5917.9999999999991</v>
      </c>
      <c r="M682" s="7">
        <f>SUMIFS($E$2:E682,$B$2:B682,"&lt;&gt;999")</f>
        <v>54270.620000000032</v>
      </c>
      <c r="N682" s="5" t="str">
        <f>IF(AND(Tableau2[[#This Row],[CDE QTE]]="",Tableau2[[#This Row],[CDE MONT]]=""),"",Tableau2[[#This Row],[CDE MONT]]/Tableau2[[#This Row],[CDE QTE]])</f>
        <v/>
      </c>
    </row>
    <row r="683" spans="1:14">
      <c r="A683" s="1" t="s">
        <v>15</v>
      </c>
      <c r="B683" t="s">
        <v>15</v>
      </c>
      <c r="C683" t="s">
        <v>15</v>
      </c>
      <c r="D683" t="s">
        <v>15</v>
      </c>
      <c r="E683" t="s">
        <v>15</v>
      </c>
      <c r="F683" t="s">
        <v>15</v>
      </c>
      <c r="H683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commande]],$H682)))</f>
        <v/>
      </c>
      <c r="I683" s="10" t="str">
        <f>IF(AND(Tableau2[[#This Row],[Nbr de commande]]="",Tableau2[[#This Row],[Nbr de commande]]=""),"",INDEX(G:N,MATCH(Tableau2[[#This Row],[Nbr de commande BIS]],[Nbr de commande],0),8))</f>
        <v/>
      </c>
      <c r="J683" s="8" t="str">
        <f>IF(AND(Tableau2[[#This Row],[Nbr de commande]]&lt;&gt;"",Tableau2[[#This Row],[Nbr de commande]]&lt;&gt;G684),Tableau2[[#This Row],[CUMUL QTE]],"")</f>
        <v/>
      </c>
      <c r="K683" s="8" t="str">
        <f>IF(AND(Tableau2[[#This Row],[Nbr de commande]]&lt;&gt;"",Tableau2[[#This Row],[Nbr de commande]]&lt;&gt;G684),Tableau2[[#This Row],[Cumul MONT]],"")</f>
        <v/>
      </c>
      <c r="L683" s="7">
        <f>SUMIFS($C$2:C683,$B$2:B683,"&lt;&gt;999")</f>
        <v>5917.9999999999991</v>
      </c>
      <c r="M683" s="7">
        <f>SUMIFS($E$2:E683,$B$2:B683,"&lt;&gt;999")</f>
        <v>54270.620000000032</v>
      </c>
      <c r="N683" s="5" t="str">
        <f>IF(AND(Tableau2[[#This Row],[CDE QTE]]="",Tableau2[[#This Row],[CDE MONT]]=""),"",Tableau2[[#This Row],[CDE MONT]]/Tableau2[[#This Row],[CDE QTE]])</f>
        <v/>
      </c>
    </row>
    <row r="684" spans="1:14">
      <c r="A684" s="1" t="s">
        <v>15</v>
      </c>
      <c r="B684" t="s">
        <v>15</v>
      </c>
      <c r="C684" t="s">
        <v>15</v>
      </c>
      <c r="D684" t="s">
        <v>15</v>
      </c>
      <c r="E684" t="s">
        <v>15</v>
      </c>
      <c r="F684" t="s">
        <v>15</v>
      </c>
      <c r="H684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commande]],$H683)))</f>
        <v/>
      </c>
      <c r="I684" s="10" t="str">
        <f>IF(AND(Tableau2[[#This Row],[Nbr de commande]]="",Tableau2[[#This Row],[Nbr de commande]]=""),"",INDEX(G:N,MATCH(Tableau2[[#This Row],[Nbr de commande BIS]],[Nbr de commande],0),8))</f>
        <v/>
      </c>
      <c r="J684" s="8" t="str">
        <f>IF(AND(Tableau2[[#This Row],[Nbr de commande]]&lt;&gt;"",Tableau2[[#This Row],[Nbr de commande]]&lt;&gt;G685),Tableau2[[#This Row],[CUMUL QTE]],"")</f>
        <v/>
      </c>
      <c r="K684" s="8" t="str">
        <f>IF(AND(Tableau2[[#This Row],[Nbr de commande]]&lt;&gt;"",Tableau2[[#This Row],[Nbr de commande]]&lt;&gt;G685),Tableau2[[#This Row],[Cumul MONT]],"")</f>
        <v/>
      </c>
      <c r="L684" s="7">
        <f>SUMIFS($C$2:C684,$B$2:B684,"&lt;&gt;999")</f>
        <v>5917.9999999999991</v>
      </c>
      <c r="M684" s="7">
        <f>SUMIFS($E$2:E684,$B$2:B684,"&lt;&gt;999")</f>
        <v>54270.620000000032</v>
      </c>
      <c r="N684" s="5" t="str">
        <f>IF(AND(Tableau2[[#This Row],[CDE QTE]]="",Tableau2[[#This Row],[CDE MONT]]=""),"",Tableau2[[#This Row],[CDE MONT]]/Tableau2[[#This Row],[CDE QTE]])</f>
        <v/>
      </c>
    </row>
    <row r="685" spans="1:14">
      <c r="A685" s="1" t="s">
        <v>15</v>
      </c>
      <c r="B685" t="s">
        <v>15</v>
      </c>
      <c r="C685" t="s">
        <v>15</v>
      </c>
      <c r="D685" t="s">
        <v>15</v>
      </c>
      <c r="E685" t="s">
        <v>15</v>
      </c>
      <c r="F685" t="s">
        <v>15</v>
      </c>
      <c r="H685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commande]],$H684)))</f>
        <v/>
      </c>
      <c r="I685" s="10" t="str">
        <f>IF(AND(Tableau2[[#This Row],[Nbr de commande]]="",Tableau2[[#This Row],[Nbr de commande]]=""),"",INDEX(G:N,MATCH(Tableau2[[#This Row],[Nbr de commande BIS]],[Nbr de commande],0),8))</f>
        <v/>
      </c>
      <c r="J685" s="8" t="str">
        <f>IF(AND(Tableau2[[#This Row],[Nbr de commande]]&lt;&gt;"",Tableau2[[#This Row],[Nbr de commande]]&lt;&gt;G686),Tableau2[[#This Row],[CUMUL QTE]],"")</f>
        <v/>
      </c>
      <c r="K685" s="8" t="str">
        <f>IF(AND(Tableau2[[#This Row],[Nbr de commande]]&lt;&gt;"",Tableau2[[#This Row],[Nbr de commande]]&lt;&gt;G686),Tableau2[[#This Row],[Cumul MONT]],"")</f>
        <v/>
      </c>
      <c r="L685" s="7">
        <f>SUMIFS($C$2:C685,$B$2:B685,"&lt;&gt;999")</f>
        <v>5917.9999999999991</v>
      </c>
      <c r="M685" s="7">
        <f>SUMIFS($E$2:E685,$B$2:B685,"&lt;&gt;999")</f>
        <v>54270.620000000032</v>
      </c>
      <c r="N685" s="5" t="str">
        <f>IF(AND(Tableau2[[#This Row],[CDE QTE]]="",Tableau2[[#This Row],[CDE MONT]]=""),"",Tableau2[[#This Row],[CDE MONT]]/Tableau2[[#This Row],[CDE QTE]])</f>
        <v/>
      </c>
    </row>
    <row r="686" spans="1:14">
      <c r="A686" s="1" t="s">
        <v>15</v>
      </c>
      <c r="B686" t="s">
        <v>15</v>
      </c>
      <c r="C686" t="s">
        <v>15</v>
      </c>
      <c r="D686" t="s">
        <v>15</v>
      </c>
      <c r="E686" t="s">
        <v>15</v>
      </c>
      <c r="F686" t="s">
        <v>15</v>
      </c>
      <c r="H686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commande]],$H685)))</f>
        <v/>
      </c>
      <c r="I686" s="10" t="str">
        <f>IF(AND(Tableau2[[#This Row],[Nbr de commande]]="",Tableau2[[#This Row],[Nbr de commande]]=""),"",INDEX(G:N,MATCH(Tableau2[[#This Row],[Nbr de commande BIS]],[Nbr de commande],0),8))</f>
        <v/>
      </c>
      <c r="J686" s="8" t="str">
        <f>IF(AND(Tableau2[[#This Row],[Nbr de commande]]&lt;&gt;"",Tableau2[[#This Row],[Nbr de commande]]&lt;&gt;G687),Tableau2[[#This Row],[CUMUL QTE]],"")</f>
        <v/>
      </c>
      <c r="K686" s="8" t="str">
        <f>IF(AND(Tableau2[[#This Row],[Nbr de commande]]&lt;&gt;"",Tableau2[[#This Row],[Nbr de commande]]&lt;&gt;G687),Tableau2[[#This Row],[Cumul MONT]],"")</f>
        <v/>
      </c>
      <c r="L686" s="7">
        <f>SUMIFS($C$2:C686,$B$2:B686,"&lt;&gt;999")</f>
        <v>5917.9999999999991</v>
      </c>
      <c r="M686" s="7">
        <f>SUMIFS($E$2:E686,$B$2:B686,"&lt;&gt;999")</f>
        <v>54270.620000000032</v>
      </c>
      <c r="N686" s="5" t="str">
        <f>IF(AND(Tableau2[[#This Row],[CDE QTE]]="",Tableau2[[#This Row],[CDE MONT]]=""),"",Tableau2[[#This Row],[CDE MONT]]/Tableau2[[#This Row],[CDE QTE]])</f>
        <v/>
      </c>
    </row>
    <row r="687" spans="1:14">
      <c r="A687" s="1" t="s">
        <v>15</v>
      </c>
      <c r="B687" t="s">
        <v>15</v>
      </c>
      <c r="C687" t="s">
        <v>15</v>
      </c>
      <c r="D687" t="s">
        <v>15</v>
      </c>
      <c r="E687" t="s">
        <v>15</v>
      </c>
      <c r="F687" t="s">
        <v>15</v>
      </c>
      <c r="H687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commande]],$H686)))</f>
        <v/>
      </c>
      <c r="I687" s="10" t="str">
        <f>IF(AND(Tableau2[[#This Row],[Nbr de commande]]="",Tableau2[[#This Row],[Nbr de commande]]=""),"",INDEX(G:N,MATCH(Tableau2[[#This Row],[Nbr de commande BIS]],[Nbr de commande],0),8))</f>
        <v/>
      </c>
      <c r="J687" s="8" t="str">
        <f>IF(AND(Tableau2[[#This Row],[Nbr de commande]]&lt;&gt;"",Tableau2[[#This Row],[Nbr de commande]]&lt;&gt;G688),Tableau2[[#This Row],[CUMUL QTE]],"")</f>
        <v/>
      </c>
      <c r="K687" s="8" t="str">
        <f>IF(AND(Tableau2[[#This Row],[Nbr de commande]]&lt;&gt;"",Tableau2[[#This Row],[Nbr de commande]]&lt;&gt;G688),Tableau2[[#This Row],[Cumul MONT]],"")</f>
        <v/>
      </c>
      <c r="L687" s="7">
        <f>SUMIFS($C$2:C687,$B$2:B687,"&lt;&gt;999")</f>
        <v>5917.9999999999991</v>
      </c>
      <c r="M687" s="7">
        <f>SUMIFS($E$2:E687,$B$2:B687,"&lt;&gt;999")</f>
        <v>54270.620000000032</v>
      </c>
      <c r="N687" s="5" t="str">
        <f>IF(AND(Tableau2[[#This Row],[CDE QTE]]="",Tableau2[[#This Row],[CDE MONT]]=""),"",Tableau2[[#This Row],[CDE MONT]]/Tableau2[[#This Row],[CDE QTE]])</f>
        <v/>
      </c>
    </row>
    <row r="688" spans="1:14">
      <c r="A688" s="1" t="s">
        <v>15</v>
      </c>
      <c r="B688" t="s">
        <v>15</v>
      </c>
      <c r="C688" t="s">
        <v>15</v>
      </c>
      <c r="D688" t="s">
        <v>15</v>
      </c>
      <c r="E688" t="s">
        <v>15</v>
      </c>
      <c r="F688" t="s">
        <v>15</v>
      </c>
      <c r="H688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commande]],$H687)))</f>
        <v/>
      </c>
      <c r="I688" s="10" t="str">
        <f>IF(AND(Tableau2[[#This Row],[Nbr de commande]]="",Tableau2[[#This Row],[Nbr de commande]]=""),"",INDEX(G:N,MATCH(Tableau2[[#This Row],[Nbr de commande BIS]],[Nbr de commande],0),8))</f>
        <v/>
      </c>
      <c r="J688" s="8" t="str">
        <f>IF(AND(Tableau2[[#This Row],[Nbr de commande]]&lt;&gt;"",Tableau2[[#This Row],[Nbr de commande]]&lt;&gt;G689),Tableau2[[#This Row],[CUMUL QTE]],"")</f>
        <v/>
      </c>
      <c r="K688" s="8" t="str">
        <f>IF(AND(Tableau2[[#This Row],[Nbr de commande]]&lt;&gt;"",Tableau2[[#This Row],[Nbr de commande]]&lt;&gt;G689),Tableau2[[#This Row],[Cumul MONT]],"")</f>
        <v/>
      </c>
      <c r="L688" s="7">
        <f>SUMIFS($C$2:C688,$B$2:B688,"&lt;&gt;999")</f>
        <v>5917.9999999999991</v>
      </c>
      <c r="M688" s="7">
        <f>SUMIFS($E$2:E688,$B$2:B688,"&lt;&gt;999")</f>
        <v>54270.620000000032</v>
      </c>
      <c r="N688" s="5" t="str">
        <f>IF(AND(Tableau2[[#This Row],[CDE QTE]]="",Tableau2[[#This Row],[CDE MONT]]=""),"",Tableau2[[#This Row],[CDE MONT]]/Tableau2[[#This Row],[CDE QTE]])</f>
        <v/>
      </c>
    </row>
    <row r="689" spans="1:14">
      <c r="A689" s="1" t="s">
        <v>15</v>
      </c>
      <c r="B689" t="s">
        <v>15</v>
      </c>
      <c r="C689" t="s">
        <v>15</v>
      </c>
      <c r="D689" t="s">
        <v>15</v>
      </c>
      <c r="E689" t="s">
        <v>15</v>
      </c>
      <c r="F689" t="s">
        <v>15</v>
      </c>
      <c r="H689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commande]],$H688)))</f>
        <v/>
      </c>
      <c r="I689" s="10" t="str">
        <f>IF(AND(Tableau2[[#This Row],[Nbr de commande]]="",Tableau2[[#This Row],[Nbr de commande]]=""),"",INDEX(G:N,MATCH(Tableau2[[#This Row],[Nbr de commande BIS]],[Nbr de commande],0),8))</f>
        <v/>
      </c>
      <c r="J689" s="8" t="str">
        <f>IF(AND(Tableau2[[#This Row],[Nbr de commande]]&lt;&gt;"",Tableau2[[#This Row],[Nbr de commande]]&lt;&gt;G690),Tableau2[[#This Row],[CUMUL QTE]],"")</f>
        <v/>
      </c>
      <c r="K689" s="8" t="str">
        <f>IF(AND(Tableau2[[#This Row],[Nbr de commande]]&lt;&gt;"",Tableau2[[#This Row],[Nbr de commande]]&lt;&gt;G690),Tableau2[[#This Row],[Cumul MONT]],"")</f>
        <v/>
      </c>
      <c r="L689" s="7">
        <f>SUMIFS($C$2:C689,$B$2:B689,"&lt;&gt;999")</f>
        <v>5917.9999999999991</v>
      </c>
      <c r="M689" s="7">
        <f>SUMIFS($E$2:E689,$B$2:B689,"&lt;&gt;999")</f>
        <v>54270.620000000032</v>
      </c>
      <c r="N689" s="5" t="str">
        <f>IF(AND(Tableau2[[#This Row],[CDE QTE]]="",Tableau2[[#This Row],[CDE MONT]]=""),"",Tableau2[[#This Row],[CDE MONT]]/Tableau2[[#This Row],[CDE QTE]])</f>
        <v/>
      </c>
    </row>
    <row r="690" spans="1:14">
      <c r="A690" s="1" t="s">
        <v>15</v>
      </c>
      <c r="B690" t="s">
        <v>15</v>
      </c>
      <c r="C690" t="s">
        <v>15</v>
      </c>
      <c r="D690" t="s">
        <v>15</v>
      </c>
      <c r="E690" t="s">
        <v>15</v>
      </c>
      <c r="F690" t="s">
        <v>15</v>
      </c>
      <c r="H690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commande]],$H689)))</f>
        <v/>
      </c>
      <c r="I690" s="10" t="str">
        <f>IF(AND(Tableau2[[#This Row],[Nbr de commande]]="",Tableau2[[#This Row],[Nbr de commande]]=""),"",INDEX(G:N,MATCH(Tableau2[[#This Row],[Nbr de commande BIS]],[Nbr de commande],0),8))</f>
        <v/>
      </c>
      <c r="J690" s="8" t="str">
        <f>IF(AND(Tableau2[[#This Row],[Nbr de commande]]&lt;&gt;"",Tableau2[[#This Row],[Nbr de commande]]&lt;&gt;G691),Tableau2[[#This Row],[CUMUL QTE]],"")</f>
        <v/>
      </c>
      <c r="K690" s="8" t="str">
        <f>IF(AND(Tableau2[[#This Row],[Nbr de commande]]&lt;&gt;"",Tableau2[[#This Row],[Nbr de commande]]&lt;&gt;G691),Tableau2[[#This Row],[Cumul MONT]],"")</f>
        <v/>
      </c>
      <c r="L690" s="7">
        <f>SUMIFS($C$2:C690,$B$2:B690,"&lt;&gt;999")</f>
        <v>5917.9999999999991</v>
      </c>
      <c r="M690" s="7">
        <f>SUMIFS($E$2:E690,$B$2:B690,"&lt;&gt;999")</f>
        <v>54270.620000000032</v>
      </c>
      <c r="N690" s="5" t="str">
        <f>IF(AND(Tableau2[[#This Row],[CDE QTE]]="",Tableau2[[#This Row],[CDE MONT]]=""),"",Tableau2[[#This Row],[CDE MONT]]/Tableau2[[#This Row],[CDE QTE]])</f>
        <v/>
      </c>
    </row>
    <row r="691" spans="1:14">
      <c r="A691" s="1" t="s">
        <v>15</v>
      </c>
      <c r="B691" t="s">
        <v>15</v>
      </c>
      <c r="C691" t="s">
        <v>15</v>
      </c>
      <c r="D691" t="s">
        <v>15</v>
      </c>
      <c r="E691" t="s">
        <v>15</v>
      </c>
      <c r="F691" t="s">
        <v>15</v>
      </c>
      <c r="H691" s="9" t="str">
        <f>IF(Tableau2[[#This Row],[DATE COMPTABLE]]="","",IF(AND(COLUMN(Tableau2[[#This Row],[Nbr de commande]])=7,ROW(Tableau2[[#This Row],[Nbr de commande]])=2),"",IF(Tableau2[[#This Row],[Nbr de commande]]&lt;&gt;"",Tableau2[[#This Row],[Nbr de commande]],$H690)))</f>
        <v/>
      </c>
      <c r="I691" s="10" t="str">
        <f>IF(AND(Tableau2[[#This Row],[Nbr de commande]]="",Tableau2[[#This Row],[Nbr de commande]]=""),"",INDEX(G:N,MATCH(Tableau2[[#This Row],[Nbr de commande BIS]],[Nbr de commande],0),8))</f>
        <v/>
      </c>
      <c r="J691" s="8" t="str">
        <f>IF(AND(Tableau2[[#This Row],[Nbr de commande]]&lt;&gt;"",Tableau2[[#This Row],[Nbr de commande]]&lt;&gt;G692),Tableau2[[#This Row],[CUMUL QTE]],"")</f>
        <v/>
      </c>
      <c r="K691" s="8" t="str">
        <f>IF(AND(Tableau2[[#This Row],[Nbr de commande]]&lt;&gt;"",Tableau2[[#This Row],[Nbr de commande]]&lt;&gt;G692),Tableau2[[#This Row],[Cumul MONT]],"")</f>
        <v/>
      </c>
      <c r="L691" s="7">
        <f>SUMIFS($C$2:C691,$B$2:B691,"&lt;&gt;999")</f>
        <v>5917.9999999999991</v>
      </c>
      <c r="M691" s="7">
        <f>SUMIFS($E$2:E691,$B$2:B691,"&lt;&gt;999")</f>
        <v>54270.620000000032</v>
      </c>
      <c r="N691" s="5" t="str">
        <f>IF(AND(Tableau2[[#This Row],[CDE QTE]]="",Tableau2[[#This Row],[CDE MONT]]=""),"",Tableau2[[#This Row],[CDE MONT]]/Tableau2[[#This Row],[CDE QTE]])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Yassine RAFFALI</dc:creator>
  <cp:lastModifiedBy>Yassine RAFFALI</cp:lastModifiedBy>
  <dcterms:created xsi:type="dcterms:W3CDTF">2017-05-06T17:22:17Z</dcterms:created>
  <dcterms:modified xsi:type="dcterms:W3CDTF">2017-05-07T16:58:14Z</dcterms:modified>
</cp:coreProperties>
</file>