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Donnees" sheetId="3" r:id="rId1"/>
    <sheet name="BC" sheetId="4" r:id="rId2"/>
  </sheets>
  <definedNames>
    <definedName name="DISTRIBUTION">Donnees!$B$14:$B$17</definedName>
    <definedName name="RAISON_SOCIALE">Donnees!$B$2:$U$2</definedName>
    <definedName name="SYSTEMES">Donnees!$A$14:$A$17</definedName>
  </definedNames>
  <calcPr calcId="145621"/>
</workbook>
</file>

<file path=xl/calcChain.xml><?xml version="1.0" encoding="utf-8"?>
<calcChain xmlns="http://schemas.openxmlformats.org/spreadsheetml/2006/main">
  <c r="G2" i="4" l="1"/>
  <c r="H11" i="4"/>
  <c r="H10" i="4"/>
  <c r="H9" i="4"/>
  <c r="G8" i="4"/>
  <c r="G7" i="4"/>
  <c r="G6" i="4"/>
  <c r="G16" i="4" l="1"/>
  <c r="B16" i="4"/>
  <c r="H8" i="4" l="1"/>
  <c r="I60" i="4" l="1"/>
  <c r="I61" i="4" l="1"/>
  <c r="I62" i="4" s="1"/>
</calcChain>
</file>

<file path=xl/sharedStrings.xml><?xml version="1.0" encoding="utf-8"?>
<sst xmlns="http://schemas.openxmlformats.org/spreadsheetml/2006/main" count="80" uniqueCount="61">
  <si>
    <t>Les Lillas</t>
  </si>
  <si>
    <t>BON DE COMMANDE</t>
  </si>
  <si>
    <t>DATE :</t>
  </si>
  <si>
    <t>Facture à envoyer</t>
  </si>
  <si>
    <t>Adresse de LIVRAISON</t>
  </si>
  <si>
    <t>Fournisseur</t>
  </si>
  <si>
    <t>Contact :</t>
  </si>
  <si>
    <t>Tel :</t>
  </si>
  <si>
    <t>Fax :</t>
  </si>
  <si>
    <t>Ref.</t>
  </si>
  <si>
    <t>Description</t>
  </si>
  <si>
    <t>Cond.</t>
  </si>
  <si>
    <t>Prix Unitaire</t>
  </si>
  <si>
    <t>Quantité</t>
  </si>
  <si>
    <t>TOTAL</t>
  </si>
  <si>
    <t>Merci de joindre la copie du bon de commande avec la facture.</t>
  </si>
  <si>
    <t>Imputation</t>
  </si>
  <si>
    <t>Condition de paiement</t>
  </si>
  <si>
    <t>TVA</t>
  </si>
  <si>
    <t>TOTAL  H.T</t>
  </si>
  <si>
    <t>Livraison</t>
  </si>
  <si>
    <t>FRANCO</t>
  </si>
  <si>
    <t>CHEQUE A 60 J</t>
  </si>
  <si>
    <t>T.V.A.</t>
  </si>
  <si>
    <t>Délai</t>
  </si>
  <si>
    <t>Montant  T.T.C</t>
  </si>
  <si>
    <t>RAISON SOCIALE</t>
  </si>
  <si>
    <t>ADRESSE</t>
  </si>
  <si>
    <t>COMPL ADRESSE</t>
  </si>
  <si>
    <t>CP</t>
  </si>
  <si>
    <t>VILLE</t>
  </si>
  <si>
    <t>CONTACT</t>
  </si>
  <si>
    <t>N° TELEPHONE</t>
  </si>
  <si>
    <t>N° FAX</t>
  </si>
  <si>
    <t>REFERENCE</t>
  </si>
  <si>
    <t>NANTERRE</t>
  </si>
  <si>
    <t>MICRO2</t>
  </si>
  <si>
    <t>MICRO3</t>
  </si>
  <si>
    <t>MICRO4</t>
  </si>
  <si>
    <t>MICRO5</t>
  </si>
  <si>
    <t>MICRO6</t>
  </si>
  <si>
    <t>Mes fournisseurs</t>
  </si>
  <si>
    <t>Mes références</t>
  </si>
  <si>
    <t>DESCRIPTION</t>
  </si>
  <si>
    <t>PRIX</t>
  </si>
  <si>
    <t>SYSTEMES</t>
  </si>
  <si>
    <t>NA20</t>
  </si>
  <si>
    <t>NA04</t>
  </si>
  <si>
    <t>BDO</t>
  </si>
  <si>
    <t xml:space="preserve">NA20 Mini DOME </t>
  </si>
  <si>
    <t xml:space="preserve">NA04 DVR </t>
  </si>
  <si>
    <t>DISTRIBUTION</t>
  </si>
  <si>
    <t>13 rue tartanpion</t>
  </si>
  <si>
    <t>01 54 87 21 36</t>
  </si>
  <si>
    <t>01 54 87 21 39</t>
  </si>
  <si>
    <t>2 rue victor hugo</t>
  </si>
  <si>
    <t>01 87 54 23 69</t>
  </si>
  <si>
    <t>01 87 54 23 73</t>
  </si>
  <si>
    <t xml:space="preserve">D1T </t>
  </si>
  <si>
    <t xml:space="preserve">BD/GSocle </t>
  </si>
  <si>
    <t xml:space="preserve">D1T  DISQUE DUR 1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</si>
</sst>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164" formatCode="_-* #,##0.00\ &quot;F&quot;_-;\-* #,##0.00\ &quot;F&quot;_-;_-* &quot;-&quot;??\ &quot;F&quot;_-;_-@_-"/>
    <numFmt numFmtId="165" formatCode="d\ mmmm\ yyyy"/>
    <numFmt numFmtId="166" formatCode="#,##0.00\ [$€-1]"/>
    <numFmt numFmtId="167" formatCode="0#&quot; &quot;##&quot; &quot;##&quot; &quot;##&quot; &quot;##"/>
    <numFmt numFmtId="168" formatCode="_-* #,##0.00\ [$€-1]_-;\-* #,##0.00\ [$€-1]_-;_-* &quot;-&quot;??\ [$€-1]_-"/>
    <numFmt numFmtId="169" formatCode="#,##0.00\ [$€-1];\-#,##0.00\ [$€-1]"/>
    <numFmt numFmtId="170" formatCode="0#\ ##\ ##\ ##\ ##"/>
    <numFmt numFmtId="171" formatCode="#,##0.00\ [$€-40C];[Red]\-#,##0.00\ [$€-40C]"/>
    <numFmt numFmtId="172" formatCode="_-* #,##0.00\ [$€-1]_-;\-* #,##0.00\ [$€-1]_-;_-* \-??\ [$€-1]_-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5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i/>
      <sz val="22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5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64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thick">
        <color indexed="64"/>
      </bottom>
      <diagonal/>
    </border>
    <border>
      <left style="dotted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0" borderId="0"/>
    <xf numFmtId="172" fontId="11" fillId="0" borderId="0" applyFill="0" applyBorder="0" applyAlignment="0" applyProtection="0"/>
    <xf numFmtId="44" fontId="2" fillId="0" borderId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52" applyNumberFormat="0" applyAlignment="0" applyProtection="0"/>
    <xf numFmtId="0" fontId="21" fillId="21" borderId="54" applyNumberFormat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56" applyNumberFormat="0" applyFill="0" applyAlignment="0" applyProtection="0"/>
    <xf numFmtId="0" fontId="25" fillId="0" borderId="57" applyNumberFormat="0" applyFill="0" applyAlignment="0" applyProtection="0"/>
    <xf numFmtId="0" fontId="26" fillId="0" borderId="58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52" applyNumberFormat="0" applyAlignment="0" applyProtection="0"/>
    <xf numFmtId="0" fontId="28" fillId="0" borderId="53" applyNumberFormat="0" applyFill="0" applyAlignment="0" applyProtection="0"/>
    <xf numFmtId="0" fontId="29" fillId="22" borderId="0" applyNumberFormat="0" applyBorder="0" applyAlignment="0" applyProtection="0"/>
    <xf numFmtId="0" fontId="11" fillId="23" borderId="55" applyNumberFormat="0" applyAlignment="0" applyProtection="0"/>
    <xf numFmtId="0" fontId="30" fillId="20" borderId="59" applyNumberFormat="0" applyAlignment="0" applyProtection="0"/>
    <xf numFmtId="0" fontId="31" fillId="0" borderId="0" applyNumberFormat="0" applyFill="0" applyBorder="0" applyAlignment="0" applyProtection="0"/>
    <xf numFmtId="0" fontId="32" fillId="0" borderId="60" applyNumberFormat="0" applyFill="0" applyAlignment="0" applyProtection="0"/>
    <xf numFmtId="0" fontId="33" fillId="0" borderId="0" applyNumberFormat="0" applyFill="0" applyBorder="0" applyAlignment="0" applyProtection="0"/>
    <xf numFmtId="168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1" fillId="0" borderId="0" applyFill="0" applyBorder="0" applyAlignment="0" applyProtection="0"/>
    <xf numFmtId="0" fontId="11" fillId="0" borderId="0"/>
    <xf numFmtId="44" fontId="38" fillId="0" borderId="0" applyFont="0" applyFill="0" applyBorder="0" applyAlignment="0" applyProtection="0"/>
    <xf numFmtId="172" fontId="2" fillId="0" borderId="0" applyFill="0" applyBorder="0" applyAlignment="0" applyProtection="0"/>
    <xf numFmtId="0" fontId="2" fillId="23" borderId="55" applyNumberFormat="0" applyAlignment="0" applyProtection="0"/>
  </cellStyleXfs>
  <cellXfs count="155">
    <xf numFmtId="0" fontId="0" fillId="0" borderId="0" xfId="0"/>
    <xf numFmtId="0" fontId="0" fillId="0" borderId="0" xfId="0" applyAlignment="1">
      <alignment horizontal="center"/>
    </xf>
    <xf numFmtId="3" fontId="0" fillId="0" borderId="50" xfId="0" applyNumberFormat="1" applyBorder="1"/>
    <xf numFmtId="0" fontId="0" fillId="0" borderId="50" xfId="0" applyBorder="1"/>
    <xf numFmtId="0" fontId="4" fillId="0" borderId="23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right"/>
    </xf>
    <xf numFmtId="0" fontId="4" fillId="0" borderId="24" xfId="0" applyFont="1" applyBorder="1"/>
    <xf numFmtId="170" fontId="4" fillId="0" borderId="25" xfId="0" applyNumberFormat="1" applyFont="1" applyFill="1" applyBorder="1" applyAlignment="1"/>
    <xf numFmtId="0" fontId="3" fillId="0" borderId="14" xfId="0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7" fillId="0" borderId="22" xfId="0" applyFont="1" applyBorder="1" applyAlignment="1"/>
    <xf numFmtId="0" fontId="7" fillId="0" borderId="17" xfId="0" applyFont="1" applyBorder="1" applyAlignment="1"/>
    <xf numFmtId="0" fontId="7" fillId="0" borderId="16" xfId="0" applyFont="1" applyBorder="1" applyAlignment="1">
      <alignment horizontal="center" vertical="center"/>
    </xf>
    <xf numFmtId="171" fontId="7" fillId="0" borderId="22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3" fillId="0" borderId="3" xfId="0" applyFont="1" applyBorder="1"/>
    <xf numFmtId="0" fontId="0" fillId="0" borderId="4" xfId="0" applyBorder="1"/>
    <xf numFmtId="166" fontId="3" fillId="0" borderId="18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9" fillId="0" borderId="2" xfId="0" applyFont="1" applyBorder="1" applyAlignment="1"/>
    <xf numFmtId="0" fontId="0" fillId="0" borderId="1" xfId="0" applyBorder="1" applyAlignment="1"/>
    <xf numFmtId="166" fontId="0" fillId="0" borderId="5" xfId="0" applyNumberFormat="1" applyBorder="1" applyAlignment="1"/>
    <xf numFmtId="166" fontId="0" fillId="0" borderId="6" xfId="0" applyNumberFormat="1" applyBorder="1" applyAlignment="1"/>
    <xf numFmtId="10" fontId="3" fillId="0" borderId="7" xfId="0" applyNumberFormat="1" applyFont="1" applyBorder="1" applyAlignment="1">
      <alignment horizontal="center"/>
    </xf>
    <xf numFmtId="0" fontId="0" fillId="0" borderId="9" xfId="0" applyBorder="1" applyAlignment="1"/>
    <xf numFmtId="0" fontId="10" fillId="0" borderId="0" xfId="0" applyFont="1" applyAlignment="1"/>
    <xf numFmtId="168" fontId="11" fillId="0" borderId="0" xfId="48" applyAlignment="1">
      <alignment vertical="center"/>
    </xf>
    <xf numFmtId="169" fontId="5" fillId="0" borderId="10" xfId="48" applyNumberFormat="1" applyFont="1" applyBorder="1" applyAlignment="1">
      <alignment horizontal="center"/>
    </xf>
    <xf numFmtId="169" fontId="5" fillId="0" borderId="11" xfId="48" applyNumberFormat="1" applyFont="1" applyBorder="1" applyAlignment="1">
      <alignment horizontal="center"/>
    </xf>
    <xf numFmtId="3" fontId="5" fillId="0" borderId="12" xfId="51" applyNumberFormat="1" applyFont="1" applyBorder="1" applyAlignment="1">
      <alignment horizontal="right"/>
    </xf>
    <xf numFmtId="0" fontId="5" fillId="0" borderId="0" xfId="51" applyFont="1" applyBorder="1" applyAlignment="1"/>
    <xf numFmtId="0" fontId="5" fillId="0" borderId="8" xfId="51" applyFont="1" applyBorder="1" applyAlignment="1"/>
    <xf numFmtId="0" fontId="5" fillId="0" borderId="12" xfId="51" applyFont="1" applyBorder="1" applyAlignment="1">
      <alignment horizontal="right"/>
    </xf>
    <xf numFmtId="0" fontId="5" fillId="0" borderId="15" xfId="51" applyFont="1" applyBorder="1" applyAlignment="1">
      <alignment horizontal="right"/>
    </xf>
    <xf numFmtId="164" fontId="7" fillId="0" borderId="17" xfId="49" applyFont="1" applyFill="1" applyBorder="1" applyAlignment="1" applyProtection="1">
      <alignment horizontal="center" vertical="center"/>
    </xf>
    <xf numFmtId="169" fontId="3" fillId="0" borderId="50" xfId="48" applyNumberFormat="1" applyFont="1" applyFill="1" applyBorder="1" applyAlignment="1" applyProtection="1">
      <alignment horizontal="right" vertical="center"/>
    </xf>
    <xf numFmtId="164" fontId="7" fillId="0" borderId="50" xfId="49" applyFont="1" applyFill="1" applyBorder="1" applyAlignment="1" applyProtection="1">
      <alignment horizontal="center" vertical="center"/>
    </xf>
    <xf numFmtId="168" fontId="3" fillId="0" borderId="62" xfId="48" applyFont="1" applyFill="1" applyBorder="1" applyAlignment="1" applyProtection="1">
      <alignment horizontal="center" vertical="center"/>
    </xf>
    <xf numFmtId="164" fontId="7" fillId="0" borderId="50" xfId="49" applyFont="1" applyFill="1" applyBorder="1" applyAlignment="1" applyProtection="1">
      <alignment horizontal="right" vertical="center"/>
    </xf>
    <xf numFmtId="167" fontId="9" fillId="0" borderId="0" xfId="51" applyNumberFormat="1" applyFont="1" applyBorder="1" applyAlignment="1"/>
    <xf numFmtId="167" fontId="9" fillId="0" borderId="8" xfId="51" applyNumberFormat="1" applyFont="1" applyBorder="1" applyAlignment="1"/>
    <xf numFmtId="3" fontId="35" fillId="0" borderId="50" xfId="0" applyNumberFormat="1" applyFont="1" applyBorder="1"/>
    <xf numFmtId="0" fontId="35" fillId="0" borderId="50" xfId="0" applyFont="1" applyBorder="1"/>
    <xf numFmtId="0" fontId="35" fillId="0" borderId="50" xfId="0" applyFont="1" applyBorder="1" applyAlignment="1"/>
    <xf numFmtId="0" fontId="36" fillId="0" borderId="50" xfId="0" applyFont="1" applyBorder="1"/>
    <xf numFmtId="0" fontId="37" fillId="0" borderId="50" xfId="51" applyFont="1" applyBorder="1" applyAlignment="1"/>
    <xf numFmtId="165" fontId="4" fillId="0" borderId="0" xfId="0" applyNumberFormat="1" applyFont="1" applyAlignment="1">
      <alignment horizontal="right"/>
    </xf>
    <xf numFmtId="0" fontId="5" fillId="0" borderId="12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8" xfId="0" applyFont="1" applyBorder="1" applyAlignment="1"/>
    <xf numFmtId="0" fontId="5" fillId="0" borderId="1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7" fontId="11" fillId="0" borderId="0" xfId="0" applyNumberFormat="1" applyFont="1" applyBorder="1" applyAlignment="1">
      <alignment horizontal="left" vertical="center"/>
    </xf>
    <xf numFmtId="167" fontId="6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67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19" xfId="0" applyFont="1" applyBorder="1"/>
    <xf numFmtId="0" fontId="7" fillId="0" borderId="38" xfId="0" applyFont="1" applyBorder="1"/>
    <xf numFmtId="0" fontId="3" fillId="0" borderId="2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2" xfId="0" applyFont="1" applyBorder="1" applyAlignment="1">
      <alignment horizontal="left"/>
    </xf>
    <xf numFmtId="0" fontId="34" fillId="0" borderId="29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167" fontId="9" fillId="0" borderId="24" xfId="51" applyNumberFormat="1" applyFont="1" applyBorder="1" applyAlignment="1"/>
    <xf numFmtId="167" fontId="9" fillId="0" borderId="25" xfId="51" applyNumberFormat="1" applyFont="1" applyBorder="1" applyAlignment="1"/>
    <xf numFmtId="0" fontId="35" fillId="0" borderId="50" xfId="0" applyFont="1" applyBorder="1" applyAlignment="1">
      <alignment vertical="top"/>
    </xf>
    <xf numFmtId="3" fontId="3" fillId="0" borderId="12" xfId="51" applyNumberFormat="1" applyFont="1" applyBorder="1" applyAlignment="1">
      <alignment horizontal="right"/>
    </xf>
    <xf numFmtId="0" fontId="3" fillId="0" borderId="0" xfId="51" applyFont="1" applyBorder="1" applyAlignment="1"/>
    <xf numFmtId="0" fontId="3" fillId="0" borderId="8" xfId="51" applyFont="1" applyBorder="1" applyAlignment="1"/>
    <xf numFmtId="0" fontId="35" fillId="0" borderId="0" xfId="0" applyFont="1"/>
    <xf numFmtId="44" fontId="0" fillId="0" borderId="0" xfId="52" applyFont="1"/>
    <xf numFmtId="0" fontId="0" fillId="0" borderId="0" xfId="0" applyAlignment="1">
      <alignment wrapText="1"/>
    </xf>
    <xf numFmtId="0" fontId="0" fillId="0" borderId="0" xfId="0" applyFont="1" applyBorder="1"/>
    <xf numFmtId="0" fontId="0" fillId="0" borderId="0" xfId="0" applyBorder="1"/>
    <xf numFmtId="0" fontId="0" fillId="0" borderId="50" xfId="0" applyBorder="1" applyAlignment="1"/>
    <xf numFmtId="0" fontId="1" fillId="0" borderId="50" xfId="0" applyFont="1" applyBorder="1" applyAlignment="1"/>
    <xf numFmtId="0" fontId="0" fillId="0" borderId="50" xfId="0" applyBorder="1" applyAlignment="1">
      <alignment horizontal="center"/>
    </xf>
    <xf numFmtId="0" fontId="0" fillId="0" borderId="50" xfId="0" applyBorder="1" applyAlignment="1">
      <alignment wrapText="1"/>
    </xf>
    <xf numFmtId="0" fontId="0" fillId="0" borderId="50" xfId="0" applyBorder="1" applyAlignment="1">
      <alignment vertical="center" wrapText="1"/>
    </xf>
    <xf numFmtId="44" fontId="7" fillId="0" borderId="21" xfId="52" applyFont="1" applyBorder="1"/>
    <xf numFmtId="44" fontId="3" fillId="0" borderId="27" xfId="52" applyFont="1" applyFill="1" applyBorder="1" applyAlignment="1">
      <alignment horizontal="center" vertical="center"/>
    </xf>
    <xf numFmtId="44" fontId="14" fillId="0" borderId="22" xfId="52" applyFont="1" applyBorder="1" applyAlignment="1">
      <alignment horizontal="center"/>
    </xf>
    <xf numFmtId="44" fontId="7" fillId="0" borderId="22" xfId="52" applyFont="1" applyBorder="1" applyAlignment="1">
      <alignment horizontal="center"/>
    </xf>
    <xf numFmtId="0" fontId="39" fillId="0" borderId="19" xfId="0" applyFont="1" applyBorder="1" applyAlignment="1">
      <alignment horizontal="center" vertical="center"/>
    </xf>
    <xf numFmtId="0" fontId="0" fillId="0" borderId="63" xfId="0" applyBorder="1"/>
    <xf numFmtId="3" fontId="0" fillId="0" borderId="63" xfId="0" applyNumberFormat="1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3" fontId="0" fillId="0" borderId="0" xfId="0" applyNumberFormat="1" applyBorder="1"/>
    <xf numFmtId="0" fontId="0" fillId="0" borderId="0" xfId="0" quotePrefix="1" applyBorder="1"/>
    <xf numFmtId="170" fontId="16" fillId="0" borderId="0" xfId="4" applyNumberFormat="1" applyFont="1" applyFill="1" applyBorder="1" applyAlignment="1">
      <alignment horizontal="left"/>
    </xf>
    <xf numFmtId="0" fontId="0" fillId="0" borderId="50" xfId="0" applyBorder="1" applyAlignment="1">
      <alignment horizontal="center" wrapText="1"/>
    </xf>
    <xf numFmtId="0" fontId="0" fillId="0" borderId="50" xfId="0" applyFill="1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65" fontId="4" fillId="0" borderId="0" xfId="0" applyNumberFormat="1" applyFont="1" applyAlignment="1">
      <alignment horizontal="left"/>
    </xf>
    <xf numFmtId="0" fontId="5" fillId="0" borderId="38" xfId="0" applyFont="1" applyBorder="1" applyAlignment="1">
      <alignment horizontal="center"/>
    </xf>
    <xf numFmtId="0" fontId="0" fillId="0" borderId="37" xfId="0" applyBorder="1"/>
    <xf numFmtId="0" fontId="0" fillId="0" borderId="39" xfId="0" applyBorder="1"/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3" fillId="0" borderId="12" xfId="51" applyFont="1" applyBorder="1" applyAlignment="1">
      <alignment horizontal="center"/>
    </xf>
    <xf numFmtId="0" fontId="3" fillId="0" borderId="0" xfId="51" applyFont="1" applyBorder="1" applyAlignment="1">
      <alignment horizontal="center"/>
    </xf>
    <xf numFmtId="0" fontId="3" fillId="0" borderId="8" xfId="51" applyFont="1" applyBorder="1" applyAlignment="1">
      <alignment horizontal="center"/>
    </xf>
    <xf numFmtId="0" fontId="11" fillId="0" borderId="0" xfId="51" applyFont="1" applyBorder="1" applyAlignment="1">
      <alignment horizontal="center"/>
    </xf>
    <xf numFmtId="0" fontId="11" fillId="0" borderId="8" xfId="51" applyFont="1" applyBorder="1" applyAlignment="1">
      <alignment horizontal="center"/>
    </xf>
    <xf numFmtId="0" fontId="5" fillId="0" borderId="4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41" xfId="0" applyFont="1" applyFill="1" applyBorder="1" applyAlignment="1"/>
    <xf numFmtId="0" fontId="4" fillId="0" borderId="0" xfId="0" applyFont="1" applyFill="1" applyBorder="1" applyAlignment="1"/>
    <xf numFmtId="49" fontId="4" fillId="0" borderId="41" xfId="0" applyNumberFormat="1" applyFont="1" applyFill="1" applyBorder="1" applyAlignment="1"/>
    <xf numFmtId="170" fontId="5" fillId="0" borderId="48" xfId="0" quotePrefix="1" applyNumberFormat="1" applyFont="1" applyBorder="1" applyAlignment="1">
      <alignment horizontal="center"/>
    </xf>
    <xf numFmtId="170" fontId="5" fillId="0" borderId="8" xfId="0" applyNumberFormat="1" applyFont="1" applyBorder="1" applyAlignment="1">
      <alignment horizontal="center"/>
    </xf>
    <xf numFmtId="170" fontId="4" fillId="0" borderId="48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170" fontId="5" fillId="0" borderId="49" xfId="0" quotePrefix="1" applyNumberFormat="1" applyFont="1" applyBorder="1" applyAlignment="1">
      <alignment horizontal="center"/>
    </xf>
    <xf numFmtId="170" fontId="5" fillId="0" borderId="25" xfId="0" applyNumberFormat="1" applyFont="1" applyBorder="1" applyAlignment="1">
      <alignment horizontal="center"/>
    </xf>
    <xf numFmtId="167" fontId="6" fillId="0" borderId="0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15" fillId="0" borderId="22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34" xfId="0" applyFont="1" applyBorder="1" applyAlignment="1"/>
    <xf numFmtId="0" fontId="5" fillId="0" borderId="0" xfId="0" applyFont="1" applyBorder="1" applyAlignment="1"/>
    <xf numFmtId="166" fontId="5" fillId="0" borderId="32" xfId="0" applyNumberFormat="1" applyFont="1" applyBorder="1" applyAlignment="1"/>
    <xf numFmtId="166" fontId="5" fillId="0" borderId="33" xfId="0" applyNumberFormat="1" applyFont="1" applyBorder="1" applyAlignment="1"/>
    <xf numFmtId="0" fontId="11" fillId="0" borderId="0" xfId="0" applyFont="1" applyAlignment="1">
      <alignment horizontal="center"/>
    </xf>
  </cellXfs>
  <cellStyles count="55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" xfId="31"/>
    <cellStyle name="Calculation" xfId="32"/>
    <cellStyle name="Check Cell" xfId="33"/>
    <cellStyle name="Euro" xfId="2"/>
    <cellStyle name="Euro 2" xfId="5"/>
    <cellStyle name="Euro 3" xfId="48"/>
    <cellStyle name="Euro 4" xfId="5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Monétaire" xfId="52" builtinId="4"/>
    <cellStyle name="Monétaire 2" xfId="3"/>
    <cellStyle name="Monétaire 3" xfId="6"/>
    <cellStyle name="Monétaire 4" xfId="49"/>
    <cellStyle name="Monétaire 5" xfId="50"/>
    <cellStyle name="Neutral" xfId="42"/>
    <cellStyle name="Normal" xfId="0" builtinId="0"/>
    <cellStyle name="Normal 2" xfId="1"/>
    <cellStyle name="Normal 3" xfId="4"/>
    <cellStyle name="Normal_BC 2" xfId="51"/>
    <cellStyle name="Note" xfId="43"/>
    <cellStyle name="Note 2" xfId="54"/>
    <cellStyle name="Output" xfId="44"/>
    <cellStyle name="Title" xfId="45"/>
    <cellStyle name="Total 2" xfId="46"/>
    <cellStyle name="Warning Text" xfId="47"/>
  </cellStyles>
  <dxfs count="3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workbookViewId="0">
      <selection activeCell="E5" sqref="E5"/>
    </sheetView>
  </sheetViews>
  <sheetFormatPr baseColWidth="10" defaultRowHeight="15" x14ac:dyDescent="0.25"/>
  <cols>
    <col min="1" max="1" width="24.5703125" bestFit="1" customWidth="1"/>
    <col min="2" max="2" width="18.85546875" bestFit="1" customWidth="1"/>
    <col min="3" max="3" width="25.140625" bestFit="1" customWidth="1"/>
    <col min="4" max="4" width="25" bestFit="1" customWidth="1"/>
    <col min="5" max="5" width="71.85546875" bestFit="1" customWidth="1"/>
    <col min="6" max="6" width="18.42578125" bestFit="1" customWidth="1"/>
    <col min="7" max="7" width="19" bestFit="1" customWidth="1"/>
    <col min="8" max="8" width="26.140625" customWidth="1"/>
    <col min="9" max="9" width="20.5703125" bestFit="1" customWidth="1"/>
    <col min="10" max="10" width="22.5703125" bestFit="1" customWidth="1"/>
    <col min="11" max="11" width="23.85546875" bestFit="1" customWidth="1"/>
    <col min="12" max="12" width="22.140625" bestFit="1" customWidth="1"/>
    <col min="13" max="13" width="30.7109375" bestFit="1" customWidth="1"/>
    <col min="14" max="14" width="26.5703125" bestFit="1" customWidth="1"/>
    <col min="15" max="15" width="20.42578125" bestFit="1" customWidth="1"/>
    <col min="16" max="16" width="27.85546875" bestFit="1" customWidth="1"/>
    <col min="17" max="17" width="19.28515625" bestFit="1" customWidth="1"/>
    <col min="18" max="18" width="25.42578125" bestFit="1" customWidth="1"/>
    <col min="19" max="19" width="15" bestFit="1" customWidth="1"/>
    <col min="20" max="20" width="22" bestFit="1" customWidth="1"/>
    <col min="21" max="21" width="14.7109375" bestFit="1" customWidth="1"/>
    <col min="22" max="22" width="25.140625" bestFit="1" customWidth="1"/>
  </cols>
  <sheetData>
    <row r="1" spans="1:22" x14ac:dyDescent="0.25">
      <c r="A1" s="106" t="s">
        <v>41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6"/>
    </row>
    <row r="2" spans="1:22" x14ac:dyDescent="0.25">
      <c r="A2" s="47" t="s">
        <v>26</v>
      </c>
      <c r="B2" s="46" t="s">
        <v>51</v>
      </c>
      <c r="C2" s="97" t="s">
        <v>45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2" ht="15.75" customHeight="1" x14ac:dyDescent="0.25">
      <c r="A3" s="47" t="s">
        <v>27</v>
      </c>
      <c r="B3" s="78" t="s">
        <v>52</v>
      </c>
      <c r="C3" s="97" t="s">
        <v>55</v>
      </c>
      <c r="D3" s="99"/>
      <c r="E3" s="99"/>
      <c r="F3" s="99"/>
      <c r="G3" s="99"/>
      <c r="H3" s="100"/>
      <c r="I3" s="99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22" x14ac:dyDescent="0.25">
      <c r="A4" s="47" t="s">
        <v>28</v>
      </c>
      <c r="B4" s="45"/>
      <c r="C4" s="97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2" x14ac:dyDescent="0.25">
      <c r="A5" s="47" t="s">
        <v>29</v>
      </c>
      <c r="B5" s="44">
        <v>93260</v>
      </c>
      <c r="C5" s="98">
        <v>92000</v>
      </c>
      <c r="D5" s="86"/>
      <c r="E5" s="86"/>
      <c r="F5" s="101"/>
      <c r="G5" s="101"/>
      <c r="H5" s="86"/>
      <c r="I5" s="101"/>
      <c r="J5" s="101"/>
      <c r="K5" s="86"/>
      <c r="L5" s="101"/>
      <c r="M5" s="101"/>
      <c r="N5" s="101"/>
      <c r="O5" s="102"/>
      <c r="P5" s="101"/>
      <c r="Q5" s="101"/>
      <c r="R5" s="101"/>
      <c r="S5" s="86"/>
      <c r="T5" s="101"/>
      <c r="U5" s="101"/>
    </row>
    <row r="6" spans="1:22" x14ac:dyDescent="0.25">
      <c r="A6" s="47" t="s">
        <v>30</v>
      </c>
      <c r="B6" s="45" t="s">
        <v>0</v>
      </c>
      <c r="C6" s="97" t="s">
        <v>35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</row>
    <row r="7" spans="1:22" x14ac:dyDescent="0.25">
      <c r="A7" s="47" t="s">
        <v>31</v>
      </c>
      <c r="B7" s="48"/>
      <c r="C7" s="97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</row>
    <row r="8" spans="1:22" x14ac:dyDescent="0.25">
      <c r="A8" s="47" t="s">
        <v>32</v>
      </c>
      <c r="B8" s="45" t="s">
        <v>53</v>
      </c>
      <c r="C8" s="97" t="s">
        <v>56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  <row r="9" spans="1:22" ht="18.75" x14ac:dyDescent="0.25">
      <c r="A9" s="47" t="s">
        <v>33</v>
      </c>
      <c r="B9" s="45" t="s">
        <v>54</v>
      </c>
      <c r="C9" s="97" t="s">
        <v>57</v>
      </c>
      <c r="D9" s="86"/>
      <c r="E9" s="103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</row>
    <row r="12" spans="1:22" x14ac:dyDescent="0.25">
      <c r="A12" s="106" t="s">
        <v>42</v>
      </c>
      <c r="B12" s="106"/>
      <c r="D12" t="s">
        <v>45</v>
      </c>
    </row>
    <row r="13" spans="1:22" x14ac:dyDescent="0.25">
      <c r="A13" s="88" t="s">
        <v>45</v>
      </c>
      <c r="B13" s="88" t="s">
        <v>51</v>
      </c>
      <c r="D13" s="3" t="s">
        <v>34</v>
      </c>
      <c r="E13" s="3" t="s">
        <v>43</v>
      </c>
      <c r="F13" s="3" t="s">
        <v>44</v>
      </c>
    </row>
    <row r="14" spans="1:22" x14ac:dyDescent="0.25">
      <c r="A14" s="2" t="s">
        <v>46</v>
      </c>
      <c r="B14" s="87" t="s">
        <v>36</v>
      </c>
      <c r="D14" s="3" t="s">
        <v>46</v>
      </c>
      <c r="E14" s="104" t="s">
        <v>49</v>
      </c>
      <c r="F14" s="89">
        <v>26.8</v>
      </c>
      <c r="G14" s="1"/>
    </row>
    <row r="15" spans="1:22" x14ac:dyDescent="0.25">
      <c r="A15" s="88" t="s">
        <v>47</v>
      </c>
      <c r="B15" s="87" t="s">
        <v>37</v>
      </c>
      <c r="D15" s="3" t="s">
        <v>47</v>
      </c>
      <c r="E15" s="91" t="s">
        <v>50</v>
      </c>
      <c r="F15" s="90">
        <v>70</v>
      </c>
      <c r="G15" s="83"/>
    </row>
    <row r="16" spans="1:22" x14ac:dyDescent="0.25">
      <c r="A16" s="87" t="s">
        <v>58</v>
      </c>
      <c r="B16" s="87" t="s">
        <v>38</v>
      </c>
      <c r="D16" s="3" t="s">
        <v>58</v>
      </c>
      <c r="E16" s="91" t="s">
        <v>60</v>
      </c>
      <c r="F16" s="91">
        <v>60</v>
      </c>
      <c r="G16" s="83"/>
    </row>
    <row r="17" spans="1:7" x14ac:dyDescent="0.25">
      <c r="A17" s="88" t="s">
        <v>48</v>
      </c>
      <c r="B17" s="87" t="s">
        <v>40</v>
      </c>
      <c r="D17" s="3" t="s">
        <v>48</v>
      </c>
      <c r="E17" s="91" t="s">
        <v>59</v>
      </c>
      <c r="F17" s="91">
        <v>6.4</v>
      </c>
      <c r="G17" s="83"/>
    </row>
    <row r="18" spans="1:7" x14ac:dyDescent="0.25">
      <c r="A18" s="85"/>
      <c r="E18" s="56"/>
      <c r="F18" s="84"/>
      <c r="G18" s="83"/>
    </row>
    <row r="19" spans="1:7" x14ac:dyDescent="0.25">
      <c r="A19" s="85"/>
      <c r="D19" t="s">
        <v>51</v>
      </c>
      <c r="E19" s="56"/>
      <c r="F19" s="84"/>
      <c r="G19" s="83"/>
    </row>
    <row r="20" spans="1:7" x14ac:dyDescent="0.25">
      <c r="A20" s="85"/>
      <c r="D20" s="3" t="s">
        <v>36</v>
      </c>
      <c r="E20" s="3" t="s">
        <v>36</v>
      </c>
      <c r="F20" s="105">
        <v>5</v>
      </c>
    </row>
    <row r="21" spans="1:7" x14ac:dyDescent="0.25">
      <c r="A21" s="85"/>
      <c r="D21" s="3" t="s">
        <v>37</v>
      </c>
      <c r="E21" s="3" t="s">
        <v>37</v>
      </c>
      <c r="F21" s="105">
        <v>5</v>
      </c>
    </row>
    <row r="22" spans="1:7" x14ac:dyDescent="0.25">
      <c r="D22" s="3" t="s">
        <v>38</v>
      </c>
      <c r="E22" s="3" t="s">
        <v>38</v>
      </c>
      <c r="F22" s="105">
        <v>5</v>
      </c>
    </row>
    <row r="23" spans="1:7" x14ac:dyDescent="0.25">
      <c r="D23" s="3" t="s">
        <v>39</v>
      </c>
      <c r="E23" s="3" t="s">
        <v>39</v>
      </c>
      <c r="F23" s="105">
        <v>5</v>
      </c>
    </row>
    <row r="24" spans="1:7" x14ac:dyDescent="0.25">
      <c r="D24" s="3" t="s">
        <v>40</v>
      </c>
      <c r="E24" s="3" t="s">
        <v>40</v>
      </c>
      <c r="F24" s="105">
        <v>5</v>
      </c>
    </row>
  </sheetData>
  <sortState ref="B1:U1">
    <sortCondition ref="B1"/>
  </sortState>
  <mergeCells count="2">
    <mergeCell ref="A1:V1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7" workbookViewId="0">
      <selection activeCell="K9" sqref="K9"/>
    </sheetView>
  </sheetViews>
  <sheetFormatPr baseColWidth="10" defaultRowHeight="15" x14ac:dyDescent="0.25"/>
  <cols>
    <col min="1" max="1" width="13.7109375" customWidth="1"/>
    <col min="7" max="7" width="11.28515625" bestFit="1" customWidth="1"/>
    <col min="8" max="8" width="10.85546875" customWidth="1"/>
    <col min="9" max="9" width="13.7109375" customWidth="1"/>
  </cols>
  <sheetData>
    <row r="1" spans="1:10" ht="27.75" x14ac:dyDescent="0.25">
      <c r="A1" s="1"/>
      <c r="C1" s="108" t="s">
        <v>1</v>
      </c>
      <c r="D1" s="108"/>
      <c r="E1" s="108"/>
      <c r="F1" s="108"/>
      <c r="G1" s="108"/>
      <c r="H1" s="109"/>
      <c r="I1" s="109"/>
    </row>
    <row r="2" spans="1:10" x14ac:dyDescent="0.25">
      <c r="A2" s="110"/>
      <c r="B2" s="110"/>
      <c r="F2" s="49" t="s">
        <v>2</v>
      </c>
      <c r="G2" s="111">
        <f ca="1">TODAY()</f>
        <v>42998</v>
      </c>
      <c r="H2" s="111"/>
      <c r="I2" s="111"/>
    </row>
    <row r="3" spans="1:10" ht="15.75" thickBot="1" x14ac:dyDescent="0.3">
      <c r="A3" s="112"/>
      <c r="B3" s="112"/>
      <c r="F3" s="49"/>
      <c r="G3" s="113"/>
      <c r="H3" s="113"/>
      <c r="I3" s="113"/>
    </row>
    <row r="4" spans="1:10" ht="15.75" x14ac:dyDescent="0.25">
      <c r="A4" s="114" t="s">
        <v>3</v>
      </c>
      <c r="B4" s="115"/>
      <c r="C4" s="116"/>
      <c r="D4" s="114" t="s">
        <v>4</v>
      </c>
      <c r="E4" s="115"/>
      <c r="F4" s="116"/>
      <c r="G4" s="114" t="s">
        <v>5</v>
      </c>
      <c r="H4" s="115"/>
      <c r="I4" s="116"/>
    </row>
    <row r="5" spans="1:10" ht="15.75" x14ac:dyDescent="0.25">
      <c r="A5" s="117"/>
      <c r="B5" s="118"/>
      <c r="C5" s="119"/>
      <c r="D5" s="120"/>
      <c r="E5" s="120"/>
      <c r="F5" s="120"/>
      <c r="G5" s="121" t="s">
        <v>51</v>
      </c>
      <c r="H5" s="122"/>
      <c r="I5" s="123"/>
    </row>
    <row r="6" spans="1:10" ht="15.75" x14ac:dyDescent="0.25">
      <c r="A6" s="117"/>
      <c r="B6" s="118"/>
      <c r="C6" s="119"/>
      <c r="D6" s="120"/>
      <c r="E6" s="120"/>
      <c r="F6" s="120"/>
      <c r="G6" s="124" t="str">
        <f>HLOOKUP($G$5,Donnees!$B$2:$C$9,2,FALSE)</f>
        <v>13 rue tartanpion</v>
      </c>
      <c r="H6" s="125"/>
      <c r="I6" s="126"/>
    </row>
    <row r="7" spans="1:10" ht="15.75" x14ac:dyDescent="0.25">
      <c r="A7" s="117"/>
      <c r="B7" s="118"/>
      <c r="C7" s="119"/>
      <c r="D7" s="120"/>
      <c r="E7" s="120"/>
      <c r="F7" s="120"/>
      <c r="G7" s="124">
        <f>HLOOKUP($G$5,Donnees!$B$2:$C$9,3,FALSE)</f>
        <v>0</v>
      </c>
      <c r="H7" s="127"/>
      <c r="I7" s="128"/>
    </row>
    <row r="8" spans="1:10" ht="15.75" x14ac:dyDescent="0.25">
      <c r="A8" s="50"/>
      <c r="B8" s="129"/>
      <c r="C8" s="130"/>
      <c r="D8" s="4"/>
      <c r="E8" s="131"/>
      <c r="F8" s="132"/>
      <c r="G8" s="79">
        <f>HLOOKUP($G$5,Donnees!$B$2:$C$9,4,FALSE)</f>
        <v>93260</v>
      </c>
      <c r="H8" s="80" t="str">
        <f>HLOOKUP($G$5,Donnees!$B$2:$U$9,5,FALSE)</f>
        <v>Les Lillas</v>
      </c>
      <c r="I8" s="81"/>
      <c r="J8" s="82"/>
    </row>
    <row r="9" spans="1:10" ht="15.75" x14ac:dyDescent="0.25">
      <c r="A9" s="51"/>
      <c r="B9" s="52"/>
      <c r="C9" s="53"/>
      <c r="D9" s="4"/>
      <c r="E9" s="133"/>
      <c r="F9" s="133"/>
      <c r="G9" s="32" t="s">
        <v>6</v>
      </c>
      <c r="H9" s="33">
        <f>HLOOKUP($G$5,Donnees!$B$2:$C$9,6,FALSE)</f>
        <v>0</v>
      </c>
      <c r="I9" s="34"/>
    </row>
    <row r="10" spans="1:10" ht="15.75" x14ac:dyDescent="0.25">
      <c r="A10" s="50"/>
      <c r="B10" s="134"/>
      <c r="C10" s="135"/>
      <c r="D10" s="5"/>
      <c r="E10" s="136"/>
      <c r="F10" s="137"/>
      <c r="G10" s="35" t="s">
        <v>7</v>
      </c>
      <c r="H10" s="42" t="str">
        <f>HLOOKUP($G$5,Donnees!$B$2:$C$9,7,FALSE)</f>
        <v>01 54 87 21 36</v>
      </c>
      <c r="I10" s="43"/>
    </row>
    <row r="11" spans="1:10" ht="16.5" thickBot="1" x14ac:dyDescent="0.3">
      <c r="A11" s="54"/>
      <c r="B11" s="139"/>
      <c r="C11" s="140"/>
      <c r="D11" s="6"/>
      <c r="E11" s="7"/>
      <c r="F11" s="8"/>
      <c r="G11" s="36" t="s">
        <v>8</v>
      </c>
      <c r="H11" s="76" t="str">
        <f>HLOOKUP($G$5,Donnees!$B$2:$C$9,8,FALSE)</f>
        <v>01 54 87 21 39</v>
      </c>
      <c r="I11" s="77"/>
    </row>
    <row r="12" spans="1:10" x14ac:dyDescent="0.25">
      <c r="A12" s="55"/>
      <c r="B12" s="56"/>
      <c r="C12" s="57"/>
      <c r="D12" s="57"/>
      <c r="E12" s="58"/>
      <c r="F12" s="59"/>
      <c r="G12" s="59"/>
      <c r="H12" s="141"/>
      <c r="I12" s="141"/>
    </row>
    <row r="13" spans="1:10" x14ac:dyDescent="0.25">
      <c r="A13" s="55"/>
      <c r="B13" s="60"/>
      <c r="C13" s="57"/>
      <c r="D13" s="57"/>
      <c r="E13" s="58"/>
      <c r="F13" s="59"/>
      <c r="G13" s="58"/>
      <c r="H13" s="58"/>
      <c r="I13" s="58"/>
    </row>
    <row r="14" spans="1:10" ht="15.75" thickBot="1" x14ac:dyDescent="0.3">
      <c r="A14" s="61"/>
      <c r="B14" s="56"/>
      <c r="C14" s="56"/>
      <c r="D14" s="56"/>
      <c r="E14" s="56"/>
      <c r="F14" s="62"/>
      <c r="G14" s="63"/>
      <c r="H14" s="61"/>
      <c r="I14" s="29"/>
    </row>
    <row r="15" spans="1:10" ht="26.25" thickBot="1" x14ac:dyDescent="0.3">
      <c r="A15" s="9" t="s">
        <v>9</v>
      </c>
      <c r="B15" s="142" t="s">
        <v>10</v>
      </c>
      <c r="C15" s="143"/>
      <c r="D15" s="143"/>
      <c r="E15" s="144"/>
      <c r="F15" s="9" t="s">
        <v>11</v>
      </c>
      <c r="G15" s="10" t="s">
        <v>12</v>
      </c>
      <c r="H15" s="11" t="s">
        <v>13</v>
      </c>
      <c r="I15" s="40" t="s">
        <v>14</v>
      </c>
    </row>
    <row r="16" spans="1:10" x14ac:dyDescent="0.25">
      <c r="A16" s="96" t="s">
        <v>46</v>
      </c>
      <c r="B16" s="145" t="str">
        <f>VLOOKUP(A16,Donnees!$D$14:$F$17,2,FALSE)</f>
        <v xml:space="preserve">NA20 Mini DOME </v>
      </c>
      <c r="C16" s="145"/>
      <c r="D16" s="145"/>
      <c r="E16" s="145"/>
      <c r="F16" s="64"/>
      <c r="G16" s="92">
        <f>VLOOKUP(A16,Donnees!$D$14:$F$17,3,FALSE)</f>
        <v>26.8</v>
      </c>
      <c r="H16" s="65"/>
      <c r="I16" s="41"/>
    </row>
    <row r="17" spans="1:9" x14ac:dyDescent="0.25">
      <c r="A17" s="66"/>
      <c r="B17" s="138"/>
      <c r="C17" s="138"/>
      <c r="D17" s="138"/>
      <c r="E17" s="138"/>
      <c r="F17" s="67"/>
      <c r="G17" s="93"/>
      <c r="H17" s="68"/>
      <c r="I17" s="38"/>
    </row>
    <row r="18" spans="1:9" ht="18" x14ac:dyDescent="0.25">
      <c r="A18" s="66"/>
      <c r="B18" s="146"/>
      <c r="C18" s="146"/>
      <c r="D18" s="146"/>
      <c r="E18" s="146"/>
      <c r="F18" s="69"/>
      <c r="G18" s="94"/>
      <c r="H18" s="70"/>
      <c r="I18" s="38"/>
    </row>
    <row r="19" spans="1:9" x14ac:dyDescent="0.25">
      <c r="A19" s="66"/>
      <c r="B19" s="138"/>
      <c r="C19" s="138"/>
      <c r="D19" s="138"/>
      <c r="E19" s="138"/>
      <c r="F19" s="67"/>
      <c r="G19" s="93"/>
      <c r="H19" s="68"/>
      <c r="I19" s="38"/>
    </row>
    <row r="20" spans="1:9" x14ac:dyDescent="0.25">
      <c r="A20" s="66"/>
      <c r="B20" s="138"/>
      <c r="C20" s="138"/>
      <c r="D20" s="138"/>
      <c r="E20" s="138"/>
      <c r="F20" s="69"/>
      <c r="G20" s="94"/>
      <c r="H20" s="70"/>
      <c r="I20" s="38"/>
    </row>
    <row r="21" spans="1:9" x14ac:dyDescent="0.25">
      <c r="A21" s="66"/>
      <c r="B21" s="138"/>
      <c r="C21" s="138"/>
      <c r="D21" s="138"/>
      <c r="E21" s="138"/>
      <c r="F21" s="67"/>
      <c r="G21" s="93"/>
      <c r="H21" s="68"/>
      <c r="I21" s="38"/>
    </row>
    <row r="22" spans="1:9" x14ac:dyDescent="0.25">
      <c r="A22" s="66"/>
      <c r="B22" s="138"/>
      <c r="C22" s="138"/>
      <c r="D22" s="138"/>
      <c r="E22" s="138"/>
      <c r="F22" s="69"/>
      <c r="G22" s="94"/>
      <c r="H22" s="70"/>
      <c r="I22" s="38"/>
    </row>
    <row r="23" spans="1:9" x14ac:dyDescent="0.25">
      <c r="A23" s="66"/>
      <c r="B23" s="138"/>
      <c r="C23" s="138"/>
      <c r="D23" s="138"/>
      <c r="E23" s="138"/>
      <c r="F23" s="67"/>
      <c r="G23" s="93"/>
      <c r="H23" s="68"/>
      <c r="I23" s="38"/>
    </row>
    <row r="24" spans="1:9" x14ac:dyDescent="0.25">
      <c r="A24" s="66"/>
      <c r="B24" s="138"/>
      <c r="C24" s="138"/>
      <c r="D24" s="138"/>
      <c r="E24" s="138"/>
      <c r="F24" s="67"/>
      <c r="G24" s="93"/>
      <c r="H24" s="68"/>
      <c r="I24" s="38"/>
    </row>
    <row r="25" spans="1:9" x14ac:dyDescent="0.25">
      <c r="A25" s="14"/>
      <c r="B25" s="148"/>
      <c r="C25" s="148"/>
      <c r="D25" s="148"/>
      <c r="E25" s="148"/>
      <c r="F25" s="14"/>
      <c r="G25" s="95"/>
      <c r="H25" s="71"/>
      <c r="I25" s="38"/>
    </row>
    <row r="26" spans="1:9" x14ac:dyDescent="0.25">
      <c r="A26" s="14"/>
      <c r="B26" s="147"/>
      <c r="C26" s="147"/>
      <c r="D26" s="147"/>
      <c r="E26" s="147"/>
      <c r="F26" s="14"/>
      <c r="G26" s="95"/>
      <c r="H26" s="71"/>
      <c r="I26" s="38"/>
    </row>
    <row r="27" spans="1:9" x14ac:dyDescent="0.25">
      <c r="A27" s="14"/>
      <c r="B27" s="147"/>
      <c r="C27" s="147"/>
      <c r="D27" s="147"/>
      <c r="E27" s="147"/>
      <c r="F27" s="14"/>
      <c r="G27" s="95"/>
      <c r="H27" s="71"/>
      <c r="I27" s="38"/>
    </row>
    <row r="28" spans="1:9" x14ac:dyDescent="0.25">
      <c r="A28" s="14"/>
      <c r="B28" s="147"/>
      <c r="C28" s="147"/>
      <c r="D28" s="147"/>
      <c r="E28" s="147"/>
      <c r="F28" s="14"/>
      <c r="G28" s="95"/>
      <c r="H28" s="71"/>
      <c r="I28" s="38"/>
    </row>
    <row r="29" spans="1:9" x14ac:dyDescent="0.25">
      <c r="A29" s="14"/>
      <c r="B29" s="147"/>
      <c r="C29" s="147"/>
      <c r="D29" s="147"/>
      <c r="E29" s="147"/>
      <c r="F29" s="14"/>
      <c r="G29" s="95"/>
      <c r="H29" s="71"/>
      <c r="I29" s="39"/>
    </row>
    <row r="30" spans="1:9" x14ac:dyDescent="0.25">
      <c r="A30" s="14"/>
      <c r="B30" s="147"/>
      <c r="C30" s="147"/>
      <c r="D30" s="147"/>
      <c r="E30" s="147"/>
      <c r="F30" s="14"/>
      <c r="G30" s="95"/>
      <c r="H30" s="71"/>
      <c r="I30" s="39"/>
    </row>
    <row r="31" spans="1:9" x14ac:dyDescent="0.25">
      <c r="A31" s="14"/>
      <c r="B31" s="72"/>
      <c r="C31" s="72"/>
      <c r="D31" s="72"/>
      <c r="E31" s="72"/>
      <c r="F31" s="14"/>
      <c r="G31" s="95"/>
      <c r="H31" s="71"/>
      <c r="I31" s="39"/>
    </row>
    <row r="32" spans="1:9" x14ac:dyDescent="0.25">
      <c r="A32" s="14"/>
      <c r="B32" s="147"/>
      <c r="C32" s="147"/>
      <c r="D32" s="147"/>
      <c r="E32" s="147"/>
      <c r="F32" s="14"/>
      <c r="G32" s="95"/>
      <c r="H32" s="14"/>
      <c r="I32" s="37"/>
    </row>
    <row r="33" spans="1:9" x14ac:dyDescent="0.25">
      <c r="A33" s="14"/>
      <c r="B33" s="147"/>
      <c r="C33" s="147"/>
      <c r="D33" s="147"/>
      <c r="E33" s="147"/>
      <c r="F33" s="14"/>
      <c r="G33" s="95"/>
      <c r="H33" s="14"/>
      <c r="I33" s="37"/>
    </row>
    <row r="34" spans="1:9" x14ac:dyDescent="0.25">
      <c r="A34" s="14"/>
      <c r="B34" s="72"/>
      <c r="C34" s="72"/>
      <c r="D34" s="72"/>
      <c r="E34" s="72"/>
      <c r="F34" s="14"/>
      <c r="G34" s="95"/>
      <c r="H34" s="14"/>
      <c r="I34" s="37"/>
    </row>
    <row r="35" spans="1:9" x14ac:dyDescent="0.25">
      <c r="A35" s="14"/>
      <c r="B35" s="147"/>
      <c r="C35" s="147"/>
      <c r="D35" s="147"/>
      <c r="E35" s="147"/>
      <c r="F35" s="14"/>
      <c r="G35" s="95"/>
      <c r="H35" s="14"/>
      <c r="I35" s="37"/>
    </row>
    <row r="36" spans="1:9" x14ac:dyDescent="0.25">
      <c r="A36" s="14"/>
      <c r="B36" s="147"/>
      <c r="C36" s="147"/>
      <c r="D36" s="147"/>
      <c r="E36" s="147"/>
      <c r="F36" s="14"/>
      <c r="G36" s="95"/>
      <c r="H36" s="14"/>
      <c r="I36" s="37"/>
    </row>
    <row r="37" spans="1:9" x14ac:dyDescent="0.25">
      <c r="A37" s="14"/>
      <c r="B37" s="147"/>
      <c r="C37" s="147"/>
      <c r="D37" s="147"/>
      <c r="E37" s="147"/>
      <c r="F37" s="14"/>
      <c r="G37" s="95"/>
      <c r="H37" s="14"/>
      <c r="I37" s="37"/>
    </row>
    <row r="38" spans="1:9" x14ac:dyDescent="0.25">
      <c r="A38" s="14"/>
      <c r="B38" s="72"/>
      <c r="C38" s="72"/>
      <c r="D38" s="72"/>
      <c r="E38" s="72"/>
      <c r="F38" s="14"/>
      <c r="G38" s="95"/>
      <c r="H38" s="14"/>
      <c r="I38" s="37"/>
    </row>
    <row r="39" spans="1:9" x14ac:dyDescent="0.25">
      <c r="A39" s="14"/>
      <c r="B39" s="72"/>
      <c r="C39" s="72"/>
      <c r="D39" s="72"/>
      <c r="E39" s="72"/>
      <c r="F39" s="14"/>
      <c r="G39" s="95"/>
      <c r="H39" s="14"/>
      <c r="I39" s="37"/>
    </row>
    <row r="40" spans="1:9" x14ac:dyDescent="0.25">
      <c r="A40" s="14"/>
      <c r="B40" s="147"/>
      <c r="C40" s="147"/>
      <c r="D40" s="147"/>
      <c r="E40" s="147"/>
      <c r="F40" s="14"/>
      <c r="G40" s="95"/>
      <c r="H40" s="14"/>
      <c r="I40" s="37"/>
    </row>
    <row r="41" spans="1:9" x14ac:dyDescent="0.25">
      <c r="A41" s="14"/>
      <c r="B41" s="72"/>
      <c r="C41" s="72"/>
      <c r="D41" s="72"/>
      <c r="E41" s="72"/>
      <c r="F41" s="14"/>
      <c r="G41" s="95"/>
      <c r="H41" s="14"/>
      <c r="I41" s="37"/>
    </row>
    <row r="42" spans="1:9" x14ac:dyDescent="0.25">
      <c r="A42" s="14"/>
      <c r="B42" s="147"/>
      <c r="C42" s="147"/>
      <c r="D42" s="147"/>
      <c r="E42" s="147"/>
      <c r="F42" s="14"/>
      <c r="G42" s="95"/>
      <c r="H42" s="14"/>
      <c r="I42" s="37"/>
    </row>
    <row r="43" spans="1:9" x14ac:dyDescent="0.25">
      <c r="A43" s="14"/>
      <c r="B43" s="147"/>
      <c r="C43" s="147"/>
      <c r="D43" s="147"/>
      <c r="E43" s="147"/>
      <c r="F43" s="14"/>
      <c r="G43" s="95"/>
      <c r="H43" s="14"/>
      <c r="I43" s="37"/>
    </row>
    <row r="44" spans="1:9" x14ac:dyDescent="0.25">
      <c r="A44" s="14"/>
      <c r="B44" s="72"/>
      <c r="C44" s="72"/>
      <c r="D44" s="72"/>
      <c r="E44" s="72"/>
      <c r="F44" s="14"/>
      <c r="G44" s="95"/>
      <c r="H44" s="14"/>
      <c r="I44" s="37"/>
    </row>
    <row r="45" spans="1:9" x14ac:dyDescent="0.25">
      <c r="A45" s="14"/>
      <c r="B45" s="147"/>
      <c r="C45" s="147"/>
      <c r="D45" s="147"/>
      <c r="E45" s="147"/>
      <c r="F45" s="14"/>
      <c r="G45" s="95"/>
      <c r="H45" s="14"/>
      <c r="I45" s="37"/>
    </row>
    <row r="46" spans="1:9" x14ac:dyDescent="0.25">
      <c r="A46" s="14"/>
      <c r="B46" s="72"/>
      <c r="C46" s="72"/>
      <c r="D46" s="72"/>
      <c r="E46" s="72"/>
      <c r="F46" s="14"/>
      <c r="G46" s="95"/>
      <c r="H46" s="14"/>
      <c r="I46" s="37"/>
    </row>
    <row r="47" spans="1:9" x14ac:dyDescent="0.25">
      <c r="A47" s="14"/>
      <c r="B47" s="147"/>
      <c r="C47" s="147"/>
      <c r="D47" s="147"/>
      <c r="E47" s="147"/>
      <c r="F47" s="14"/>
      <c r="G47" s="95"/>
      <c r="H47" s="14"/>
      <c r="I47" s="37"/>
    </row>
    <row r="48" spans="1:9" x14ac:dyDescent="0.25">
      <c r="A48" s="14"/>
      <c r="B48" s="72"/>
      <c r="C48" s="72"/>
      <c r="D48" s="72"/>
      <c r="E48" s="72"/>
      <c r="F48" s="14"/>
      <c r="G48" s="95"/>
      <c r="H48" s="14"/>
      <c r="I48" s="37"/>
    </row>
    <row r="49" spans="1:9" x14ac:dyDescent="0.25">
      <c r="A49" s="14"/>
      <c r="B49" s="147"/>
      <c r="C49" s="147"/>
      <c r="D49" s="147"/>
      <c r="E49" s="147"/>
      <c r="F49" s="14"/>
      <c r="G49" s="95"/>
      <c r="H49" s="14"/>
      <c r="I49" s="37"/>
    </row>
    <row r="50" spans="1:9" x14ac:dyDescent="0.25">
      <c r="A50" s="14"/>
      <c r="B50" s="72"/>
      <c r="C50" s="72"/>
      <c r="D50" s="72"/>
      <c r="E50" s="72"/>
      <c r="F50" s="14"/>
      <c r="G50" s="95"/>
      <c r="H50" s="14"/>
      <c r="I50" s="37"/>
    </row>
    <row r="51" spans="1:9" x14ac:dyDescent="0.25">
      <c r="A51" s="14"/>
      <c r="B51" s="147"/>
      <c r="C51" s="147"/>
      <c r="D51" s="147"/>
      <c r="E51" s="147"/>
      <c r="F51" s="14"/>
      <c r="G51" s="95"/>
      <c r="H51" s="14"/>
      <c r="I51" s="37"/>
    </row>
    <row r="52" spans="1:9" x14ac:dyDescent="0.25">
      <c r="A52" s="14"/>
      <c r="B52" s="147"/>
      <c r="C52" s="147"/>
      <c r="D52" s="147"/>
      <c r="E52" s="147"/>
      <c r="F52" s="14"/>
      <c r="G52" s="95"/>
      <c r="H52" s="14"/>
      <c r="I52" s="37"/>
    </row>
    <row r="53" spans="1:9" x14ac:dyDescent="0.25">
      <c r="A53" s="14"/>
      <c r="B53" s="147"/>
      <c r="C53" s="147"/>
      <c r="D53" s="147"/>
      <c r="E53" s="147"/>
      <c r="F53" s="14"/>
      <c r="G53" s="95"/>
      <c r="H53" s="14"/>
      <c r="I53" s="37"/>
    </row>
    <row r="54" spans="1:9" x14ac:dyDescent="0.25">
      <c r="A54" s="14"/>
      <c r="B54" s="72"/>
      <c r="C54" s="72"/>
      <c r="D54" s="72"/>
      <c r="E54" s="72"/>
      <c r="F54" s="14"/>
      <c r="G54" s="95"/>
      <c r="H54" s="14"/>
      <c r="I54" s="37"/>
    </row>
    <row r="55" spans="1:9" x14ac:dyDescent="0.25">
      <c r="A55" s="14"/>
      <c r="B55" s="147"/>
      <c r="C55" s="147"/>
      <c r="D55" s="147"/>
      <c r="E55" s="147"/>
      <c r="F55" s="14"/>
      <c r="G55" s="95"/>
      <c r="H55" s="14"/>
      <c r="I55" s="37"/>
    </row>
    <row r="56" spans="1:9" x14ac:dyDescent="0.25">
      <c r="A56" s="14"/>
      <c r="B56" s="147"/>
      <c r="C56" s="147"/>
      <c r="D56" s="147"/>
      <c r="E56" s="147"/>
      <c r="F56" s="14"/>
      <c r="G56" s="95"/>
      <c r="H56" s="14"/>
      <c r="I56" s="37"/>
    </row>
    <row r="57" spans="1:9" ht="15.75" x14ac:dyDescent="0.25">
      <c r="A57" s="73" t="s">
        <v>15</v>
      </c>
      <c r="B57" s="12"/>
      <c r="C57" s="12"/>
      <c r="D57" s="12"/>
      <c r="E57" s="13"/>
      <c r="F57" s="14"/>
      <c r="G57" s="15"/>
      <c r="H57" s="14"/>
      <c r="I57" s="37"/>
    </row>
    <row r="58" spans="1:9" x14ac:dyDescent="0.25">
      <c r="A58" s="14"/>
      <c r="B58" s="147"/>
      <c r="C58" s="147"/>
      <c r="D58" s="147"/>
      <c r="E58" s="147"/>
      <c r="F58" s="14"/>
      <c r="G58" s="15"/>
      <c r="H58" s="14"/>
      <c r="I58" s="37"/>
    </row>
    <row r="59" spans="1:9" ht="15.75" thickBot="1" x14ac:dyDescent="0.3">
      <c r="A59" s="16"/>
      <c r="B59" s="147"/>
      <c r="C59" s="147"/>
      <c r="D59" s="147"/>
      <c r="E59" s="147"/>
      <c r="F59" s="16"/>
      <c r="G59" s="15"/>
      <c r="H59" s="16"/>
      <c r="I59" s="37"/>
    </row>
    <row r="60" spans="1:9" ht="17.25" thickTop="1" thickBot="1" x14ac:dyDescent="0.3">
      <c r="A60" s="17" t="s">
        <v>16</v>
      </c>
      <c r="B60" s="22"/>
      <c r="C60" s="23"/>
      <c r="D60" s="18" t="s">
        <v>17</v>
      </c>
      <c r="E60" s="19"/>
      <c r="F60" s="20" t="s">
        <v>18</v>
      </c>
      <c r="G60" s="150" t="s">
        <v>19</v>
      </c>
      <c r="H60" s="151"/>
      <c r="I60" s="30">
        <f>SUM(I17:I59)</f>
        <v>0</v>
      </c>
    </row>
    <row r="61" spans="1:9" ht="17.25" thickTop="1" thickBot="1" x14ac:dyDescent="0.3">
      <c r="A61" s="21" t="s">
        <v>20</v>
      </c>
      <c r="B61" s="22" t="s">
        <v>21</v>
      </c>
      <c r="C61" s="23"/>
      <c r="D61" s="24" t="s">
        <v>22</v>
      </c>
      <c r="E61" s="25"/>
      <c r="F61" s="26">
        <v>0.2</v>
      </c>
      <c r="G61" s="152" t="s">
        <v>23</v>
      </c>
      <c r="H61" s="153"/>
      <c r="I61" s="31">
        <f>+I60*F61</f>
        <v>0</v>
      </c>
    </row>
    <row r="62" spans="1:9" ht="17.25" thickTop="1" thickBot="1" x14ac:dyDescent="0.3">
      <c r="A62" s="21" t="s">
        <v>24</v>
      </c>
      <c r="B62" s="22"/>
      <c r="C62" s="27"/>
      <c r="D62" s="27"/>
      <c r="E62" s="27"/>
      <c r="F62" s="23"/>
      <c r="G62" s="152" t="s">
        <v>25</v>
      </c>
      <c r="H62" s="153"/>
      <c r="I62" s="31">
        <f>+I60+I61</f>
        <v>0</v>
      </c>
    </row>
    <row r="63" spans="1:9" ht="17.25" thickTop="1" x14ac:dyDescent="0.25">
      <c r="A63" s="1"/>
      <c r="B63" s="154"/>
      <c r="C63" s="154"/>
      <c r="D63" s="154"/>
      <c r="G63" s="149"/>
      <c r="H63" s="149"/>
      <c r="I63" s="28"/>
    </row>
    <row r="64" spans="1:9" ht="16.5" x14ac:dyDescent="0.25">
      <c r="A64" s="1"/>
      <c r="B64" s="149"/>
      <c r="C64" s="149"/>
      <c r="D64" s="149"/>
    </row>
    <row r="65" spans="1:9" ht="15.75" x14ac:dyDescent="0.25">
      <c r="A65" s="74"/>
      <c r="B65" s="75"/>
      <c r="C65" s="75"/>
      <c r="D65" s="75"/>
      <c r="E65" s="75"/>
      <c r="F65" s="75"/>
      <c r="G65" s="75"/>
      <c r="H65" s="75"/>
      <c r="I65" s="75"/>
    </row>
  </sheetData>
  <mergeCells count="65">
    <mergeCell ref="B64:D64"/>
    <mergeCell ref="B59:E59"/>
    <mergeCell ref="G60:H60"/>
    <mergeCell ref="G61:H61"/>
    <mergeCell ref="G62:H62"/>
    <mergeCell ref="B63:D63"/>
    <mergeCell ref="G63:H63"/>
    <mergeCell ref="B58:E58"/>
    <mergeCell ref="B40:E40"/>
    <mergeCell ref="B42:E42"/>
    <mergeCell ref="B43:E43"/>
    <mergeCell ref="B45:E45"/>
    <mergeCell ref="B47:E47"/>
    <mergeCell ref="B49:E49"/>
    <mergeCell ref="B51:E51"/>
    <mergeCell ref="B52:E52"/>
    <mergeCell ref="B53:E53"/>
    <mergeCell ref="B55:E55"/>
    <mergeCell ref="B56:E56"/>
    <mergeCell ref="B37:E37"/>
    <mergeCell ref="B24:E24"/>
    <mergeCell ref="B25:E25"/>
    <mergeCell ref="B26:E26"/>
    <mergeCell ref="B27:E27"/>
    <mergeCell ref="B28:E28"/>
    <mergeCell ref="B29:E29"/>
    <mergeCell ref="B30:E30"/>
    <mergeCell ref="B32:E32"/>
    <mergeCell ref="B33:E33"/>
    <mergeCell ref="B35:E35"/>
    <mergeCell ref="B36:E36"/>
    <mergeCell ref="B23:E23"/>
    <mergeCell ref="B11:C11"/>
    <mergeCell ref="H12:I12"/>
    <mergeCell ref="B15:E15"/>
    <mergeCell ref="B16:E16"/>
    <mergeCell ref="B17:E17"/>
    <mergeCell ref="B18:E18"/>
    <mergeCell ref="B19:E19"/>
    <mergeCell ref="B20:E20"/>
    <mergeCell ref="B21:E21"/>
    <mergeCell ref="B22:E22"/>
    <mergeCell ref="B8:C8"/>
    <mergeCell ref="E8:F8"/>
    <mergeCell ref="E9:F9"/>
    <mergeCell ref="B10:C10"/>
    <mergeCell ref="E10:F10"/>
    <mergeCell ref="A6:C6"/>
    <mergeCell ref="D6:F6"/>
    <mergeCell ref="G6:I6"/>
    <mergeCell ref="A7:C7"/>
    <mergeCell ref="D7:F7"/>
    <mergeCell ref="G7:I7"/>
    <mergeCell ref="A4:C4"/>
    <mergeCell ref="D4:F4"/>
    <mergeCell ref="G4:I4"/>
    <mergeCell ref="A5:C5"/>
    <mergeCell ref="D5:F5"/>
    <mergeCell ref="G5:I5"/>
    <mergeCell ref="C1:G1"/>
    <mergeCell ref="H1:I1"/>
    <mergeCell ref="A2:B2"/>
    <mergeCell ref="G2:I2"/>
    <mergeCell ref="A3:B3"/>
    <mergeCell ref="G3:I3"/>
  </mergeCells>
  <conditionalFormatting sqref="G7:I7">
    <cfRule type="cellIs" dxfId="2" priority="3" operator="equal">
      <formula>0</formula>
    </cfRule>
  </conditionalFormatting>
  <conditionalFormatting sqref="H9:H11">
    <cfRule type="cellIs" dxfId="1" priority="2" operator="equal">
      <formula>0</formula>
    </cfRule>
  </conditionalFormatting>
  <conditionalFormatting sqref="G6:I8">
    <cfRule type="cellIs" dxfId="0" priority="1" operator="equal">
      <formula>0</formula>
    </cfRule>
  </conditionalFormatting>
  <dataValidations count="2">
    <dataValidation type="list" allowBlank="1" showInputMessage="1" sqref="G5:I5">
      <formula1>RAISON_SOCIALE</formula1>
    </dataValidation>
    <dataValidation type="list" allowBlank="1" showInputMessage="1" showErrorMessage="1" sqref="A16">
      <formula1>INDIRECT($G$5)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Donnees</vt:lpstr>
      <vt:lpstr>BC</vt:lpstr>
      <vt:lpstr>DISTRIBUTION</vt:lpstr>
      <vt:lpstr>RAISON_SOCIALE</vt:lpstr>
      <vt:lpstr>SYSTEMES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Rivaud</dc:creator>
  <cp:lastModifiedBy>Damien Rivaud</cp:lastModifiedBy>
  <cp:lastPrinted>2017-09-19T07:40:14Z</cp:lastPrinted>
  <dcterms:created xsi:type="dcterms:W3CDTF">2017-09-18T10:09:06Z</dcterms:created>
  <dcterms:modified xsi:type="dcterms:W3CDTF">2017-09-20T10:04:08Z</dcterms:modified>
</cp:coreProperties>
</file>